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L:\ISLEIDIMAS\Gerasimovic\2023\elektroniniai dokumentai\"/>
    </mc:Choice>
  </mc:AlternateContent>
  <xr:revisionPtr revIDLastSave="0" documentId="8_{F00DFCB0-9CC5-4736-8C97-C6E0A083FC03}" xr6:coauthVersionLast="47" xr6:coauthVersionMax="47" xr10:uidLastSave="{00000000-0000-0000-0000-000000000000}"/>
  <bookViews>
    <workbookView xWindow="-120" yWindow="-120" windowWidth="29040" windowHeight="17640" firstSheet="1" activeTab="1" xr2:uid="{00000000-000D-0000-FFFF-FFFF00000000}"/>
  </bookViews>
  <sheets>
    <sheet name="6 priedas FRĮ" sheetId="1" state="hidden" r:id="rId1"/>
    <sheet name="6 priedas FRĮ pataisytas" sheetId="2" r:id="rId2"/>
  </sheets>
  <definedNames>
    <definedName name="\AUTOEXEC" localSheetId="0">#REF!</definedName>
    <definedName name="\AUTOEXEC" localSheetId="1">#REF!</definedName>
    <definedName name="\AUTOEXEC">#REF!</definedName>
    <definedName name="_xlnm._FilterDatabase" localSheetId="1" hidden="1">'6 priedas FRĮ pataisytas'!$A$11:$I$76</definedName>
    <definedName name="a" localSheetId="0">#REF!</definedName>
    <definedName name="a" localSheetId="1">#REF!</definedName>
    <definedName name="a">#REF!</definedName>
    <definedName name="g" localSheetId="0">#REF!</definedName>
    <definedName name="g" localSheetId="1">#REF!</definedName>
    <definedName name="g">#REF!</definedName>
    <definedName name="hgh" localSheetId="0">#REF!</definedName>
    <definedName name="hgh" localSheetId="1">#REF!</definedName>
    <definedName name="hgh">#REF!</definedName>
    <definedName name="k" localSheetId="0">#REF!</definedName>
    <definedName name="k" localSheetId="1">#REF!</definedName>
    <definedName name="k">#REF!</definedName>
    <definedName name="liepa" localSheetId="0">#REF!</definedName>
    <definedName name="liepa" localSheetId="1">#REF!</definedName>
    <definedName name="liepa">#REF!</definedName>
    <definedName name="m" localSheetId="0">#REF!</definedName>
    <definedName name="m" localSheetId="1">#REF!</definedName>
    <definedName name="m">#REF!</definedName>
    <definedName name="MENIU" localSheetId="0">#REF!</definedName>
    <definedName name="MENIU" localSheetId="1">#REF!</definedName>
    <definedName name="MENI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2" l="1"/>
  <c r="C58" i="2" l="1"/>
  <c r="B58" i="2"/>
  <c r="E41" i="1"/>
  <c r="D41" i="1"/>
  <c r="E46" i="1"/>
  <c r="D58" i="2" l="1"/>
  <c r="E58" i="2"/>
  <c r="D20" i="1"/>
  <c r="E75" i="2"/>
  <c r="D75" i="2"/>
  <c r="E74" i="2"/>
  <c r="D74" i="2"/>
  <c r="E71" i="2"/>
  <c r="D71" i="2"/>
  <c r="E68" i="2"/>
  <c r="D68" i="2"/>
  <c r="E67" i="2"/>
  <c r="D67" i="2"/>
  <c r="E64" i="2"/>
  <c r="D64" i="2"/>
  <c r="E63" i="2"/>
  <c r="E61" i="2"/>
  <c r="E60" i="2"/>
  <c r="D60" i="2"/>
  <c r="E59" i="2"/>
  <c r="D59" i="2"/>
  <c r="E56" i="2"/>
  <c r="D56" i="2"/>
  <c r="E55" i="2"/>
  <c r="E54" i="2"/>
  <c r="D54" i="2"/>
  <c r="E51" i="2"/>
  <c r="D51" i="2"/>
  <c r="E50" i="2"/>
  <c r="D50" i="2"/>
  <c r="E48" i="2"/>
  <c r="D48" i="2"/>
  <c r="E47" i="2"/>
  <c r="D47" i="2"/>
  <c r="E46" i="2"/>
  <c r="D46" i="2"/>
  <c r="E45" i="2"/>
  <c r="D45" i="2"/>
  <c r="E44" i="2"/>
  <c r="D44" i="2"/>
  <c r="E41" i="2"/>
  <c r="D41" i="2"/>
  <c r="E38" i="2"/>
  <c r="E37" i="2"/>
  <c r="E34" i="2"/>
  <c r="D34" i="2"/>
  <c r="E33" i="2"/>
  <c r="D33" i="2"/>
  <c r="E30" i="2"/>
  <c r="D30" i="2"/>
  <c r="E29" i="2"/>
  <c r="D29" i="2"/>
  <c r="E23" i="2"/>
  <c r="E22" i="2"/>
  <c r="D22" i="2"/>
  <c r="E19" i="2"/>
  <c r="E18" i="2"/>
  <c r="E15" i="2"/>
  <c r="E14" i="2"/>
  <c r="E13" i="2"/>
  <c r="D25" i="1" l="1"/>
  <c r="D26" i="1"/>
  <c r="D28" i="1"/>
  <c r="D29" i="1"/>
  <c r="D34" i="1"/>
  <c r="D36" i="1"/>
  <c r="D37" i="1"/>
  <c r="D38" i="1"/>
  <c r="D39" i="1"/>
  <c r="D40" i="1"/>
  <c r="D42" i="1"/>
  <c r="D43" i="1"/>
  <c r="D45" i="1"/>
  <c r="D47" i="1"/>
  <c r="D49" i="1"/>
  <c r="D50" i="1"/>
  <c r="D53" i="1"/>
  <c r="D55" i="1"/>
  <c r="D56" i="1"/>
  <c r="D58" i="1"/>
  <c r="D60" i="1"/>
  <c r="D61" i="1"/>
  <c r="E60" i="1"/>
  <c r="E61" i="1"/>
  <c r="E58" i="1"/>
  <c r="E55" i="1"/>
  <c r="E56" i="1"/>
  <c r="E50" i="1"/>
  <c r="E51" i="1"/>
  <c r="E52" i="1"/>
  <c r="E53" i="1"/>
  <c r="E49" i="1"/>
  <c r="E47" i="1"/>
  <c r="E45" i="1"/>
  <c r="E42" i="1"/>
  <c r="E43" i="1"/>
  <c r="E40" i="1"/>
  <c r="E37" i="1"/>
  <c r="E38" i="1"/>
  <c r="E39" i="1"/>
  <c r="E36" i="1"/>
  <c r="E34" i="1"/>
  <c r="E31" i="1"/>
  <c r="E32" i="1"/>
  <c r="E29" i="1"/>
  <c r="E28" i="1"/>
  <c r="E25" i="1"/>
  <c r="E26" i="1"/>
  <c r="E23" i="1"/>
  <c r="E21" i="1"/>
  <c r="E20" i="1"/>
  <c r="E18" i="1"/>
  <c r="E17" i="1"/>
  <c r="E14" i="1"/>
  <c r="E15" i="1"/>
  <c r="E13" i="1"/>
</calcChain>
</file>

<file path=xl/sharedStrings.xml><?xml version="1.0" encoding="utf-8"?>
<sst xmlns="http://schemas.openxmlformats.org/spreadsheetml/2006/main" count="208" uniqueCount="131">
  <si>
    <t>Planas su leistinais patikslinimais</t>
  </si>
  <si>
    <t>Vykdymas</t>
  </si>
  <si>
    <t>Patikslinto plano vykdymas, proc.</t>
  </si>
  <si>
    <t>Asignavimų nepanaudojimo priežasčių detalus paaiškinimas</t>
  </si>
  <si>
    <t xml:space="preserve">Lietuvos Respublikos valstybės biudžeto vykdymo ataskaitų aiškinamojo rašto </t>
  </si>
  <si>
    <t>6 priedas</t>
  </si>
  <si>
    <t>(eurais, ct)</t>
  </si>
  <si>
    <t>__________________________________</t>
  </si>
  <si>
    <r>
      <t>I. </t>
    </r>
    <r>
      <rPr>
        <b/>
        <sz val="12"/>
        <color theme="1"/>
        <rFont val="Times New Roman"/>
        <family val="1"/>
        <charset val="186"/>
      </rPr>
      <t>VALSTYBĖS VALDYMAS, REGIONINĖ POLITIKA IR VIEŠASIS ADMINISTRAVIMAS</t>
    </r>
  </si>
  <si>
    <t>II. APLINKA, MIŠKAI IR KLIMATO KAITA</t>
  </si>
  <si>
    <t>III. ENERGETIKA</t>
  </si>
  <si>
    <t>IV. VIEŠIEJI FINANSAI IR OFICIALIOJI STATISTIKA</t>
  </si>
  <si>
    <t>V. EKONOMIKOS KONKURENCINGUMAS IR VALSTYBĖS INFORMACINIAI IŠTEKLIAI</t>
  </si>
  <si>
    <t>VI. VALSTYBĖS SAUGUMAS IR GYNYBA</t>
  </si>
  <si>
    <t>VII. VIEŠASIS SAUGUMAS</t>
  </si>
  <si>
    <t>VIII. KULTŪRA IR VISUOMENĖS INFORMAVIMAS</t>
  </si>
  <si>
    <t>IX. SOCIALINĖ APSAUGA IR UŽIMTUMAS</t>
  </si>
  <si>
    <t>X. TRANSPORTAS IR RYŠIAI</t>
  </si>
  <si>
    <t>XI. SVEIKATA</t>
  </si>
  <si>
    <t>XII. ŠVIETIMAS, MOKSLAS IR SPORTAS</t>
  </si>
  <si>
    <t>XIII. TEISINGUMAS</t>
  </si>
  <si>
    <t>XIV. UŽSIENIO POLITIKA</t>
  </si>
  <si>
    <t>XV. ŽEMĖS IR MAISTO ŪKIS, KAIMO PLĖTRA, ŽUVININKYSTĖ, VETERINARIJA IR ŽEMĖS TVARKYMAS</t>
  </si>
  <si>
    <t>(Informacijos apie 2022  metų pažangos lėšų nepanaudojimo priežastis forma)</t>
  </si>
  <si>
    <t>INFORMACIJA APIE 2022 METŲ PAŽANGOS LĖŠŲ NEPANAUDOJIMO PRIEŽASTIS</t>
  </si>
  <si>
    <t>Valstybės veiklos sritis, Nacionaliniame pažangos plane nustatytas pažangos uždavinys (pagal Lietuvos Respublikos 2022 metų valstybės biudžeto ir savivaldybių biudžetų finansinių rodiklių patvirtinimo įstatymą), asignavimų valdytojas</t>
  </si>
  <si>
    <t>8.3. Stiprinti žmogiškųjų išteklių valdymo sistemą viešojo valdymo institucijose</t>
  </si>
  <si>
    <t>8.4. Tobulinti viešojo valdymo sistemą, didinti jos efektyvumą ir atvirumą</t>
  </si>
  <si>
    <t>8.6. Gerinti viešojo valdymo institucijų teikiamų paslaugų kokybę, didinti jų prieinamumą ir patrauklumą</t>
  </si>
  <si>
    <t>6.10. Mažinti susidarančių atliekų kiekį ir efektyviai jas tvarkyti</t>
  </si>
  <si>
    <t>6.11. Stiprinti neigiamo poveikio aplinkai prevenciją, aplinkos monitoringą ir aplinkos apsaugos kontrolę</t>
  </si>
  <si>
    <t>6.3. Užtikrinti Lietuvos elektros energijos rinkos ir elektros energetikos sistemos adekvatumą, didinti vidaus energijos gamybos ir bendrojo galutinio energijos vartojimo atsinaujinančių energijos išteklių dalį bei diegti taršos mažinimo priemones energetikos sektoriuje</t>
  </si>
  <si>
    <t>6.5. Didinti viešųjų centrinės valdžios, individualių gyvenamųjų pastatų ir įmonių energijos vartojimo efektyvumą ir energijos iš atsinaujinančių energijos išteklių juose naudojimą</t>
  </si>
  <si>
    <t>8.5. Didinti viešųjų finansų ir valstybės turto valdymo ir panaudojimo efektyvumą </t>
  </si>
  <si>
    <t>1.5. Skatinti pažangiųjų technologijų ir inovacijų kūrimą, diegimą ir sklaidą</t>
  </si>
  <si>
    <t>1.11. Skatinti prekių ir paslaugų eksportą</t>
  </si>
  <si>
    <t>10.1. Stiprinti Lietuvos kariuomenės kovinę galią ir atgrasymo potencialą</t>
  </si>
  <si>
    <t>10.3. Stiprinti visuomenės kritinį mąstymą ir atsparumą informacinėms atakoms bei informuotumą ir pasirengimą krizėms, mobilizacijai, gynybai ir pilietinam pasipriešinimui</t>
  </si>
  <si>
    <t>10.4. Užtikrinti efektyvų krizių nacionalinio saugumo srityje ir ekstremaliųjų situacijų valdymą bei jų prevenciją</t>
  </si>
  <si>
    <t>10.7. Mažinti sunkaus nusikalstamumo ir terorizmo grėsmes</t>
  </si>
  <si>
    <t>4.1. Skatinti gyventojus dalyvauti kultūrinėse veiklose ir prisidėti prie kultūros plėtros</t>
  </si>
  <si>
    <t>2.1. Mažinti pajamų nelygybę</t>
  </si>
  <si>
    <t>2.2. Didinti neįgaliųjų ir jų šeimų, senyvo amžiaus žmonių bei kitų pažeidžiamų ir socialinėje atskirtyje esančių grupių gerovę</t>
  </si>
  <si>
    <t>2.3. Didinti darbo ieškančių asmenų įsidarbinimo galimybes ir užimtumo rėmimo sistemos veiksmingumą</t>
  </si>
  <si>
    <t>2.5. Gerinti aplinką šeimai, siekiant didinti gimstamumą ir gyvenimo kokybę bei sudaryti sąlygas derinti darbo ir šeiminius įsipareigojimus</t>
  </si>
  <si>
    <t>2.6. Plėtoti neįgaliesiems tinkamą aplinką visose gyvenimo srityse</t>
  </si>
  <si>
    <t>2.7. Stiprinti socialinio aktyvumo ir socialinės atsakomybės nuostatas visuomenėje bei bendruomeniškumą</t>
  </si>
  <si>
    <t>2.8. Skatinti verslo atsakomybę</t>
  </si>
  <si>
    <t>2.9. Stiprinti socialinį dialogą ir gerinti darbo vietų kokybę</t>
  </si>
  <si>
    <t>5.3. Gerinti transporto junglumą šalies viduje, su Europos Sąjungos valstybėmis narėmis ir trečiosiomis šalimis, užtikrinti eismo saugumą</t>
  </si>
  <si>
    <t>5.4. Gerinti skaitmeninį junglumą ir didinti susisiekimo infrastruktūros panaudojimo efektyvumą bei sektoriaus kuriamą vertę</t>
  </si>
  <si>
    <t>6.1. Didinti energijos iš atsinaujinančių energijos išteklių dalį ir alternatyvių degalų vartojimą transporto sektoriuje, skatinti darnų įvairiarūšį judumą ir mažinti transporto sukeliamą aplinkos taršą</t>
  </si>
  <si>
    <t>2.10. Skatinti sveikatos išsaugojimo ir stiprinimo veiklas ir stiprinti psichologinį (emocinį) visuomenės atsparumą</t>
  </si>
  <si>
    <t>2.11. Didinti kokybiškų ir inovatyvių sveikatos priežiūros paslaugų prieinamumą ir sveikatos atsparumą grėsmėms</t>
  </si>
  <si>
    <t>1.2. Kurti aukšto lygio mokslo žinias, didinančias šalies konkurencingumą</t>
  </si>
  <si>
    <t>3.1. Pagerinti ugdymosi rezultatus ir sumažinti jų atotrūkį</t>
  </si>
  <si>
    <t>8.1. Didinti teisingumo sistemos efektyvumą ir veiksmingumą</t>
  </si>
  <si>
    <t>8.2. Didinti bausmių vykdymo sistemos efektyvumą</t>
  </si>
  <si>
    <t>9.1. Stiprinti atstovavimą Lietuvos interesams tarptautinėje erdvėje ir diasporos politiką</t>
  </si>
  <si>
    <t>1.14. Didinti žemės ūkio, maisto pramonės, žuvininkystės sektoriuose sukuriamą pridėtinę vertę bei konkurencingumą </t>
  </si>
  <si>
    <t>6.2. Plėtoti tvarų ir bioekonomikos principais paremtą ūkininkavimą visose žemės ūkio šakose </t>
  </si>
  <si>
    <t>Lėšos pažangai neplanuotos.</t>
  </si>
  <si>
    <t xml:space="preserve">2022 m. gruodžio mėn. pasirašytos dvi sutartys pagal rugpjūčio mėn. teiktus kvietimus, tačiau asignavimai nepanaudoti (avansai nepervesti) dėl nepateiktų mokėjimų prašymų. </t>
  </si>
  <si>
    <t>Užsitęsus projekto „Būsimų mokesčių mokėtojų finansinio raštingumo didinimas“ įgyvendinimo plano rengimui, Sutartis tarp VšĮ CPVA ir VMI dėl projekto įgyvendinimo buvo pasirašyta tik 2022 m. gruodžio 28 d.</t>
  </si>
  <si>
    <t>Dėl užsitęsusių derinimo procedūrų nepatvirtinti visi planuoti projektų finansavimo sąlygų aprašai. Kvietimus planuojama paskelbti 2023 m. I ketvirtį</t>
  </si>
  <si>
    <t>1. Programa "Sausumos pajėgos". 
2022 m. nepanaudoti asignavimai : 
1028,92 Eur - dėl mažesnės ginklų ir karinės įrangos kainos.
2. Programa "Karinės jūrų pajėgos". 
2022 m. nepanaudoti asignavimai: 
80,00 Eur - dėl mažesnės kitų mašinų ir įrenginių kainos;
16,00 Eur - dėl mažesnės kompiuterinės techninės ir elektroninių ryšių įrangos kainos.</t>
  </si>
  <si>
    <t>Programa "Krašto apsaugos sistemos veiklos parama". 
2022 m. nepanaudoti asignavimai:
63503,34 Eur - dėl ligų ir neužimtų pareigybių (iš jų Lietuvos šaulių sąjunga - 54204,35 Eur nuo 2022 m. liepos 1 d. pakeitus LŠS finansavimo modelį);
5052,88 Eur - dėl mažesnio lėšų poreikio  darbdavių socialinei paramai;
10319,89 Eur - dėl mažesnio lėšų poreikio prekėms ir paslaugoms, transporto išlaikymui, komandiruotėms, reprezenta-cijai ir kt.;
39621,48 Eur - dėl gruodžio mėn. gautų sąskaitų už komunalines ir kt. paslaugas, kurios bus apmokėtos 2023 m. sausio mėn;
266,10 Eur - dėl mažesnės kompiuterinės techninės ir elektroninių ryšių įrangos, kompiuterinės programinės įrangos, ginklų ir karinės įrangos, karinių atsargų kainos;
62910,08 Eur - dėl mažesnio lėšų poreikio dotacijoms savivaldybėms einamiesiems tikslams.</t>
  </si>
  <si>
    <t>Pagrindinės lėšų nepanaudojimo priežastys: 
Priemonės su požymiu PP
priemonėje "Investicijos į kultūros išteklių skaitmeninimą ir prieinamumą" liko nepanaudota 905,5 tūkst. eurų (RRF lėšos) dėl užsitęsusių viešųjų pirkimų ir susijusių teisinių bei administracinio pobūdžio procedūrų.
Priemonės su požymiu TP
priemonėje "Įgyvendinti 2014-2021 m. Europos ekonominės erdvės (EEE) finansinio mechanizmo kultūros programą" liko nepanaudota 663,9 tūkst. eurų (EEE mechanizmo lėšos) dėl užtrukusių viešųjų pirkimų procedūrų, todėl išlaidų patyrimas nusikėlė į 2023 m., taip pat užtrukęs dvišalio bendradarbiavimo projekto veiklų derinimas;
priemonėje "Užtikrinti mėgėjų meno veiklos ir tradicinės kultūros tęstinumą, Nacionalinio kultūros centro veiklą" liko nepanaudota 113,3 tūkst. eurų – Lietuvos nacionalinio kultūros centro nepanaudotos pajamų įmokos, kurios teisės aktų nustatyta tvarka persikelia į 2023 metus.</t>
  </si>
  <si>
    <t>Dalis asignavimų nepanaudota:
- tobulinant vienišų pensinio amžiaus asmenų ir vienišų neįgaliųjų pajamų apsaugos sistemą, 2022 m. vienišo asmens išmokos pradėtos skirti visiems senatvės pensijos amžių sukakusiems asmenims ir neįgaliesiems - tai pirmieji metai, kuomet visa apimtimi įgyvendinamas Vienišo asmens išmokos įstatymas - 2021 m. planuojant gavėjų skaičių 2022 metams buvo vertinami Gyventojų registro ir Sodros registrų duomenys apie asmenis, kurie galimai įgytų teisę gauti šią išmoką, todėl tiek gavėjų, tiek ir lėšų planavimas galėjo būti tik preliminarus;                                                                                                                                                                                                                                                                                                                                                                                                                 - išmokoms vaikams, dėl mažesnio gavėjų skaičiaus nei planuota, ne visi išmokų gavėjai kreipėsi dėl jiems paskirtos išmokos; dėl išmokų vaikams nesikreipė taip pat asmenys persideklaravę gyvenamąją vietą kitoje savivaldybėje; 
- šalpos išmokoms, nes ne visi asmenys, turintys teisę į išmokas, kreipėsi dėl jų gavimo.</t>
  </si>
  <si>
    <t>Dalis asignavimų nepanaudota:                                                                                                                                                                                                                                                                                                                                                                                     - gerinant socialinių paslaugų kokybę ir prieinamumą, didinant socialinės  paramos veiksmingumą kriziniais atvejais šeimoje, dėl nepradėtų įgyvendinti projektų, nes, užsitęsus priemonės projektų finansavimo sąlygų aprašo, kitų dokumentų derinimui su Centrine projektų valdymo agentūra bei Finansų ministerija, 2022 metais nebuvo pasirašytos planuotos projektų sutartys ir neišmokėtos suplanuotos lėšos; nebuvo patvirtintos Finansų ministerijos tvarkos, kuri reglamentuotų valstybės biudžeto pažangos lėšomis finansuojamų projektų administravimo procesą, 2022 m. I pusm. pab. paaiškėjus, kad šios tvarkos 2022 m. nebus, lėšos laiku nebuvo paskirstytos ir įsisavintos; užtrukus teisės aktų derinimo procedūroms, laiku nebuvo parengti reikiami teisės aktai bei nebuvo paskirstytos lėšos laiku;
- plėtojant paslaugų centrų vaikams infrastruktūrą, nes lėšos buvo suplanuotos pagal projektų vykdytojų pateiktas prognozes, tačiau dėl išaugusių statybų, rangos darbų kainų, projektai dėl lėšų trūkumo buvo priversti atmesti gautus pasiūlymus - buvo neįvykdyti planuoti darbai, nedeklaruotos planuotos išlaidos;                                                                                                                                                                                                                                                                                                                                                                                                - teikiant socialinę paramą mokiniams teise gauti nemokamus pietus nevertinant pajamų nepasinaudojo dalis 0-2 klasių mokinių; mokinių nemokamas maitinimas buvo teikiamas mažesnį dienų skaičių nei planuota; vasaros poilsio stovyklas organizavo mažiau savivaldybių nei planavo; nemokamam maitinimui skiriamų lėšų dydį padidino ne visos savivaldybės; paramą mokinio reikmenims įsigyti gavo mažiau mokinių nei buvo suplanuota;                                                                                                                                                                             - užtikrinant socialinių išmokų ir kompensacijų skaičiavimą ir mokėjmą dėl sumažėjusio laidojimo pašalpos gavėjų skaičiaus.</t>
  </si>
  <si>
    <t>Dalis asignavimų nepanaudota:                                                                                                                                                                                                                                                                                                                                                                                         - užtikrinant transporto išlaidų bei specialiųjų lengvųjų automobilių įsigijimo išlaidų kompensacijų mokėjimą dėl mažėjančių transporto išlaidų kompensacijų gavėjų skaičius (nuo 2019 m. sausio 1 d. naujai kompensacija nėra skiriama ir mokama, anksčiau paskirtos kompensacijos mokamos iki nustayto termino pabaigos), nes lengvųjų automobilių įsigijimo išlaidų kompensacija skiriama ir mokama kartą per 6 metus, tiek asmenys, tiek šeimos, auginančios neįgalų vaiką, atsižvelgiant į savo finansines galimybes, pasirenka kuriais metais pasinaudoti teise gauti šią kompensaciją;                                                                                                                                                                                                                                                                                                                                                                                     - užtikrinant asmenų su negalia gyvenamosios aplinkos pritaikymą ir asmenų aprūpinimą techninės pagalbos priemonėmis savivaldybėse užfiksuotas mažesnis neįgaliųjų, kuriems reikėjo pritaikyti būstus, skaičius, buvo pateikti netinkamai įforminti dokumentai kompensavimui už savarankiškai pritaikytus būstus, taip pat mažesnis poreikis dėl laukinčių eilėse mirties atvejų, savivaldybės atsisakė dalies skirtų lėšų;                                                                                                                                                                                                                                                                                                                                                                                                                          - užtikrinant fizinės infrastruktūros prieinamumą neįgaliesiems dėl mažesnėmis kainomis nupirktų paslaugų.</t>
  </si>
  <si>
    <t>Dalis asignavimų nepanaudota, nes įgyvendinant įmonių socialinės atsakomybės priemones pasikeitė poreikis dėl mokymų organizavimo - socialiniai partneriai išreiškė pageidavimą patys disponuoti lėšomis ir organizuotis mokymus. Atsižvelgiant į tai, nuspręsta mokymų neorganizuoti; dėl mažesnių, nei planuota pirkimų kainų.</t>
  </si>
  <si>
    <t>Dalis asignavimų nepanaudota, nes skatinant socialinį  dialogą ir socialinę atsakomybę didinančių iniciatyvų atsiradimą, lėšos buvo suplanuotos pagal projekto vykdytojo pateiktas prognozes, tačiau dėl projekte keičiamų veiklų, buvo nespėta patirti išlaidų, o paskutinis mokėjimo prašymas buvo pateiktas 2022 metų pabaigoje ir išmokėjimas persikėlė į 2023 metus; dėl mažesnės, nei planuota, pirkimų kainos.</t>
  </si>
  <si>
    <t>Gauti asignavimai ne pilnai panaudoti dėl elektromobilių įkrovimo stotelių nepakankamumo, asmenų nerimo dėl nuvažiuojamo atstumo, ilgesnių sustojimų tolimose kelionėse ir didesnės elektromobilių kainos, palyginti su vidaus degimo variklį turinčiais automobiliais, išaugusios elektros kainos. Sutrikus pristatymo grandinėms, labai užsitęsė naujų elektromobilių pristatymo terminai. Priemonė įsigaliojo kiek vėliau, nei buvo planuota, o iki birželio 1 d. vyko kvietimas pagal klimato kaitos programą, pagal kurią per 2022 m. buvo skirtos kompensacijos už kiek daugiau nei 1300 elektromobilių. 2022 m. lapkričio mėn. buvo priimtas Pridėtinės vertės mokesčio įstatymo Nr. IX-751 62 pakeitimo įstatymas, pagal kurio pataisas juridiniams asmenims nutarta  leisti atskaityti pirkimo ar importo PVM už įsigyjamus M1 klasės elektromobilius, jeigu jo vertė neviršija 50 000 eurų (įskaitant PVM), todėl juridiniai asmenys neskubėjo 2022 m. įsigyti elektromobilių.</t>
  </si>
  <si>
    <t>Pažangos priemonė (PP) 4,5 tūkst. Eur - nepanaudoti FM 2022 m. rugpjūčio 3 d. įsakymu Nr. 1K-279 skirti asignavimai , ekspertai įdarbinti vėliau nei planuota. Užtruko ekspertų paieškos ir įdarbinimo procedūros. Dėl neužimtų pareigybių nepanaudota dalis darbo užmokesčio ir soc. draudimo lėšų. 
Testinėms priemonėms (TP/TD) 8,1 mln. Eur  - nepanaudota, tai sudaro SAM veikloms ir pavaldžių įstaigų išlaikymo asignavimai,  iš jų:
1. 1,7 mln. Eur  iš Vyriausybės rezervo skirtos lėšos COVID-19 pandemijos ir kitų grėsmių padariniams šalinti. Lėšos skirtos kompensuoti LNSS priklausančioms įstaigoms darbo užmokestį, atsiskaitymui už laboratorinių tyrimų paslaugas, vakcinoms įsigyti,  vaistinėms už receptinių vaistinių preparatų, išduotų vaistinėse asmenims, pasitraukusiems iš Ukrainos dėl Rusijos Federacijos karinių veiksmų Ukrainoje, patirtoms išlaidoms ir k.t.  Grąžintos tikslinės nepanaudotos lėšos skirtos VšĮ Kauno miesto greitosios medicinos pagalbos stočiai „Karštosios linijos 1808“ veiklos užtikrinimui, dėl didelės darbuotojų kaitos, neužimtų  planuotų etatų skaičiaus. SAM Ekstremalių sveikatai situacijų centre gauta iš tiekėjų kreditinė sąskaita ir informacija, kad nereikia apmokėti dalies sąskaitų dėl nepristatytų ar pasibaigusio galiojimo prekių. 
2. 4,0  mln. Eur valstybės biudžeto  nepanaudotų ataskaitinio laikotarpio lėšų dalį sudarė, iš jų:
0,8 mln. Eur lėšos reagentams įsigyti,  pagal Nacionalinės visuomenės sveikatos laboratorijos naujai sudarytas pirkimo-pardavimo sutartis, prasitesė prekių pristatymo laikotarpis; Nacionalinė visuomenės sveikatos priežiūros laboratorija iki 2022 m. gruodžio mėn. pabaigos nespėjo įsigyti planuotus pagal pasirašytas sutartis reagentų ir priemonių kiekius. Tai įtakojo prekių pristatymo terminai, ribotos sandėliavimo galimybės bei įvertintas reagentų galiojimo laikas;
0,2 mln. Eur ataskaitiniu laikotarpiu buvo gauta mažiau Valstybinio visuomenės sveikatos stiprinimo fondo lėšomis vykdomų projektų mokėjimo prašymų, nei planuota;
2,7 mln. Eur SAM Ekstremalių sveikatai situacijų centro nepanaudotos lėšos, numatytos strateginėms atsargoms. Sveikatos apsaugos ministro 2022 m. balandžio 1 d. įsakymu Nr.V-679 „Dėl tarpinstitucinės darbo grupės sudarymo“ buvo sudaryta Valstybės medicinos atsargų rezervo rinkinių sąrašų peržiūros tarpinstitucinė darbo grupė. Siekiant taupiai naudoti valstybės biudžeto lėšas ir nekaupti nereikalingų medicinos atsargų rinkinių, grupės posėdyje nuspręsta pristabdyti pirkimus.
0,2 mln. Eur nepanaudojimas vykdant Valstybės institucijų ir savivaldybių pasirengimo galimai radiologinei ar branduolinei avarijai Baltarusijos atominėje elektrinėje priemonių planą dėl užsitęsusios viešųjų pirkimų ir susijusios teisinės ir administracinės procedūros , užsitęsę vykdomi darbai, jų dokumentacijos tvarkymas plane numatytoms prekėms įsigyti;  SAM Ekstremalių sveikatai situacijų centras dalį priemonių poreikio padengė iš Covid-19 pandemijos metu įsigytų priemonių. Atlikus rinkos tyrimus, kai kurias priemones metų pabaigoje pavyko nusipirkti geresnėmis kainomis, nei buvo gauti pasiūlymai metų pradžioje
0,1 mln. Eur - kitos nepanaudojimo priežastis, kai netikslus planavimas; dėl kainų didėjimo peržiūrimi įstaigų biudžetai, atsisakoma planuojamų prekių pirkimo; mažesnis prekių ir paslaugų poreikis, neįvyko planuojamos komandiruotė dėl ekstremalios padėties susijusios dėl COVID-19 pandemijos. 
3.1,2 mln. Eur lėšos pilnai nepanaudotos  ES ir BFL (Struktūrinė parama), kadangi projektų vykdytojai pateikė mokėjimų prašymus mažesnei sumai, nei buvo planuota. Įtaką lėšų panaudojimui turėjo projektų vykdytojų netikslus veiklų vykdymo planavimas ir užsitęsusios viešųjų pirkimų procedūros. 
4. 0,6 mln. Eur suplanuota suma pagal 2014-2021 m. Europos ekonominės erdvės finansinio mechanizmo programos „Sveikata“ priemones „Šeimų lankymo, teikiant ankstyvosios intervencijos paslaugas, modelio įdiegimas“ bei „Gerovės konsultantų modelio įdiegimas“ laiku nepanaudota dėl mažesnio, negu planuota, pateiktų paraiškų skaičiaus ir dėl mažesnės apimties bei vertės projektų pasirašytų finansavimo sutarčių, pagal kurias buvo suplanuoti mokėjimai. Atliktas nepanaudotų lėšų perskirstymas minėtoje programoje.
5. 0,6 mln. Eur nepanaudota pajamų įmokų, nurodomos kelios nepanaudjimo priežastis, tai kad sąskaitos tiekėjams už prekes ir paslaugas apmokėtos po ataskaitinio laikotarpio pabaigos; nesurenkamos planuotos pajamų įmokos dėl COVID-19 pandemijos.</t>
  </si>
  <si>
    <t>Pažangos priemonė (PP) 128,7  tūkst. Eur - nepanaudoti FM 2022 m. rugpjūčio 3 d. įsakymu Nr. 1K-279 skirti asignavimai , ekspertai įdarbinti vėliau nei planuota. Užtruko ekspertų paieškos ir įdarbinimo procedūros. Dėl neužimtų pareigybių nepanaudota dalis darbo užmokesčio ir soc. draudimo lėšų. 
Testinėms priemonėms (TP/TI)  28,4 mln. Eur  - nepanaudota, tai sudaro SAM veikloms ir pavaldžių įstaigų išlaikymo asignavimai,  iš jų:
1. 4,3 mln. Eur valstybės biudžeto  nepanaudotų ataskaitinio laikotarpio lėšų dalį sudarė, iš jų:
4,1 mln. Eur nepanaudotos  investicijos. Didžioji dalis 2,8 mln. Eur nepanaudotų lėšų dėl užsitęsusios viešųjų pirkimų procedūros - teisminis ginčas ir dėl gautų pretenzijų nutrauktos viešųjų pirkimų procedūros Rentgenų programoje; kitos nepanaudojimo priežastys: sutaupyta vykdant viešuosius pirkimus;  užsitęsę vykdomi darbai; užsitęsusios atliktų darbų perėmimo procedūros; tiekėjų vėlavimas pristatyti ir instaliuoti medicinos įrangą;
0,1 mln. Eur nepanaudota įgyvendinant priemonę „Įgyvendinti rezidentų praktinio mokymo modelį“,  dėl rezidendų laikino nedarbingumo, tikslinių atostogų;
0,1 mln. Eur kitos nepanaudojimo priežastis, kai netikslus planavimas; dėl kainų didėjimo peržiūrimi įstaigų biudžetai, atsisakoma planuojamų prekių pirkimo; mažesnis prekių ir paslaugų poreikis, neįvyko planuojamos komandiruotė dėl ekstremalios padėties susijusios dėl COVID-19 pandemijos; 
2. 23,5 mln. Eur lėšos pilnai nepanaudotos ES, BFL (Struktūrinė parama) ir VB (PVM),  kadangi projektų vykdytojai pateikė mokėjimų prašymus mažesnei sumai, nei buvo planuota. Tam įtakos turėjo  dėl šiuo metu Lietuvoje esamos ekonominės situacijos prekių ir rangos darbų išbrangimas. Dėl prekių ir rangos darbų išbrangimo užsitęsė projektavimo darbai,  viešųjų pirkimų procedūros, t. y. projektų vykdytojai pirkimo procedūras atlieka kelis kartus arba projektams užbaigti įgyvendinti skiriamas papildomas finansavimas.  Valstybės biudžeto lėšos, skirtos apmokėti bendrai finansuojamų iš ES fondų lėšų projektų netinkamam finansuoti iš ES fondų lėšų pirkimo ir (arba) importo PVM , nepanaudotos, kadangi nebuvo poreikio, projektų vykdytojai pateikė mažiau  mokėjimo prašymų, negu planuota. 
3. 0,6 mln. Eur nepanaudota pajamų įmokų, nurodomos kelios nepanaudjimo priežastis, tai kad sąskaitos tiekėjams už prekes ir paslaugas apmokėtos po ataskaitinio laikotarpio pabaigos, mažesnis, nei planuota, prekių ir paslaugų išlaidų faktinis poreikis; iš jų 0,4 mln. Eur nesurinktos planuotos pajamų įmokos dėl COVID-19 pandemijos.</t>
  </si>
  <si>
    <t>PP – Įgyvendinti „Tūkstantmečio mokyklų“ programą. 
„Tūkstantmečio mokyklų“ programos lėšų nepanaudojimo priežastys: 
1) įsisavinimo planas buvo sudėliotas anksčiau, planuojant, kad paraiška su I srauto savivaldybėmis bus pateikta CPVA ir įvertinta 2022 metais. Buvo planuota, kad dar spėsime 5 mln. Eur sudeklaruoti pagal tą paraišką 2022 metais. Savivaldybių prašymu, buvo pratęstas pažangos planų derinimo laikotarpis ir paraiška su I srauto savivaldybių veiklomis ir išlaidomis CPVA vertinimui buvo pateikta tik 2023 m. sausio 3 d. todėl 5 mln. lieka nepanaudoti.
2) nepanaudojame dalies pažangos priemonėje suplanuotų PVM lėšų, nes dalį išlaidų sudaro darbo užmokestis;
3) 2022 metais buvo numatytas klipo sukūrimo paslaugų pirkimas. Šios paslaugos buvo atsisakyta, o lėšas 2023 metais planuojama perskirstyti kitoms komunikacijos priemonėms.
„Tūkstantmečio mokyklų“ programa susideda iš 3 projektų. Šiuo metu yra įgyvendinamas tik vienas projektas, kurio vertė - 1.156.001,76 Eur (su PVM). Projekto sutartis pasirašyta 2022 m. birželio 1 d., projekto veiklos vyksta ir išlaidos deklaruojamos. Buvo planuojama, kad antras projektas, kurio planuojama vertė 104.250.000,00 Eur (be PVM), pasileis 2022 metų IV ketvirtį ir spės panaudoti dalį skirtų lėšų, tačiau atsižvelgiant į poreikį daugiau laiko skirti savivaldybių Pažangos planų užbaigimui, PĮP pateikimo terminas buvo pavėlintas ir PĮP pateiktas CPVA 2023 m. sausio 3 d. Šiuo metu vyksta PĮP vertinimas, jo vertė -  97.613.668,39 Eur (be PVM). Antro projekto sutartis tikėtina bus pasirašyta tik 2023 m. kovo mėn., todėl panaudoti 2022 metams suplanuotos sumos nebuvo galimybės.
PP – Vykdyti EdTech skaitmeninę švietimo transformaciją. Projekto „Skaitmeninė švietimo transformacija („EdTech“)“  finansavimo sutartis sudaryta 2022 m. rugpjūčio 10 d. ir tik po sutarties pasirašymo projekto veiklos buvo pradėtos įgyvendinti numatyta apimtimi, pradėti vykdyti viešieji pirkimai ir pagrindiniai atsiskaitymai tiekėjams bus vykdomi 2023 m.
Kitos uždavinio lėšos  skirtos tęstinėms priemonėms.</t>
  </si>
  <si>
    <t xml:space="preserve">Intelektinės nuosavybės pažangos priemonės asignavimai įkelti 2022 m. biržėlio mėn. Priemonės pirma veikla: analitinio pobūdžio veiksmai – atlikti analizę. Sutartis su Civitta įsigaliojo 2022-10-13 ir paslaugos turi būti suteiktos iki 2023 m. III ketv. pab. </t>
  </si>
  <si>
    <t>Įgyvendinant Marijampolės pataisos namų perimetro apsaugos sistemų modernizavimą 2022 m. planuota panaudoti 15 tūkst. Eurų, tačiau dėl užtrukusių viešųjų pirkimų procedūrų (pavyko nupirkti projektavimo paslaugas tik iš antro karto) minėtos lėšos 2022 m. nepanaudotos. Įgyvendinant Alytaus pataisos namų perimetro apsaugos sistemų modernizavimą, 2022 m. planuota panaudoti 2073 tūkst. eurų. 2022 m. planuota statybos darbų bendra pirkimo vertė 3750 tūkst. eurų .Vykdant viešuosius pirkimus kaina sumažėjo iki 2718 tūkst. eurų, todėl 2022 m. atliekant statybos darbus buvo panaudota mažesnė atliktų darbų suma.</t>
  </si>
  <si>
    <t>Užsitęsė naujos diplomatinės atstovybės Singapūro Respublikoje įkūrimas dėl priimančios šalies sprendimų - 200586,51 eur, užsitęsė viešųjų pirkimų ir teisinės administracinės procedūros ekspertų paslaugoms pirkti - 70000, 00 eur.</t>
  </si>
  <si>
    <t>Lėšos nepanaudotos dėl patirtų mažesnių išlaidų vykdant projektus.</t>
  </si>
  <si>
    <t xml:space="preserve">Skatinant bearimių technologijų plėtrą augalų auginime, tiesioginių ir juostinių sėjamųjų įsigijimo paramos priemonė yra taikoma pirmą kartą ir keliami aukšti energijos taupymo reikalavimai (ūkininkui yra mažinama lengvatinio akcizo degalų norma 40 litrų/ha). Be to, minėtų padarbų įsigijimo kainos paskutiniais metais, po COVID pandemijos, ėmė sparčiai augti, todėl paramos numatytas intensyvumas nebėra toks patrauklus, koks buvo priemonės įgyvendinimo pradžioje ir todėl nebuvo sulaukta planuoto pareiškėjų aktyvumo.  </t>
  </si>
  <si>
    <t>Lėšos nepanaudotos dėl to, kad projektų vykdytojai  dar nepradėjo vykdyti 2021-2027 m. ES struktūrinių fondų projektų.</t>
  </si>
  <si>
    <t>Nepilnai panaudotos ES fondų lėšos, nes vėlavo projektų veiklų užbaigimas arba projektai buvo baigti mažesne apimtimi. 
Nepilnai panaudotos valstybės biudžeto lėšos eksporto skatinimui. Tai susiję su tuo, kad viešoji įstaiga Versli Lietuva buvo prijungta prie  LVPA įsteigiant vieningą Inovacijų agentūrą. Dėl reorganizavimo, jo sąlygoto darbuotojų trūkumo veiklos nebuvo įgyvendintos pilna apimtimi.</t>
  </si>
  <si>
    <t xml:space="preserve">Dalis asignavimų nepanaudota:                                                                                                                                                                                                                                                                                                                                                                                       - kuriant tvarią nestacionarios ilgalaikės priežiūros sistemą užsitęsus priemonės projektų finansaimo sąlygų aprašo derinimo su Centrine projektų valdymo agentūra bei Finansų ministerija, projekto sutartis buvo pasirašyta tik metų pabaigoje, jokios veiklos įgyvendintos nebuvo, todėl neišmokėtos suplanuotos lėšos;                                                                                                                                                                                                                                                                                                                                                                          - plėtojant šeimoje ir bendruomenėje teikiamų paslaugų infrastruktūrą, nes pasikeitus teisinei bazei, pailgėjo techninių projektų ekspertizės laikas, projektų vykdytojai gavo daug pastabų - dėl to nusikėlė rangos darbų pirkimai, nevyko suplanuoti darbai; pabrangus rangos darbams, daliai projektų vykdytojų neužteko turimo finansavimo, todėl darbai nebuvo įgyvendinami;                                                                                                                                                                                                                                                                                                                 - plėtojant savivaldybių socialinio būsto fondą lėšos buvo suplanuotos pagal projektų vykdytojų pateiktas prognozes, tačiau 2022 metų viduryje, įvertinus pasikeitusias prognozes, priemonei buvo skirta papildomai lėšų, tačiau projektų vykdytojai deklaravo mažiau išlaidų nei planavo;                                                                                                                                                                                                                                                                                                                                                                                                                      - įgyvendinant Prieglobsčio, migracijos ir integracijos fondo programos priemones, lėšos perkėlimo veikloms vykdyti  buvo naudojamos lėtai, nes perkėlimai nevyko tokiais kiekiais, kokie buvo numatyti; projektų įgyvendinimo pradžioje ne visiems projektų vykdytojams buvo išmokėtos maksimalios avanso sumos;                                                                                                                                                                                                                                                                                                                                                                     - užtikrinant institucinę socialinę globą iš užsienio valstybės (-ių), kurią (-as) ištiko humanitarinė krizė, atvykusiems nelydimiems nepilnamečiams užsieniečiams ar likusiems be tėvų globos vaikams, atvyko mažiau paslaugų gavėjų, nei buvo planuota;
- išmokant kompensacijas fiziniams ir juridiniams asmenims, perdavusiems savo būstą ar patalpas neatlygintinai naudotis panaudos pagrindais dėl karinių veiksmų iš Ukrainos pasitraukusiems gyventojams, nes daliai panaudos gavėjų baigėsi kompensacijos skyrimo laikotarpis ir jie nesikreipė dėl jo pretęsimo, dalis asmenų, kurie buvo apgyvendinti panaudos pagrindais suteiktuose būstuose, sudarė būsto nuomos sutartis;                                                                                                                                                                                                                                                                                                                                                                                               - plėtojant socialinių paslaugų infrastruktūrą lėšos buvo suplanuotos pagal projektų vykdytojų prognozes, 2022 metams įpusėjus, pasikeitė prognozės ir priemonei buvo papildomai skirta lėšų, bet projektai nedeklaravo tiek išlaidų, kiek buvo planavę;                                                                                                                                                                                                                                                                                                                                                                                             - sudarant sąlygas socialinės globos ir kitų įstaigų, teikiančių socialines paslaugas, veiklai dalis asignavimų nebuvo panaudota dėl mažesnio nei planuota pirkimų poreikio;                                                                                                                                                                                    - teikiant paramą šeimoms ir asmenims būstui išsinuomoti dėl metų eigoje nutrauktų nuomotojo arba nuomininko būsto nuomos sutarčių; sudarytos būsto nuomos sutartys nebuvo registruotos Lietuvos Respublikos nekilnojamojo turto registre, todėl pagal teisės aktus asmenims (šeimoms) nebuvo pagrindo mokėti būsto nuomos mokesčio dalies kompensacijas;                                                                                                                                                                                                                                                                                                                                                                                                                                                                   - teikiant finansinę paskatą jaunoms šeimoms, įsigyjančioms pirmąjį būstą, jaunos šeimos, kurioms nustatyta teisė į finansinę paskatą, pagal Finansinės paskatos pirmąjį būstą įsigyjančioms jaunoms šeimoms įstatymą, nespėjo sudaryti sutarčių su kredito davėjais dėl būsto kredito suteikimo.
</t>
  </si>
  <si>
    <t>Dalis asignavimų nepanaudota:                                                                                                                                                                                                                                                                                                                                                                                                              - dėl nepradėtų įgyvendinti pažeidžiamų asmenų grupių užimtumo didinimo ir Užimtumo tarnybos veiklos procesų ir funkcijų efektyvinimo projektų, nes užsitęsus projektų finansavimo sąlygų aprašo, kitų dokumentų derinimui su Centrine projektų valdymo agentūra bei Finansų ministerija, 2022 metais nebuvo pasirašytos planuotos projektų sutartys ir neišmokėtos suplanuotos lėšos;                                                                                                                                                                                                                                                                                                                                                                                                                                 - derinant darbo pasiūlą ir paklausą remti bedarbių integraciją į darbo rinką dėl ESF projektuose vykdomų profesinių mokymų mažesnio dalyvių kiekio negu planuota;                                                                                                                                                                                                                                                                                                                                                                                                              - gerinant užimtumo rėmimo politiką įgyvendinančių institucijų paslaugų kokybę ir prieinamumą lėšos buvo suplanuotos pagal projekto vykdytojo Užimtumo tarnybos pateiktą mokėjimo prašymų grafiką, tačiau paskutinis mokėjimo prašymas buvo pateiktas per vėlai, todėl CPVA nespėjo jo patikrinti ir pateikti apmokėjimui;                                                                                                                                                                                                                                                                                                                                                                                                             - įgyvendinant savivaldybių patvirtintas užimtumo didinimo programas dėl darbų organizavimo problemų, dalyvavimo nutraukimo;                                                                                                                                                                                                                               
- nes remiant socialiai pažeidžiamų asmenų įdarbinimą socialinėse įmonėse dalis socialinių įmonių neįsteigė darbo vietų, kurioms buvo patvirtintos subsidijos, taip pat panaikinus socialinės įmonės statusą 13 socialinių įmonių, sumažėjo lėšų poreikis subsidijoms;                                    - įgyvendinant jaunimo garantijų iniciatyvą ir kitas jaunimo užimtumą skatinančias programas nepavyko rasti ir įdarbinti visų etatų psichologų, teisininkų bei karjeros konsultantų, kurie vykdytų projekto veiklas; dėl užsiėmimų organizavimo nuotoliniu būdu nebuvo patiriamos projekto darbuotojų ir dalyvių kelionės išlaidos, nebuvo organizuojamos dalyvių kavos pertraukėlės; profesiniame mokyme ir įdarbinime subsidijuojant pradėjo dalyvauti mažiau asmenų nei planuota;                                                                                                                                                                                             - tobulinant kovos su nelegaliu ir nedeklaruotu darbu priemones dėl 3 kartus neįvykusių organizuotų konkursų 10-čiai pareigybių užimti - dėl pretendentų neatvykimo, jų nebuvimo, pretendentų surinkimo mažiau nei 6 balus; 2 priimti pretendentai atsistatydino po tam tikro laiko, todėl teko teko skelbti papildomus 5 konkursus; konkursas į paskutinę laisvą pareigybę įvyko tik 2022 m. gruodžio 21 d.;                                                                                                                                                                                                                                                                                                                                                                                                                           - tobulinant kovos su nelegaliu ir nedeklaruotu darbu priemones dėl besikeičiančios politinės situacijos užsitęsusių viešųjų pirkimų ir teisinių bei administracinių procedūrų.</t>
  </si>
  <si>
    <t>Pasikeitė planuotų veiklų įgyvendinimo grafikas, kadangi tik 2022-08-03 Europos Komisija patvirtino 2021–2027 metų Europos Sąjungos fondų investicijų programą. Atitinkamai nusikėlė pažangos priemonės ir finansavimo sąlygų aprašų rengimas ir tvirtinimas.</t>
  </si>
  <si>
    <t>Lietuvos Respublikos 2022 metų valstybės biudžeto ir savivaldybių biudžeto finansinių rodiklių patvirtinimo įstatymu (toliau – Įstatymas) Vidaus reikalų ministerijai skirtuose asignavimuose nėra numatyta lėšų Įstatymo 10 priede nurodytiems pagal Vidaus reikalų ministerijos kompetenciją 2022 metų valstybės veiklos srityse siekiamiems Nacionaliniame pažangos plane nustatytiems pažangos uždaviniams vykdyti.</t>
  </si>
  <si>
    <t>Pažangos priemonė patvirtinta tik 2022-08-17, lėšos neskirtos.</t>
  </si>
  <si>
    <r>
      <t>Nuokrypis  (2</t>
    </r>
    <r>
      <rPr>
        <b/>
        <sz val="11"/>
        <color rgb="FF00B050"/>
        <rFont val="Times New Roman"/>
        <family val="1"/>
        <charset val="186"/>
      </rPr>
      <t>–</t>
    </r>
    <r>
      <rPr>
        <b/>
        <sz val="11"/>
        <color theme="1"/>
        <rFont val="Times New Roman"/>
        <family val="1"/>
        <charset val="186"/>
      </rPr>
      <t xml:space="preserve">3)                   </t>
    </r>
  </si>
  <si>
    <t>Lėšos nepanaudotos, kadangi pasikeitė projektų įgyvendinimo grafikas, nusikėlė planuoti darbai. Dėl besitęsiančios puslaidininkių gamybos krizės ir dėl vykstančio karo Ukrainoje atsiradus sutrikimams tiekimo grandinėje, rangovas susidūrė su įrangos tiekimo sunkumais. Dėl šios priežasties nebuvo laiku pristatyta Baterijų sistemos įrengimui reikalinga įranga. Rangovas informavo, kad aukščiau minima įranga galės būti pristatyta tik 2023 m. pradžioje. Nusivėlinus Projekto veiklų atlikimo terminams, už kurių įvykdymą turėjo būti atlikti mokėjimai, atitinkamai negalėjo būti panaudoti ir skirti asignavimai.</t>
  </si>
  <si>
    <t>Lėšos nepanaudotos, kadangi pasikeitė projektų įgyvendinimo grafikas, nusikėlė planuoti darbai. Dėl besitęsiančios puslaidininkių gamybos krizės ir dėl vykstančio karo Ukrainoje atsiradus sutrikimams tiekimo grandinėje, rangovas susidūrė su įrangos tiekimo sunkumais. Dėl šios priežasties nebuvo laiku pristatyta reikalinga įranga. Rangovas informavo, kad reikiama įranga galės būti pristatyta tik 2023 m. pradžioje. Nukėlus projekto veiklų atlikimo terminus, kurių laikantis turėjo būti atlikti mokėjimai, atitinkamai negalėjo būti panaudoti ir skirti asignavimai.</t>
  </si>
  <si>
    <t>Pasikeitė planuotų veiklų įgyvendinimo grafikas, kadangi tik 2022 m. kovo 3 d. Europos Komisija patvirtino 2021–2027 metų Europos Sąjungos fondų investicijų programą. Atitinkamai vėliau įvyko pažangos priemonės ir finansavimo sąlygų aprašų rengimas ir tvirtinimas.</t>
  </si>
  <si>
    <t>Užsitęsus projekto „Būsimų mokesčių mokėtojų finansinio raštingumo didinimas“ įgyvendinimo plano rengimui, Sutartis tarp VšĮ Centrinės projektų valdymo agentūros ir Valstybinės mokesčių inspekcijos dėl projekto įgyvendinimo buvo pasirašyta tik 2022 m. gruodžio 28 d.</t>
  </si>
  <si>
    <t>Nepilnai panaudotos ES fondų lėšos, nes vėlavo projektų veiklų užbaigimas arba projektai buvo baigti mažesne apimtimi. 
Nepilnai panaudotos valstybės biudžeto lėšos eksporto skatinimui. Tai susiję su tuo, kad VšĮ Versli Lietuva buvo prijungta prie  VšĮ Lietuvos verslo paramos agentūros įsteigiant VšĮ Inovacijų agentūrą. Dėl reorganizavimo, jo sąlygoto darbuotojų trūkumo, veiklos nebuvo įgyvendintos pilna apimtimi.</t>
  </si>
  <si>
    <t>Lietuvos Respublikos 2022 metų valstybės biudžeto ir savivaldybių biudžeto finansinių rodiklių patvirtinimo įstatymu Vidaus reikalų ministerijai skirtuose asignavimuose nėra numatyta lėšų Įstatymo 10 priede nurodytiems pagal Vidaus reikalų ministerijos kompetenciją 2022 metų valstybės veiklos srityse siekiamiems Nacionaliniame pažangos plane nustatytiems pažangos uždaviniams vykdyti.</t>
  </si>
  <si>
    <t>Dalis asignavimų nepanaudota, nes įgyvendinant įmonių socialinės atsakomybės priemones pasikeitė poreikis mokymų organizavimo poreikis - socialiniai partneriai išreiškė pageidavimą patys disponuoti lėšomis ir organizuotis mokymus. Atsižvelgiant į tai, nuspręsta mokymų neorganizuoti. Dalis lėšų nepanaudota dėl mažesnių, nei planuota pirkimų kainų.</t>
  </si>
  <si>
    <t>Dalis asignavimų nepanaudota, nes skatinant socialinį  dialogą ir socialinę atsakomybę didinančių iniciatyvų atsiradimą, lėšos buvo suplanuotos pagal projekto vykdytojo pateiktas prognozes, tačiau dėl projekte keičiamų veiklų buvo nespėta patirti išlaidų, o paskutinis mokėjimo prašymas buvo pateiktas 2022 m. pabaigoje apmokėtas 2023 m. Dalis lėšų nepanaudota dėl mažesnių, nei planuota pirkimų kainų.</t>
  </si>
  <si>
    <t>Gauti asignavimai nepilnai panaudoti dėl elektromobilių įkrovimo stotelių nepakankamumo, asmenų nerimo dėl nuvažiuojamo atstumo, ilgesnių sustojimų tolimose kelionėse ir didesnės elektromobilių kainos, palyginti su vidaus degimo variklį turinčiais automobiliais, išaugusios elektros kainos. Sutrikus pristatymo grandinėms, užsitęsė naujų elektromobilių pristatymo terminai. Priemonė įsigaliojo kiek vėliau, nei buvo planuota, o iki 2022 m. birželio 1 d. vyko kvietimas pagal klimato kaitos programą, pagal kurią per 2022 m. buvo skirtos kompensacijos už kiek daugiau nei 1300 elektromobilių. 2022 m. lapkričio mėn. buvo priimtas Pridėtinės vertės mokesčio įstatymo Nr. IX-751 62 pakeitimo įstatymas, pagal kurio pataisas juridiniams asmenims nutarta  leisti atskaityti pirkimo ar importo PVM už įsigyjamus M1 klasės elektromobilius, jeigu jo vertė neviršija 50 000 eurų (įskaitant PVM), todėl juridiniai asmenys neskubėjo 2022 m. įsigyti elektromobilių.</t>
  </si>
  <si>
    <t>Pažangos priemonė patvirtinta tik 2022 m. rugpjūčio 17 d., lėšos nebuvo neskirtos.</t>
  </si>
  <si>
    <t>Pažangos priemonėje „Tūkstantmečio mokyklų“ programos lėšų nepanaudojimo priežastys: 
- lėšų panaudojimo planas buvo parengtas anksčiau, planuojant, kad paraiška apimanti I srauto savivaldybes bus pateikta VšĮ Centrinei projektų valdymo agentūrai ir įvertinta 2022 m. Savivaldybių prašymu buvo pratęstas pažangos planų derinimo laikotarpis ir paraiška su I srauto savivaldybių veiklomis ir išlaidomis VšĮ Centrinei projektų valdymo agentūrai vertinimui buvo pateikta tik 2023 m. sausio 3 d.
Pažangos priemonėje "Vykdyti EdTech skaitmeninę švietimo transformaciją" projekto „Skaitmeninė švietimo transformacija („EdTech“)“  finansavimo sutartis sudaryta 2022 m. rugpjūčio 10 d. ir tik po sutarties pasirašymo projekto veiklos buvo pradėtos įgyvendinti numatyta apimtimi, pradėti vykdyti viešieji pirkimai. Pagrindiniai atsiskaitymai su tiekėjais bus vykdomi 2023 m.
Kitos uždavinio lėšos  skirtos tęstinėms priemonėms.</t>
  </si>
  <si>
    <t>Užsitęsė naujos diplomatinės atstovybės Singapūro Respublikoje įkūrimas dėl priimančios šalies sprendimų, ir dėl to liko nepanaudota 200 586,51 eurų. Dėl užsitęsusių viešųjų pirkimų ir teisinių, administracinių procedūrų ekspertų paslaugoms pirkti nepanaudota 70 000, 00 eurų.</t>
  </si>
  <si>
    <t xml:space="preserve">Skatinant bearimių technologijų plėtrą augalų auginime, tiesioginių ir juostinių sėjamųjų įsigijimo paramos priemonė yra vykdoma pirmą kartą ir keliami aukšti energijos taupymo reikalavimai (ūkininkui yra mažinama lengvatinio akcizo degalų norma 40 litrų/ha). Be to, minėtų padarbų įsigijimo kainos paskutiniais metais, po COVID pandemijos, ėmė sparčiai augti, todėl paramos numatytas intensyvumas nebėra toks patrauklus, koks buvo priemonės įgyvendinimo pradžioje, todėl nebuvo sulaukta planuoto pareiškėjų aktyvumo.  </t>
  </si>
  <si>
    <t>Pagrindinės lėšų nepanaudojimo priežastys: pažangos priemonėje "Investicijos į kultūros išteklių skaitmeninimą ir prieinamumą" liko nepanaudota 905,5 tūkst. eurų (RRF lėšos) dėl užsitęsusių viešųjų pirkimų ir susijusių teisinių bei administracinio pobūdžio procedūrų, tęstinės veiklos priemonėje "Įgyvendinti 2014-2021 m. Europos ekonominės erdvės (EEE) finansinio mechanizmo kultūros programą" liko nepanaudota 663,9 tūkst. eurų (EEE mechanizmo lėšos) dėl užtrukusių viešųjų pirkimų procedūrų, todėl išlaidų panaudojimas numatomas 2023 m., taip pat užtrukęs dvišalio bendradarbiavimo projekto veiklų derinimas. Priemonėje "Užtikrinti mėgėjų meno veiklos ir tradicinės kultūros tęstinumą, Nacionalinio kultūros centro veiklą" liko nepanaudota 113,3 tūkst. eurų dėl Lietuvos nacionalinio kultūros centro nepanaudotų pajamų įmokų, kurios teisės aktų nustatyta tvarka perkeliamos į 2023 metus.</t>
  </si>
  <si>
    <t>Dalis asignavimų nepanaudota dėl šių priežasčių:                                                                                                                                                                                                                                                                                                                                                                                       - kuriant tvarią nestacionarios ilgalaikės priežiūros sistemą, užsitęsus priemonės projektų finansavimo sąlygų aprašo derinimo su VšĮ Centrine projektų valdymo agentūra bei Finansų ministerija, projekto sutartis buvo pasirašyta tik metų pabaigoje, jokios veiklos įgyvendintos nebuvo, todėl  suplanuotos lėšos liko neišmokėtos;                                                                                                                                                                                                                                                                                                                                                                          - plėtojant šeimoje ir bendruomenėje teikiamų paslaugų infrastruktūrą, pasikeitus teisinei bazei, pailgėjo techninių projektų ekspertizės laikas, projektų vykdytojai gavo daug pastabų - dėl to vėliau įvyko rangos darbų pirkimai, nevyko suplanuoti darbai. Pabrangus rangos darbams, daliai projektų vykdytojų neužteko turimo finansavimo, todėl darbai nebuvo įgyvendinami;                                                                                                                                                                                                                                                                                                                 - plėtojant savivaldybių socialinio būsto fondą lėšos buvo suplanuotos pagal projektų vykdytojų pateiktas prognozes, tačiau 2022 m. viduryje, įvertinus pasikeitusias prognozes, priemonei buvo skirta papildomai lėšų, tačiau projektų vykdytojai deklaravo mažiau išlaidų nei planavo;                                                                                                                                                                                                                                                                                                                                                                                                                      - įgyvendinant Prieglobsčio, migracijos ir integracijos fondo programos priemones, lėšos perkėlimo veikloms vykdyti  buvo naudojamos lėtai, nes perkėlimai nevyko tokia apimtimi, kokia buvo numatyta; projektų įgyvendinimo pradžioje ne visiems projektų vykdytojams buvo išmokėtos maksimalios avanso sumos;                                                                                                                                                                                                                                                                                                                                                                     - užtikrinant institucinę socialinę globą iš užsienio valstybės (-jų), kurią (-as) ištiko humanitarinė krizė, atvykusiems nelydimiems nepilnamečiams užsieniečiams ar likusiems be tėvų globos vaikams, atvyko mažiau paslaugų gavėjų, nei buvo planuota;
- išmokant kompensacijas fiziniams ir juridiniams asmenims, perdavusiems savo būstą ar patalpas neatlygintinai naudotis panaudos pagrindais dėl karinių veiksmų iš Ukrainos pasitraukusiems gyventojams, daliai panaudos gavėjų baigėsi kompensacijos skyrimo laikotarpis ir jie nesikreipė dėl jo pratęsimo; dalis asmenų, kurie buvo apgyvendinti panaudos pagrindais suteiktuose būstuose, sudarė būsto nuomos sutartis;                                                                                                                                                                                                                                                                                                                                                                                               - plėtojant socialinių paslaugų infrastruktūrą lėšos buvo suplanuotos pagal projektų vykdytojų prognozes, 2022 m. įpusėjus, pasikeitė prognozės ir priemonei buvo papildomai skirta lėšų, bet projektų vykdytojai nedeklaravo tiek išlaidų, kiek buvo planavę;                                                                                                                                                                                                                                                                                                                                                                                             - sudarant sąlygas socialinės globos ir kitų įstaigų, teikiančių socialines paslaugas, veiklai, dalis asignavimų nebuvo panaudota dėl mažesnio nei planuota pirkimų poreikio;                                                                                                                                                                                                                          - teikiant paramą šeimoms ir asmenims būstui išsinuomoti liko nepanaudotų lėšų dėl metų eigoje nutrauktų būsto nuomos sutarčių; sudarytos būsto nuomos sutartys nebuvo registruotos Lietuvos Respublikos nekilnojamojo turto registre, todėl pagal teisės aktus asmenims (šeimoms) nebuvo pagrindo mokėti būsto nuomos mokesčio dalies kompensacijas;                                                                                                                                                                                                                                                                                                                                                                                                                                                                   - teikiant finansinę paskatą jaunoms šeimoms, įsigyjančioms pirmąjį būstą, jaunos šeimos, kurioms nustatyta teisė į finansinę paskatą pagal Finansinės paskatos pirmąjį būstą įsigyjančioms jaunoms šeimoms įstatymą, nespėjo sudaryti sutarčių su kredito davėjais dėl būsto kredito suteikimo.</t>
  </si>
  <si>
    <t>Dalis asignavimų nepanaudota:                                                                                                                                                                                                                                                                                                                                                                                                              - dėl nepradėtų įgyvendinti pažeidžiamų asmenų grupių užimtumo didinimo ir Užimtumo tarnybos veiklos procesų ir funkcijų efektyvinimo projektų, nes užsitęsus projektų finansavimo sąlygų aprašo, kitų dokumentų derinimui su Centrine projektų valdymo agentūra bei Finansų ministerija, 2022 metais nebuvo pasirašytos planuotos projektų sutartys ir neišmokėtos suplanuotos lėšos;                                                                                                                                                                                                                                                                                                                                                                                                                                 - derinant darbo pasiūlą ir paklausą remti bedarbių integraciją į darbo rinką dėl ESF projektuose vykdomų profesinių mokymų mažesnio dalyvių kiekio negu planuota;                                                                                                                                                                                                                                                                                                                                                                                                              - gerinant užimtumo rėmimo politiką įgyvendinančių institucijų paslaugų kokybę ir prieinamumą lėšos buvo suplanuotos pagal projekto vykdytojo Užimtumo tarnybos pateiktą mokėjimo prašymų grafiką, tačiau paskutinis mokėjimo prašymas buvo pateiktas per vėlai, todėl CPVA nespėjo jo patikrinti ir pateikti apmokėjimui;                                                                                                                                                                                                                                                                                                                                                                                                             - įgyvendinant savivaldybių patvirtintas užimtumo didinimo programas dėl darbų organizavimo problemų, dalyvavimo nutraukimo;                                                                                                                                                                                                                               
- nes remiant socialiai pažeidžiamų asmenų įdarbinimą socialinėse įmonėse dalis socialinių įmonių neįsteigė darbo vietų, kurioms buvo patvirtintos subsidijos, taip pat panaikinus socialinės įmonės statusą 13 socialinių įmonių, sumažėjo lėšų poreikis subsidijoms;                                    - įgyvendinant jaunimo garantijų iniciatyvą ir kitas jaunimo užimtumą skatinančias programas nepavyko rasti ir įdarbinti visų etatų psichologų, teisininkų bei karjeros konsultantų, kurie vykdytų projekto veiklas; dėl užsiėmimų organizavimo nuotoliniu būdu nebuvo patiriamos projekto darbuotojų ir dalyvių kelionės išlaidos, nebuvo organizuojamos dalyvių kavos pertraukėlės; profesiniame mokyme ir įdarbinime subsidijuojant pradėjo dalyvauti mažiau asmenų nei planuota;                                                                                                                                                                                             - tobulinant kovos su nelegaliu ir nedeklaruotu darbu priemones dėl 3 kartus neįvykusių organizuotų konkursų 10-čiai pareigybių užimti - dėl pretendentų neatvykimo, jų nebuvimo, pretendentų surinkimo mažiau nei 6 balus; 2 priimti pretendentai atsistatydino po tam tikro laiko, todėl teko  skelbti papildomus 5 konkursus; konkursas į paskutinę laisvą pareigybę įvyko tik 2022 m. gruodžio 21 d.;                                                                                                                                                                                                                                                                                                                                                                                                                           - tobulinant kovos su nelegaliu ir nedeklaruotu darbu priemones dėl besikeičiančios politinės situacijos užsitęsusių viešųjų pirkimų ir teisinių bei administracinių procedūrų.</t>
  </si>
  <si>
    <t>Dalis asignavimų liko nepanaudota:                                                                                                                                                                                                                                                                                                                                                                                     - gerinant socialinių paslaugų kokybę ir prieinamumą, didinant socialinės  paramos veiksmingumą kriziniais atvejais šeimoje, dėl nepradėtų įgyvendinti projektų, nes, užsitęsus priemonės projektų finansavimo sąlygų aprašo, kitų dokumentų derinimui su Centrine projektų valdymo agentūra bei Finansų ministerija, 2022 metais nebuvo pasirašytos planuotos projektų sutartys ir neišmokėtos suplanuotos lėšos; nebuvo patvirtintos Finansų ministerijos tvarkos, kuri reglamentuotų valstybės biudžeto pažangos lėšomis finansuojamų projektų administravimo procesą, 2022 m. I pusm. pab. paaiškėjus, kad šios tvarkos 2022 m. nebus, lėšos laiku nebuvo paskirstytos ir įsisavintos; užtrukus teisės aktų derinimo procedūroms, laiku nebuvo parengti reikiami teisės aktai bei nebuvo paskirstytos lėšos laiku;
- plėtojant paslaugų centrų vaikams infrastruktūrą, nes lėšos buvo suplanuotos pagal projektų vykdytojų pateiktas prognozes, tačiau dėl išaugusių statybų, rangos darbų kainų, projektai dėl lėšų trūkumo buvo priversti atmesti gautus pasiūlymus - buvo neįvykdyti planuoti darbai, nedeklaruotos planuotos išlaidos;                                                                                                                                                                                                                                                                                                                                                                                                - teikiant socialinę paramą mokiniams teise gauti nemokamus pietus nevertinant pajamų nepasinaudojo dalis 0-2 klasių mokinių; mokinių nemokamas maitinimas buvo teikiamas mažesnį dienų skaičių nei planuota; vasaros poilsio stovyklas organizavo mažiau savivaldybių nei planavo; nemokamam maitinimui skiriamų lėšų dydį padidino ne visos savivaldybės; paramą mokinio reikmenims įsigyti gavo mažiau mokinių nei buvo suplanuota;                                                                                                                                                                             - užtikrinant socialinių išmokų ir kompensacijų skaičiavimą ir mokėjimą dėl sumažėjusio laidojimo pašalpos gavėjų skaičiaus.</t>
  </si>
  <si>
    <t>Dalis asignavimų liko nepanaudota:                                                                                                                                                                                                                                                                                                                                                                                         - užtikrinant transporto išlaidų bei specialiųjų lengvųjų automobilių įsigijimo išlaidų kompensacijų mokėjimą dėl mažėjančių transporto išlaidų kompensacijų gavėjų skaičius (nuo 2019 m. sausio 1 d. naujai kompensacija nėra skiriama ir mokama, anksčiau paskirtos kompensacijos mokamos iki nustatyto termino pabaigos). Atsižvelgiant į tai, kad lengvųjų automobilių įsigijimo išlaidų kompensacija skiriama ir mokama kartą per 6 metus, tiek asmenys, tiek šeimos, auginančios neįgalų vaiką, atsižvelgiant į savo finansines galimybes, pasirenka kuriais metais pasinaudoti teise gauti šią kompensaciją;                                                                                                                                                                                                                                                                                                                                                                                     - užtikrinant asmenų su negalia gyvenamosios aplinkos pritaikymą ir asmenų aprūpinimą techninės pagalbos priemonėmis savivaldybėse užfiksuotas mažesnis neįgaliųjų, kuriems reikėjo pritaikyti būstus, skaičius, buvo pateikti netinkamai įforminti dokumentai kompensavimui už savarankiškai pritaikytus būstus. Mažesnį poreikį taip pat lėmė  laukiančių eilėse mirties atvejai, savivaldybių atsisakymas dalies skirtų lėšų;                                                                                                                                                                                                                                                                                                                                                                                                                          - užtikrinant fizinės infrastruktūros prieinamumą neįgaliesiems sutaupytos lėšos dėl mažesnėmis kainomis nupirktų paslaugų.</t>
  </si>
  <si>
    <t>Pažangos priemonėje liko nepanaudota 4,5 tūkst. eurų. Finansų ministro 2022 m. rugpjūčio 3 d. įsakymu Nr. 1K-279 skirti asignavimai, ekspertai įdarbinti vėliau nei planuota. Užtruko ekspertų paieškos ir įdarbinimo procedūros. Dėl neužimtų pareigybių nepanaudota dalis darbo užmokesčio ir soc. draudimo lėšų. 
Tęstinės veiklos priemonėse liko nepanaudota 8,1 mln. eurų - tai sudaro SAM veikloms ir pavaldžių įstaigų išlaikymo asignavimai,  iš jų:
- 1,7 mln. eurų  iš Vyriausybės rezervo skirtos lėšos COVID-19 pandemijos ir kitų grėsmių padariniams šalinti. Lėšos skirtos kompensuoti LNSS priklausančioms įstaigoms darbo užmokestį, atsiskaitymui už laboratorinių tyrimų paslaugas, vakcinoms įsigyti,  vaistinėms už receptinių vaistinių preparatų, išduotų vaistinėse asmenims, pasitraukusiems iš Ukrainos dėl Rusijos Federacijos karinių veiksmų Ukrainoje, patirtoms išlaidoms ir kt..  Grąžintos tikslinės nepanaudotos lėšos skirtos VšĮ Kauno miesto greitosios medicinos pagalbos stočiai „Karštosios linijos 1808“ veiklos užtikrinimui, dėl didelės darbuotojų kaitos, neužimtų  planuotų etatų skaičiaus. SAM Ekstremalių sveikatai situacijų centre gauta iš tiekėjų kreditinė sąskaita ir informacija, kad nereikia apmokėti dalies sąskaitų dėl nepristatytų ar pasibaigusio galiojimo prekių. 
- 4,0  mln. eurų valstybės biudžeto  nepanaudotų ataskaitinio laikotarpio lėšų dalį sudarė, iš jų:
- 0,8 mln. eurų lėšos reagentams įsigyti.  Nacionalinė visuomenės sveikatos priežiūros laboratorija iki 2022 m. gruodžio mėn. pabaigos nespėjo įsigyti planuotus pagal pasirašytas sutartis reagentų ir priemonių kiekius. Tai lėmė prekių pristatymo terminai, ribotos sandėliavimo galimybės bei įvertintas reagentų galiojimo laikas;
-0,2 mln. eurų ataskaitiniu laikotarpiu buvo gauta mažiau Valstybinio visuomenės sveikatos stiprinimo fondo lėšomis vykdomų projektų mokėjimo prašymų, nei planuota;
- 2,7 mln. eurų SAM Ekstremalių sveikatai situacijų centro nepanaudojo lėšų, numatytų strateginėms atsargoms. Siekiant taupiai naudoti valstybės biudžeto lėšas ir nekaupti nereikalingų medicinos atsargų rinkinių, nuspręsta pristabdyti pirkimus.
- 0,2 mln. eurų nepanaudota vykdant Valstybės institucijų ir savivaldybių pasirengimo galimai radiologinei ar branduolinei avarijai Baltarusijos atominėje elektrinėje priemonių planą. Tai lėmė užsitęsusios viešųjų pirkimų ir susijusios teisinės ir administracinės procedūros, užsitęsę vykdomi darbai, jų dokumentacijos tvarkymas;  SAM Ekstremalių sveikatai situacijų centras dalį priemonių poreikio padengė iš Covid-19 pandemijos metu įsigytų priemonių. Atlikus rinkos tyrimus, kai kurias priemones metų pabaigoje pavyko nusipirkti geresnėmis kainomis, nei buvo gauti pasiūlymai metų pradžioje;
- 1,2 mln. eurų lėšos pilnai nepanaudotos, kadangi projektų vykdytojai pateikė mokėjimų prašymus mažesnei sumai, nei buvo planuota. Tai lėmė    projektų vykdytojų netikslus veiklų vykdymo planavimas ir užsitęsusios viešųjų pirkimų procedūros. 
- 0,6 mln. eurų suplanuota suma pagal 2014-2021 m. Europos ekonominės erdvės finansinio mechanizmo programos „Sveikata“ priemones „Šeimų lankymo, teikiant ankstyvosios intervencijos paslaugas, modelio įdiegimas“ bei „Gerovės konsultantų modelio įdiegimas“. Lėšos laiku nepanaudotos dėl mažesnio, negu planuota, pateiktų paraiškų skaičiaus ir dėl mažesnės apimties bei vertės projektų pasirašytų finansavimo sutarčių, pagal kurias buvo suplanuoti mokėjimai. Atliktas nepanaudotų lėšų perskirstymas minėtoje programoje.</t>
  </si>
  <si>
    <t>Pažangos priemonėje liko nepanaudota 128,7  tūkst. eurų. Finansų ministro 2022 m. rugpjūčio 3 d. įsakymu Nr. 1K-279 skirti asignavimai, ekspertai įdarbinti vėliau nei planuota. Užtruko ekspertų paieškos ir įdarbinimo procedūros. Dėl neužimtų pareigybių nepanaudota dalis darbo užmokesčio ir soc. draudimo lėšų. 
Testinėms priemonėms liko nepanaudota 28,4 mln. eurų. Šias lėšas sudaro  SAM veikloms ir pavaldžių įstaigų išlaikymo asignavimai,  iš jų:
- 4,1 mln. eurų nepanaudotos  investicijos. Didžioji dalis - 2,8 mln. eurų nepanaudota dėl užsitęsusių viešųjų pirkimų procedūrų. Kitos nepanaudojimo priežastys: sutaupyta vykdant viešuosius pirkimus,  užsitęsę vykdomi darbai, užsitęsusios atliktų darbų perėmimo procedūros, tiekėjų vėlavimas pristatyti ir instaliuoti medicinos įrangą;
- 0,1 mln. eurų nepanaudota įgyvendinant priemonę „Įgyvendinti rezidentų praktinio mokymo modelį“ dėl rezidentų laikino nedarbingumo, tikslinių atostogų;
- 23,5 mln. eurų lėšos pilnai nepanaudotos,  kadangi projektų vykdytojai pateikė mokėjimų prašymus mažesnei sumai, nei buvo planuota. Tai lėmė pabrangusios prekių ir rangos darbų kainos. Dėl to užsitęsė projektavimo darbai,  viešųjų pirkimų procedūros, t. y. projektų vykdytojai pirkimo procedūras atlieka kelis kartus arba projektams užbaigti įgyvendinti skiriamas papildomas finansavimas. Taip pat projektų vykdytojai pateikė mažiau  mokėjimo prašymų, negu planuota. 
- 0,6 mln. eurų nepanaudota pajamų įmokų, tai lėmė kelios nepanaudojimo priežastys: sąskaitos tiekėjams už prekes ir paslaugas apmokėtos po ataskaitinio laikotarpio pabaigos, mažesnis, nei planuota, prekių ir paslaugų išlaidų faktinis poreikis.</t>
  </si>
  <si>
    <t>Intelektinės nuosavybės pažangos priemonės asignavimai patvirtinti 2022 m. birželio mėn.  Sutartis su paslaugų tiekėju UAB Civitta įsigaliojo 2022 m. spalio 13 d. ir paslaugos turi būti suteiktos iki 2023 m. III ketv. pabaigos.</t>
  </si>
  <si>
    <t>Įgyvendinant Marijampolės pataisos namų perimetro apsaugos sistemų modernizavimą 2022 m. planuota panaudoti 15 tūkst. eurų, tačiau dėl užtrukusių viešųjų pirkimų procedūrų (nupirkti projektavimo paslaugas pavyko tik iš antro karto) lėšos 2022 m. nepanaudotos. Įgyvendinant Alytaus pataisos namų perimetro apsaugos sistemų modernizavimą, 2022 m. planuota panaudoti 20 73 tūkst. eurų. 2022 m. planuota statybos darbų bendra pirkimo vertė 3 750 tūkst. eurų .Vykdant viešuosius pirkimus kaina sumažėjo iki 2 718 tūkst. eurų, todėl 2022 m. atliekant statybos darbus buvo panaudota mažesnė atliktų darbų suma.</t>
  </si>
  <si>
    <t xml:space="preserve">Dalis asignavimų nepanaudota: įgyvendinant priemonę "Įgyvendinti Nevyriausybinių organizacijų ir bendruomeninės veiklos stiprinimo priemones" dėl mažesnių, nei planuota pirkimų kainų (nepanaudota 2.166.032,07 Eur); įgyvendinant priemonę "Įgyvendinti NVO fondo veiklą" neįvykdyta dalis planuotų viešųjų pirkimų, konkursų įgyvendinimas prasidėjo kiek vėliau nei planuota, Galimybių studijos „Nevyriausybinių organizacijų situacijos Lietuvoje ir veiklos informacijos rinkimo bei analizavimo duomenų bazė“ parengimo paslaugos pirkimas įvykdytas už daug mažesnę kainą, nei planuota (nepanaudota 283.218,95 Eur). Bendras asignavimų nepanaudojimas pagal finansavimo šaltinį 1.1.1.1.1 - 2.449.251,02 Eur.
</t>
  </si>
  <si>
    <t xml:space="preserve">Dalis asignavimų nepanaudota dėįl šių priežasčių: įgyvendinant priemonę "Įgyvendinti Nevyriausybinių organizacijų ir bendruomeninės veiklos stiprinimo priemones" dėl mažesnių, nei planuota pirkimų kainų nepanaudota 2 166 032,07 eurų; įgyvendinant priemonę "Įgyvendinti NVO fondo veiklą" neįvykdyta dalis planuotų viešųjų pirkimų, konkursų įgyvendinimas prasidėjo kiek vėliau nei planuota; galimybių studijos „Nevyriausybinių organizacijų situacijos Lietuvoje ir veiklos informacijos rinkimo bei analizavimo duomenų bazė“ parengimo paslaugos pirkimas įvykdytas už ženkliai mažesnę kainą, nei planuota (nepanaudota 283 218,95 eurų).  
</t>
  </si>
  <si>
    <t>Žemės ūkio ministerija</t>
  </si>
  <si>
    <t>Užsienio reikalų ministerija</t>
  </si>
  <si>
    <t>Teisingumo ministerija</t>
  </si>
  <si>
    <t>Švietimo, mokslo ir sporto ministerija</t>
  </si>
  <si>
    <t>Socialinės apsaugos ir darbo ministerija</t>
  </si>
  <si>
    <t>Sveikatos apsaugos ministerija</t>
  </si>
  <si>
    <t>Susisiekimo ministerija</t>
  </si>
  <si>
    <t>Kultūros ministerija</t>
  </si>
  <si>
    <t>Vidaus reikalų ministerija</t>
  </si>
  <si>
    <t>Krašto apsaugos ministerija</t>
  </si>
  <si>
    <t>Ekonomikos ir inovacijų ministerija</t>
  </si>
  <si>
    <t>Finansų ministerija</t>
  </si>
  <si>
    <t>Energetikos ministerija</t>
  </si>
  <si>
    <t>Aplinkos ministerija</t>
  </si>
  <si>
    <t xml:space="preserve">2022 m. asignavimai liko nepanaudoti dėl mažesnių nei planuota pirkimų kainų. </t>
  </si>
  <si>
    <t>2022 m. asignavimai liko nepanaudoti  dėl ligų ir neužimtų pareigybių, mažesnio lėšų poreikio  darbdavių socialinei paramai, mažesnio lėšų poreikio prekėms ir paslaugoms, transporto išlaikymui, komandiruotėms bei reprezentacijai, sąskaitų, kurių apmokėjimas numatytas 2023 m., mažesnio lėšų poreikio dotacijoms savivaldybėms einamiesiems tikslams.</t>
  </si>
  <si>
    <t xml:space="preserve">Nuokrypis  (2–3)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</si>
</sst>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_-;\-* #,##0.00\ _€_-;_-* &quot;-&quot;??\ _€_-;_-@_-"/>
    <numFmt numFmtId="165" formatCode="[$-10427]0.0;\-0.0;&quot;&quot;"/>
    <numFmt numFmtId="166" formatCode="#,##0.0"/>
  </numFmts>
  <fonts count="29">
    <font>
      <sz val="11"/>
      <color theme="1"/>
      <name val="Calibri"/>
      <family val="2"/>
      <charset val="186"/>
      <scheme val="minor"/>
    </font>
    <font>
      <sz val="11"/>
      <color theme="1"/>
      <name val="Calibri"/>
      <family val="2"/>
      <charset val="186"/>
      <scheme val="minor"/>
    </font>
    <font>
      <sz val="8"/>
      <color rgb="FFFF0000"/>
      <name val="Times New Roman"/>
      <family val="1"/>
      <charset val="186"/>
    </font>
    <font>
      <sz val="8"/>
      <color rgb="FFFF0000"/>
      <name val="Calibri"/>
      <family val="2"/>
      <charset val="186"/>
      <scheme val="minor"/>
    </font>
    <font>
      <sz val="8"/>
      <color rgb="FF000000"/>
      <name val="Times New Roman"/>
      <family val="1"/>
      <charset val="186"/>
    </font>
    <font>
      <sz val="11"/>
      <color theme="1"/>
      <name val="Times New Roman"/>
      <family val="1"/>
      <charset val="186"/>
    </font>
    <font>
      <b/>
      <sz val="12"/>
      <color rgb="FF000000"/>
      <name val="Times New Roman"/>
      <family val="1"/>
      <charset val="186"/>
    </font>
    <font>
      <b/>
      <sz val="12"/>
      <color theme="1"/>
      <name val="Times New Roman"/>
      <family val="1"/>
      <charset val="186"/>
    </font>
    <font>
      <sz val="10"/>
      <name val="Times New Roman Baltic"/>
      <charset val="186"/>
    </font>
    <font>
      <sz val="10"/>
      <name val="Arial"/>
      <family val="2"/>
      <charset val="186"/>
    </font>
    <font>
      <sz val="11"/>
      <color theme="1"/>
      <name val="Calibri"/>
      <family val="2"/>
      <scheme val="minor"/>
    </font>
    <font>
      <sz val="10"/>
      <name val="TimesLT"/>
    </font>
    <font>
      <sz val="11"/>
      <color rgb="FF000000"/>
      <name val="Calibri"/>
      <family val="2"/>
      <scheme val="minor"/>
    </font>
    <font>
      <sz val="10"/>
      <name val="Times New Roman"/>
      <family val="1"/>
      <charset val="186"/>
    </font>
    <font>
      <sz val="12"/>
      <name val="Times New Roman"/>
      <family val="1"/>
      <charset val="186"/>
    </font>
    <font>
      <sz val="8"/>
      <name val="Times New Roman"/>
      <family val="1"/>
      <charset val="186"/>
    </font>
    <font>
      <sz val="8"/>
      <color theme="1"/>
      <name val="Times New Roman"/>
      <family val="1"/>
      <charset val="186"/>
    </font>
    <font>
      <b/>
      <sz val="12"/>
      <color rgb="FFFF0000"/>
      <name val="Times New Roman"/>
      <family val="1"/>
      <charset val="186"/>
    </font>
    <font>
      <b/>
      <sz val="12"/>
      <color rgb="FFFF0000"/>
      <name val="Calibri"/>
      <family val="2"/>
      <charset val="186"/>
      <scheme val="minor"/>
    </font>
    <font>
      <b/>
      <sz val="12"/>
      <name val="Times New Roman"/>
      <family val="1"/>
      <charset val="186"/>
    </font>
    <font>
      <b/>
      <sz val="12"/>
      <name val="Calibri"/>
      <family val="2"/>
      <charset val="186"/>
      <scheme val="minor"/>
    </font>
    <font>
      <sz val="10"/>
      <color theme="1"/>
      <name val="Times New Roman"/>
      <family val="1"/>
      <charset val="186"/>
    </font>
    <font>
      <b/>
      <sz val="11"/>
      <color theme="1"/>
      <name val="Calibri"/>
      <family val="2"/>
      <charset val="186"/>
      <scheme val="minor"/>
    </font>
    <font>
      <b/>
      <sz val="11"/>
      <color theme="1"/>
      <name val="Times New Roman"/>
      <family val="1"/>
      <charset val="186"/>
    </font>
    <font>
      <b/>
      <sz val="11"/>
      <color rgb="FF00B050"/>
      <name val="Times New Roman"/>
      <family val="1"/>
      <charset val="186"/>
    </font>
    <font>
      <b/>
      <sz val="10"/>
      <color theme="1"/>
      <name val="Times New Roman"/>
      <family val="1"/>
      <charset val="186"/>
    </font>
    <font>
      <b/>
      <sz val="10"/>
      <name val="Times New Roman"/>
      <family val="1"/>
      <charset val="186"/>
    </font>
    <font>
      <b/>
      <sz val="11"/>
      <name val="Times New Roman"/>
      <family val="1"/>
      <charset val="186"/>
    </font>
    <font>
      <b/>
      <sz val="11"/>
      <name val="Calibri"/>
      <family val="2"/>
      <charset val="186"/>
      <scheme val="minor"/>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8">
    <xf numFmtId="165" fontId="0" fillId="0" borderId="0"/>
    <xf numFmtId="165" fontId="8" fillId="0" borderId="0"/>
    <xf numFmtId="165" fontId="1" fillId="0" borderId="0"/>
    <xf numFmtId="165" fontId="9" fillId="0" borderId="0"/>
    <xf numFmtId="165" fontId="10" fillId="0" borderId="0"/>
    <xf numFmtId="165" fontId="11" fillId="0" borderId="0"/>
    <xf numFmtId="165" fontId="1" fillId="0" borderId="0"/>
    <xf numFmtId="165" fontId="1" fillId="0" borderId="0"/>
    <xf numFmtId="165" fontId="9" fillId="0" borderId="0"/>
    <xf numFmtId="165" fontId="1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2" fillId="0" borderId="0"/>
    <xf numFmtId="165" fontId="12" fillId="0" borderId="0"/>
    <xf numFmtId="165" fontId="12" fillId="0" borderId="0"/>
    <xf numFmtId="165" fontId="9" fillId="0" borderId="0"/>
    <xf numFmtId="9"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73">
    <xf numFmtId="165" fontId="0" fillId="0" borderId="0" xfId="0"/>
    <xf numFmtId="165" fontId="17" fillId="0" borderId="0" xfId="0" applyFont="1" applyAlignment="1">
      <alignment horizontal="center" vertical="center" wrapText="1"/>
    </xf>
    <xf numFmtId="165" fontId="18" fillId="0" borderId="0" xfId="0" applyFont="1" applyAlignment="1">
      <alignment horizontal="center" wrapText="1"/>
    </xf>
    <xf numFmtId="165" fontId="14" fillId="0" borderId="0" xfId="1" applyFont="1" applyAlignment="1">
      <alignment horizontal="left" vertical="center" wrapText="1"/>
    </xf>
    <xf numFmtId="165" fontId="13" fillId="0" borderId="0" xfId="1" applyFont="1" applyAlignment="1">
      <alignment horizontal="left" vertical="center" wrapText="1"/>
    </xf>
    <xf numFmtId="165" fontId="0" fillId="0" borderId="0" xfId="0" applyAlignment="1">
      <alignment wrapText="1"/>
    </xf>
    <xf numFmtId="165" fontId="16" fillId="0" borderId="0" xfId="0" applyFont="1" applyAlignment="1">
      <alignment horizontal="right" wrapText="1"/>
    </xf>
    <xf numFmtId="165" fontId="15" fillId="0" borderId="2" xfId="0" applyFont="1" applyBorder="1" applyAlignment="1">
      <alignment horizontal="center" vertical="center" wrapText="1"/>
    </xf>
    <xf numFmtId="165" fontId="16" fillId="0" borderId="2" xfId="0" applyFont="1" applyBorder="1" applyAlignment="1">
      <alignment horizontal="center" vertical="center" wrapText="1"/>
    </xf>
    <xf numFmtId="165" fontId="13" fillId="0" borderId="0" xfId="17" applyFont="1" applyAlignment="1">
      <alignment horizontal="center"/>
    </xf>
    <xf numFmtId="165" fontId="19" fillId="0" borderId="2" xfId="0" applyFont="1" applyBorder="1" applyAlignment="1">
      <alignment vertical="center" wrapText="1"/>
    </xf>
    <xf numFmtId="165" fontId="7" fillId="0" borderId="2" xfId="0" applyFont="1" applyBorder="1" applyAlignment="1">
      <alignment vertical="center" wrapText="1"/>
    </xf>
    <xf numFmtId="165" fontId="5" fillId="0" borderId="1" xfId="0" applyFont="1" applyBorder="1" applyAlignment="1">
      <alignment wrapText="1"/>
    </xf>
    <xf numFmtId="165" fontId="6" fillId="0" borderId="1" xfId="0" applyFont="1" applyBorder="1" applyAlignment="1">
      <alignment vertical="center" wrapText="1"/>
    </xf>
    <xf numFmtId="4" fontId="5" fillId="0" borderId="1" xfId="0" applyNumberFormat="1" applyFont="1" applyBorder="1" applyAlignment="1">
      <alignment wrapText="1"/>
    </xf>
    <xf numFmtId="165" fontId="21" fillId="0" borderId="2" xfId="0" applyFont="1" applyBorder="1" applyAlignment="1">
      <alignment wrapText="1"/>
    </xf>
    <xf numFmtId="2" fontId="13" fillId="0" borderId="2" xfId="0" applyNumberFormat="1" applyFont="1" applyBorder="1" applyAlignment="1">
      <alignment horizontal="left" vertical="top" wrapText="1"/>
    </xf>
    <xf numFmtId="165" fontId="13" fillId="0" borderId="2" xfId="0" applyFont="1" applyBorder="1" applyAlignment="1">
      <alignment wrapText="1"/>
    </xf>
    <xf numFmtId="165" fontId="13" fillId="0" borderId="3" xfId="0" applyFont="1" applyBorder="1" applyAlignment="1">
      <alignment vertical="center" wrapText="1"/>
    </xf>
    <xf numFmtId="4" fontId="21" fillId="0" borderId="2" xfId="0" applyNumberFormat="1" applyFont="1" applyBorder="1" applyAlignment="1">
      <alignment wrapText="1"/>
    </xf>
    <xf numFmtId="4" fontId="13" fillId="0" borderId="2" xfId="0" applyNumberFormat="1" applyFont="1" applyBorder="1" applyAlignment="1">
      <alignment wrapText="1"/>
    </xf>
    <xf numFmtId="165" fontId="21" fillId="0" borderId="2" xfId="0" applyFont="1" applyBorder="1" applyAlignment="1">
      <alignment vertical="center" wrapText="1"/>
    </xf>
    <xf numFmtId="165" fontId="13" fillId="0" borderId="2" xfId="0" applyFont="1" applyBorder="1" applyAlignment="1">
      <alignment vertical="center" wrapText="1"/>
    </xf>
    <xf numFmtId="166" fontId="18" fillId="0" borderId="0" xfId="0" applyNumberFormat="1" applyFont="1" applyAlignment="1">
      <alignment horizontal="center" wrapText="1"/>
    </xf>
    <xf numFmtId="166" fontId="5" fillId="0" borderId="1" xfId="0" applyNumberFormat="1" applyFont="1" applyBorder="1" applyAlignment="1">
      <alignment wrapText="1"/>
    </xf>
    <xf numFmtId="166" fontId="21" fillId="0" borderId="2" xfId="0" applyNumberFormat="1" applyFont="1" applyBorder="1" applyAlignment="1">
      <alignment wrapText="1"/>
    </xf>
    <xf numFmtId="166" fontId="13" fillId="0" borderId="2" xfId="0" applyNumberFormat="1" applyFont="1" applyBorder="1" applyAlignment="1">
      <alignment wrapText="1"/>
    </xf>
    <xf numFmtId="166" fontId="13" fillId="0" borderId="2" xfId="0" applyNumberFormat="1" applyFont="1" applyBorder="1" applyAlignment="1">
      <alignment vertical="center" wrapText="1"/>
    </xf>
    <xf numFmtId="166" fontId="13" fillId="0" borderId="3" xfId="0" applyNumberFormat="1" applyFont="1" applyBorder="1" applyAlignment="1">
      <alignment vertical="center" wrapText="1"/>
    </xf>
    <xf numFmtId="166" fontId="13" fillId="0" borderId="0" xfId="17" applyNumberFormat="1" applyFont="1" applyAlignment="1">
      <alignment horizontal="center"/>
    </xf>
    <xf numFmtId="166" fontId="0" fillId="0" borderId="0" xfId="0" applyNumberFormat="1" applyAlignment="1">
      <alignment wrapText="1"/>
    </xf>
    <xf numFmtId="4" fontId="13" fillId="0" borderId="2" xfId="0" applyNumberFormat="1" applyFont="1" applyBorder="1" applyAlignment="1">
      <alignment horizontal="right" wrapText="1"/>
    </xf>
    <xf numFmtId="4" fontId="13" fillId="0" borderId="2" xfId="0" applyNumberFormat="1" applyFont="1" applyBorder="1" applyAlignment="1">
      <alignment vertical="center" wrapText="1"/>
    </xf>
    <xf numFmtId="164" fontId="13" fillId="0" borderId="3" xfId="0" applyNumberFormat="1" applyFont="1" applyBorder="1" applyAlignment="1">
      <alignment vertical="center" wrapText="1"/>
    </xf>
    <xf numFmtId="165" fontId="13" fillId="2" borderId="2" xfId="0" applyFont="1" applyFill="1" applyBorder="1" applyAlignment="1">
      <alignment horizontal="left" wrapText="1"/>
    </xf>
    <xf numFmtId="4" fontId="13" fillId="2" borderId="2" xfId="0" applyNumberFormat="1" applyFont="1" applyFill="1" applyBorder="1" applyAlignment="1">
      <alignment vertical="center" wrapText="1"/>
    </xf>
    <xf numFmtId="166" fontId="13" fillId="2" borderId="2" xfId="0" applyNumberFormat="1" applyFont="1" applyFill="1" applyBorder="1" applyAlignment="1">
      <alignment vertical="center" wrapText="1"/>
    </xf>
    <xf numFmtId="4" fontId="21" fillId="2" borderId="2" xfId="0" applyNumberFormat="1" applyFont="1" applyFill="1" applyBorder="1" applyAlignment="1">
      <alignment vertical="center" wrapText="1"/>
    </xf>
    <xf numFmtId="166" fontId="22" fillId="0" borderId="2" xfId="0" applyNumberFormat="1" applyFont="1" applyBorder="1" applyAlignment="1">
      <alignment wrapText="1"/>
    </xf>
    <xf numFmtId="165" fontId="13" fillId="3" borderId="2" xfId="0" applyFont="1" applyFill="1" applyBorder="1" applyAlignment="1">
      <alignment wrapText="1"/>
    </xf>
    <xf numFmtId="4" fontId="21" fillId="0" borderId="2" xfId="0" applyNumberFormat="1" applyFont="1" applyBorder="1" applyAlignment="1">
      <alignment vertical="center" wrapText="1"/>
    </xf>
    <xf numFmtId="165" fontId="0" fillId="0" borderId="2" xfId="0" applyBorder="1" applyAlignment="1">
      <alignment wrapText="1"/>
    </xf>
    <xf numFmtId="165" fontId="23" fillId="0" borderId="2" xfId="0" applyFont="1" applyBorder="1" applyAlignment="1">
      <alignment vertical="center" wrapText="1"/>
    </xf>
    <xf numFmtId="165" fontId="23" fillId="0" borderId="2" xfId="0" applyFont="1" applyBorder="1" applyAlignment="1">
      <alignment wrapText="1"/>
    </xf>
    <xf numFmtId="4" fontId="25" fillId="0" borderId="2" xfId="0" applyNumberFormat="1" applyFont="1" applyBorder="1" applyAlignment="1">
      <alignment wrapText="1"/>
    </xf>
    <xf numFmtId="4" fontId="26" fillId="0" borderId="2" xfId="0" applyNumberFormat="1" applyFont="1" applyBorder="1" applyAlignment="1">
      <alignment wrapText="1"/>
    </xf>
    <xf numFmtId="166" fontId="26" fillId="0" borderId="2" xfId="0" applyNumberFormat="1" applyFont="1" applyBorder="1" applyAlignment="1">
      <alignment wrapText="1"/>
    </xf>
    <xf numFmtId="4" fontId="22" fillId="0" borderId="2" xfId="0" applyNumberFormat="1" applyFont="1" applyBorder="1" applyAlignment="1">
      <alignment wrapText="1"/>
    </xf>
    <xf numFmtId="166" fontId="25" fillId="0" borderId="2" xfId="0" applyNumberFormat="1" applyFont="1" applyBorder="1" applyAlignment="1">
      <alignment wrapText="1"/>
    </xf>
    <xf numFmtId="165" fontId="27" fillId="0" borderId="2" xfId="0" applyFont="1" applyBorder="1" applyAlignment="1">
      <alignment vertical="center" wrapText="1"/>
    </xf>
    <xf numFmtId="166" fontId="13" fillId="0" borderId="2" xfId="0" applyNumberFormat="1" applyFont="1" applyBorder="1" applyAlignment="1">
      <alignment horizontal="right" wrapText="1"/>
    </xf>
    <xf numFmtId="4" fontId="26" fillId="0" borderId="2" xfId="0" applyNumberFormat="1" applyFont="1" applyBorder="1" applyAlignment="1">
      <alignment vertical="center" wrapText="1"/>
    </xf>
    <xf numFmtId="166" fontId="26" fillId="0" borderId="2" xfId="0" applyNumberFormat="1" applyFont="1" applyBorder="1" applyAlignment="1">
      <alignment vertical="center" wrapText="1"/>
    </xf>
    <xf numFmtId="165" fontId="25" fillId="0" borderId="2" xfId="0" applyFont="1" applyBorder="1" applyAlignment="1">
      <alignment vertical="center" wrapText="1"/>
    </xf>
    <xf numFmtId="0" fontId="15" fillId="0" borderId="2" xfId="0" applyNumberFormat="1" applyFont="1" applyBorder="1" applyAlignment="1">
      <alignment horizontal="center" vertical="center" wrapText="1"/>
    </xf>
    <xf numFmtId="0" fontId="16" fillId="0" borderId="2" xfId="0" applyNumberFormat="1" applyFont="1" applyBorder="1" applyAlignment="1">
      <alignment horizontal="center" vertical="center" wrapText="1"/>
    </xf>
    <xf numFmtId="165" fontId="19" fillId="0" borderId="2" xfId="0" applyFont="1" applyBorder="1" applyAlignment="1">
      <alignment horizontal="center" vertical="center" wrapText="1"/>
    </xf>
    <xf numFmtId="165" fontId="19" fillId="0" borderId="0" xfId="0" applyFont="1" applyAlignment="1">
      <alignment horizontal="center" vertical="center" wrapText="1"/>
    </xf>
    <xf numFmtId="165" fontId="20" fillId="0" borderId="0" xfId="0" applyFont="1" applyAlignment="1">
      <alignment wrapText="1"/>
    </xf>
    <xf numFmtId="165" fontId="17" fillId="0" borderId="0" xfId="0" applyFont="1" applyAlignment="1">
      <alignment horizontal="center" vertical="center" wrapText="1"/>
    </xf>
    <xf numFmtId="165" fontId="18" fillId="0" borderId="0" xfId="0" applyFont="1" applyAlignment="1">
      <alignment horizontal="center" wrapText="1"/>
    </xf>
    <xf numFmtId="165" fontId="2" fillId="0" borderId="0" xfId="0" applyFont="1" applyAlignment="1">
      <alignment horizontal="center" vertical="center" wrapText="1"/>
    </xf>
    <xf numFmtId="165" fontId="3" fillId="0" borderId="0" xfId="0" applyFont="1" applyAlignment="1">
      <alignment wrapText="1"/>
    </xf>
    <xf numFmtId="165" fontId="4" fillId="0" borderId="0" xfId="0" applyFont="1" applyAlignment="1">
      <alignment horizontal="center" vertical="center" wrapText="1"/>
    </xf>
    <xf numFmtId="165" fontId="0" fillId="0" borderId="0" xfId="0" applyAlignment="1">
      <alignment wrapText="1"/>
    </xf>
    <xf numFmtId="165" fontId="23" fillId="0" borderId="2" xfId="0" applyFont="1" applyBorder="1" applyAlignment="1">
      <alignment horizontal="center" vertical="center" wrapText="1"/>
    </xf>
    <xf numFmtId="165" fontId="22" fillId="0" borderId="2" xfId="0" applyFont="1" applyBorder="1" applyAlignment="1">
      <alignment wrapText="1"/>
    </xf>
    <xf numFmtId="165" fontId="22" fillId="0" borderId="2" xfId="0" applyFont="1" applyBorder="1" applyAlignment="1">
      <alignment horizontal="center" vertical="center" wrapText="1"/>
    </xf>
    <xf numFmtId="166" fontId="23" fillId="0" borderId="2" xfId="0" applyNumberFormat="1" applyFont="1" applyBorder="1" applyAlignment="1">
      <alignment horizontal="center" vertical="center" wrapText="1"/>
    </xf>
    <xf numFmtId="166" fontId="22" fillId="0" borderId="2" xfId="0" applyNumberFormat="1" applyFont="1" applyBorder="1" applyAlignment="1">
      <alignment wrapText="1"/>
    </xf>
    <xf numFmtId="165" fontId="14" fillId="0" borderId="0" xfId="0" applyFont="1" applyAlignment="1">
      <alignment horizontal="center" vertical="center" wrapText="1"/>
    </xf>
    <xf numFmtId="165" fontId="27" fillId="0" borderId="2" xfId="0" applyFont="1" applyBorder="1" applyAlignment="1">
      <alignment horizontal="center" vertical="center" wrapText="1"/>
    </xf>
    <xf numFmtId="165" fontId="28" fillId="0" borderId="2" xfId="0" applyFont="1" applyBorder="1" applyAlignment="1">
      <alignment wrapText="1"/>
    </xf>
  </cellXfs>
  <cellStyles count="28">
    <cellStyle name="Įprastas" xfId="0" builtinId="0"/>
    <cellStyle name="Įprastas 2" xfId="1" xr:uid="{00000000-0005-0000-0000-000001000000}"/>
    <cellStyle name="Įprastas 2 2" xfId="2" xr:uid="{00000000-0005-0000-0000-000002000000}"/>
    <cellStyle name="Įprastas 2 3" xfId="3" xr:uid="{00000000-0005-0000-0000-000003000000}"/>
    <cellStyle name="Įprastas 3" xfId="4" xr:uid="{00000000-0005-0000-0000-000004000000}"/>
    <cellStyle name="Įprastas 3 2" xfId="5" xr:uid="{00000000-0005-0000-0000-000005000000}"/>
    <cellStyle name="Įprastas 4" xfId="6" xr:uid="{00000000-0005-0000-0000-000006000000}"/>
    <cellStyle name="Įprastas 5" xfId="7" xr:uid="{00000000-0005-0000-0000-000007000000}"/>
    <cellStyle name="Įprastas 6" xfId="8" xr:uid="{00000000-0005-0000-0000-000008000000}"/>
    <cellStyle name="Įprastas 7" xfId="9" xr:uid="{00000000-0005-0000-0000-000009000000}"/>
    <cellStyle name="Kablelis 2" xfId="10" xr:uid="{00000000-0005-0000-0000-00000A000000}"/>
    <cellStyle name="Kablelis 2 2" xfId="19" xr:uid="{00000000-0005-0000-0000-00000B000000}"/>
    <cellStyle name="Kablelis 2 3" xfId="24" xr:uid="{00000000-0005-0000-0000-00000C000000}"/>
    <cellStyle name="Kablelis 3" xfId="11" xr:uid="{00000000-0005-0000-0000-00000D000000}"/>
    <cellStyle name="Kablelis 3 2" xfId="20" xr:uid="{00000000-0005-0000-0000-00000E000000}"/>
    <cellStyle name="Kablelis 3 3" xfId="25" xr:uid="{00000000-0005-0000-0000-00000F000000}"/>
    <cellStyle name="Kablelis 4" xfId="12" xr:uid="{00000000-0005-0000-0000-000010000000}"/>
    <cellStyle name="Kablelis 4 2" xfId="21" xr:uid="{00000000-0005-0000-0000-000011000000}"/>
    <cellStyle name="Kablelis 4 3" xfId="26" xr:uid="{00000000-0005-0000-0000-000012000000}"/>
    <cellStyle name="Kablelis 5" xfId="13" xr:uid="{00000000-0005-0000-0000-000013000000}"/>
    <cellStyle name="Kablelis 5 2" xfId="22" xr:uid="{00000000-0005-0000-0000-000014000000}"/>
    <cellStyle name="Kablelis 5 3" xfId="27" xr:uid="{00000000-0005-0000-0000-000015000000}"/>
    <cellStyle name="Kablelis 6" xfId="23" xr:uid="{00000000-0005-0000-0000-000016000000}"/>
    <cellStyle name="Normal 2" xfId="14" xr:uid="{00000000-0005-0000-0000-000017000000}"/>
    <cellStyle name="Normal 3" xfId="15" xr:uid="{00000000-0005-0000-0000-000018000000}"/>
    <cellStyle name="Normal 4" xfId="16" xr:uid="{00000000-0005-0000-0000-000019000000}"/>
    <cellStyle name="Normal_aisk. 8 priedas" xfId="17" xr:uid="{00000000-0005-0000-0000-00001A000000}"/>
    <cellStyle name="Procentai 2" xfId="18"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I63"/>
  <sheetViews>
    <sheetView zoomScaleNormal="100" workbookViewId="0">
      <selection activeCell="F46" sqref="F46"/>
    </sheetView>
  </sheetViews>
  <sheetFormatPr defaultColWidth="9.140625" defaultRowHeight="15"/>
  <cols>
    <col min="1" max="1" width="80.28515625" style="5" customWidth="1"/>
    <col min="2" max="2" width="17" style="5" customWidth="1"/>
    <col min="3" max="3" width="19.5703125" style="5" customWidth="1"/>
    <col min="4" max="4" width="11.5703125" style="30" customWidth="1"/>
    <col min="5" max="5" width="16" style="5" customWidth="1"/>
    <col min="6" max="6" width="113.140625" style="5" customWidth="1"/>
    <col min="7" max="16384" width="9.140625" style="5"/>
  </cols>
  <sheetData>
    <row r="1" spans="1:9" ht="15.75">
      <c r="A1" s="59"/>
      <c r="B1" s="60"/>
      <c r="C1" s="60"/>
      <c r="D1" s="60"/>
      <c r="E1" s="60"/>
      <c r="F1" s="3" t="s">
        <v>4</v>
      </c>
      <c r="G1" s="4"/>
      <c r="H1" s="4"/>
      <c r="I1" s="4"/>
    </row>
    <row r="2" spans="1:9" ht="15.75">
      <c r="A2" s="1"/>
      <c r="B2" s="2"/>
      <c r="C2" s="2"/>
      <c r="D2" s="23"/>
      <c r="E2" s="2"/>
      <c r="F2" s="3" t="s">
        <v>5</v>
      </c>
      <c r="G2" s="4"/>
      <c r="H2" s="4"/>
      <c r="I2" s="4"/>
    </row>
    <row r="3" spans="1:9" ht="15.75">
      <c r="A3" s="1"/>
      <c r="B3" s="2"/>
      <c r="C3" s="2"/>
      <c r="D3" s="23"/>
      <c r="E3" s="2"/>
      <c r="F3" s="3"/>
      <c r="G3" s="4"/>
      <c r="H3" s="4"/>
      <c r="I3" s="4"/>
    </row>
    <row r="4" spans="1:9" ht="15.75">
      <c r="A4" s="57" t="s">
        <v>23</v>
      </c>
      <c r="B4" s="70"/>
      <c r="C4" s="70"/>
      <c r="D4" s="70"/>
      <c r="E4" s="70"/>
      <c r="F4" s="70"/>
      <c r="G4" s="4"/>
      <c r="H4" s="4"/>
      <c r="I4" s="4"/>
    </row>
    <row r="5" spans="1:9" ht="15.75">
      <c r="A5" s="1"/>
      <c r="B5" s="2"/>
      <c r="C5" s="2"/>
      <c r="D5" s="23"/>
      <c r="E5" s="2"/>
      <c r="F5" s="3"/>
      <c r="G5" s="4"/>
      <c r="H5" s="4"/>
      <c r="I5" s="4"/>
    </row>
    <row r="6" spans="1:9" ht="50.45" customHeight="1">
      <c r="A6" s="57" t="s">
        <v>24</v>
      </c>
      <c r="B6" s="58"/>
      <c r="C6" s="58"/>
      <c r="D6" s="58"/>
      <c r="E6" s="58"/>
      <c r="F6" s="58"/>
      <c r="G6" s="4"/>
      <c r="H6" s="4"/>
      <c r="I6" s="4"/>
    </row>
    <row r="7" spans="1:9">
      <c r="A7" s="61"/>
      <c r="B7" s="62"/>
      <c r="C7" s="62"/>
      <c r="D7" s="62"/>
      <c r="E7" s="62"/>
    </row>
    <row r="8" spans="1:9">
      <c r="A8" s="63"/>
      <c r="B8" s="64"/>
      <c r="C8" s="64"/>
      <c r="D8" s="64"/>
      <c r="E8" s="64"/>
      <c r="F8" s="6" t="s">
        <v>6</v>
      </c>
    </row>
    <row r="9" spans="1:9" ht="31.5" customHeight="1">
      <c r="A9" s="56" t="s">
        <v>25</v>
      </c>
      <c r="B9" s="65" t="s">
        <v>0</v>
      </c>
      <c r="C9" s="65" t="s">
        <v>1</v>
      </c>
      <c r="D9" s="68" t="s">
        <v>2</v>
      </c>
      <c r="E9" s="65" t="s">
        <v>89</v>
      </c>
      <c r="F9" s="65" t="s">
        <v>3</v>
      </c>
    </row>
    <row r="10" spans="1:9" ht="43.5" customHeight="1">
      <c r="A10" s="56"/>
      <c r="B10" s="66"/>
      <c r="C10" s="66"/>
      <c r="D10" s="69"/>
      <c r="E10" s="66"/>
      <c r="F10" s="67"/>
    </row>
    <row r="11" spans="1:9" ht="14.25" customHeight="1">
      <c r="A11" s="7">
        <v>1</v>
      </c>
      <c r="B11" s="8">
        <v>2</v>
      </c>
      <c r="C11" s="8">
        <v>3</v>
      </c>
      <c r="D11" s="8">
        <v>4</v>
      </c>
      <c r="E11" s="8">
        <v>5</v>
      </c>
      <c r="F11" s="8">
        <v>6</v>
      </c>
    </row>
    <row r="12" spans="1:9" ht="31.5">
      <c r="A12" s="13" t="s">
        <v>8</v>
      </c>
      <c r="B12" s="14"/>
      <c r="C12" s="14"/>
      <c r="D12" s="24"/>
      <c r="E12" s="14"/>
      <c r="F12" s="12"/>
    </row>
    <row r="13" spans="1:9">
      <c r="A13" s="21" t="s">
        <v>26</v>
      </c>
      <c r="B13" s="19">
        <v>0</v>
      </c>
      <c r="C13" s="19">
        <v>0</v>
      </c>
      <c r="D13" s="25">
        <v>0</v>
      </c>
      <c r="E13" s="19">
        <f>B13-C13</f>
        <v>0</v>
      </c>
      <c r="F13" s="15" t="s">
        <v>61</v>
      </c>
    </row>
    <row r="14" spans="1:9">
      <c r="A14" s="21" t="s">
        <v>27</v>
      </c>
      <c r="B14" s="19">
        <v>0</v>
      </c>
      <c r="C14" s="19">
        <v>0</v>
      </c>
      <c r="D14" s="25">
        <v>0</v>
      </c>
      <c r="E14" s="19">
        <f t="shared" ref="E14:E15" si="0">B14-C14</f>
        <v>0</v>
      </c>
      <c r="F14" s="15" t="s">
        <v>61</v>
      </c>
    </row>
    <row r="15" spans="1:9" ht="25.5">
      <c r="A15" s="21" t="s">
        <v>28</v>
      </c>
      <c r="B15" s="19">
        <v>0</v>
      </c>
      <c r="C15" s="19">
        <v>0</v>
      </c>
      <c r="D15" s="25">
        <v>0</v>
      </c>
      <c r="E15" s="19">
        <f t="shared" si="0"/>
        <v>0</v>
      </c>
      <c r="F15" s="15" t="s">
        <v>61</v>
      </c>
    </row>
    <row r="16" spans="1:9" ht="15.75">
      <c r="A16" s="11" t="s">
        <v>9</v>
      </c>
      <c r="B16" s="19"/>
      <c r="C16" s="19"/>
      <c r="D16" s="25"/>
      <c r="E16" s="19"/>
      <c r="F16" s="15"/>
    </row>
    <row r="17" spans="1:6">
      <c r="A17" s="21" t="s">
        <v>29</v>
      </c>
      <c r="B17" s="19">
        <v>0</v>
      </c>
      <c r="C17" s="19">
        <v>0</v>
      </c>
      <c r="D17" s="25">
        <v>0</v>
      </c>
      <c r="E17" s="19">
        <f>B17-C17</f>
        <v>0</v>
      </c>
      <c r="F17" s="15" t="s">
        <v>61</v>
      </c>
    </row>
    <row r="18" spans="1:6" ht="26.25">
      <c r="A18" s="21" t="s">
        <v>30</v>
      </c>
      <c r="B18" s="19">
        <v>58500</v>
      </c>
      <c r="C18" s="19">
        <v>0</v>
      </c>
      <c r="D18" s="25">
        <v>0</v>
      </c>
      <c r="E18" s="19">
        <f>B18-C18</f>
        <v>58500</v>
      </c>
      <c r="F18" s="15" t="s">
        <v>62</v>
      </c>
    </row>
    <row r="19" spans="1:6" ht="15.75">
      <c r="A19" s="11" t="s">
        <v>10</v>
      </c>
      <c r="B19" s="19"/>
      <c r="C19" s="19"/>
      <c r="D19" s="25"/>
      <c r="E19" s="19"/>
      <c r="F19" s="15"/>
    </row>
    <row r="20" spans="1:6" ht="64.5">
      <c r="A20" s="21" t="s">
        <v>31</v>
      </c>
      <c r="B20" s="19">
        <v>104388804</v>
      </c>
      <c r="C20" s="19">
        <v>29395791.34</v>
      </c>
      <c r="D20" s="25">
        <f>C20/B20*100</f>
        <v>28.159908164097754</v>
      </c>
      <c r="E20" s="19">
        <f t="shared" ref="E20:E61" si="1">B20-C20</f>
        <v>74993012.659999996</v>
      </c>
      <c r="F20" s="15" t="s">
        <v>90</v>
      </c>
    </row>
    <row r="21" spans="1:6" ht="40.5" customHeight="1">
      <c r="A21" s="21" t="s">
        <v>32</v>
      </c>
      <c r="B21" s="19">
        <v>0</v>
      </c>
      <c r="C21" s="19">
        <v>0</v>
      </c>
      <c r="D21" s="25">
        <v>0</v>
      </c>
      <c r="E21" s="19">
        <f t="shared" si="1"/>
        <v>0</v>
      </c>
      <c r="F21" s="17" t="s">
        <v>86</v>
      </c>
    </row>
    <row r="22" spans="1:6" ht="15.75">
      <c r="A22" s="10" t="s">
        <v>11</v>
      </c>
      <c r="B22" s="19"/>
      <c r="C22" s="19"/>
      <c r="D22" s="25"/>
      <c r="E22" s="19"/>
      <c r="F22" s="15"/>
    </row>
    <row r="23" spans="1:6" ht="26.25">
      <c r="A23" s="21" t="s">
        <v>33</v>
      </c>
      <c r="B23" s="19">
        <v>46300</v>
      </c>
      <c r="C23" s="19">
        <v>0</v>
      </c>
      <c r="D23" s="25">
        <v>0</v>
      </c>
      <c r="E23" s="19">
        <f t="shared" si="1"/>
        <v>46300</v>
      </c>
      <c r="F23" s="15" t="s">
        <v>63</v>
      </c>
    </row>
    <row r="24" spans="1:6" ht="31.5">
      <c r="A24" s="11" t="s">
        <v>12</v>
      </c>
      <c r="B24" s="19"/>
      <c r="C24" s="19"/>
      <c r="D24" s="25"/>
      <c r="E24" s="19"/>
      <c r="F24" s="15"/>
    </row>
    <row r="25" spans="1:6" ht="27.75" customHeight="1">
      <c r="A25" s="22" t="s">
        <v>34</v>
      </c>
      <c r="B25" s="31">
        <v>209723800</v>
      </c>
      <c r="C25" s="31">
        <v>162750616.09999999</v>
      </c>
      <c r="D25" s="26">
        <f>C25/B25*100</f>
        <v>77.602358959736563</v>
      </c>
      <c r="E25" s="19">
        <f t="shared" si="1"/>
        <v>46973183.900000006</v>
      </c>
      <c r="F25" s="15" t="s">
        <v>64</v>
      </c>
    </row>
    <row r="26" spans="1:6" ht="39">
      <c r="A26" s="22" t="s">
        <v>35</v>
      </c>
      <c r="B26" s="32">
        <v>8407000</v>
      </c>
      <c r="C26" s="32">
        <v>7780342.0300000003</v>
      </c>
      <c r="D26" s="27">
        <f>C26/B26*100</f>
        <v>92.545997739978588</v>
      </c>
      <c r="E26" s="19">
        <f t="shared" si="1"/>
        <v>626657.96999999974</v>
      </c>
      <c r="F26" s="15" t="s">
        <v>83</v>
      </c>
    </row>
    <row r="27" spans="1:6" ht="15.75">
      <c r="A27" s="11" t="s">
        <v>13</v>
      </c>
      <c r="B27" s="19"/>
      <c r="C27" s="19"/>
      <c r="D27" s="25"/>
      <c r="E27" s="19"/>
      <c r="F27" s="15"/>
    </row>
    <row r="28" spans="1:6" ht="90">
      <c r="A28" s="22" t="s">
        <v>36</v>
      </c>
      <c r="B28" s="19">
        <v>83536700</v>
      </c>
      <c r="C28" s="19">
        <v>83535575.079999998</v>
      </c>
      <c r="D28" s="25">
        <f>C28/B28*100</f>
        <v>99.998653382285866</v>
      </c>
      <c r="E28" s="19">
        <f t="shared" si="1"/>
        <v>1124.9200000017881</v>
      </c>
      <c r="F28" s="15" t="s">
        <v>65</v>
      </c>
    </row>
    <row r="29" spans="1:6" ht="128.25">
      <c r="A29" s="21" t="s">
        <v>37</v>
      </c>
      <c r="B29" s="19">
        <v>12013600</v>
      </c>
      <c r="C29" s="19">
        <v>11831926.23</v>
      </c>
      <c r="D29" s="25">
        <f>C29/B29*100</f>
        <v>98.487765782113613</v>
      </c>
      <c r="E29" s="19">
        <f t="shared" si="1"/>
        <v>181673.76999999955</v>
      </c>
      <c r="F29" s="15" t="s">
        <v>66</v>
      </c>
    </row>
    <row r="30" spans="1:6" ht="15.75">
      <c r="A30" s="11" t="s">
        <v>14</v>
      </c>
      <c r="B30" s="19"/>
      <c r="C30" s="19"/>
      <c r="D30" s="25"/>
      <c r="E30" s="19"/>
      <c r="F30" s="15"/>
    </row>
    <row r="31" spans="1:6" ht="39.75" customHeight="1">
      <c r="A31" s="21" t="s">
        <v>38</v>
      </c>
      <c r="B31" s="19">
        <v>0</v>
      </c>
      <c r="C31" s="19">
        <v>0</v>
      </c>
      <c r="D31" s="25">
        <v>0</v>
      </c>
      <c r="E31" s="19">
        <f t="shared" si="1"/>
        <v>0</v>
      </c>
      <c r="F31" s="15" t="s">
        <v>87</v>
      </c>
    </row>
    <row r="32" spans="1:6" ht="39">
      <c r="A32" s="21" t="s">
        <v>39</v>
      </c>
      <c r="B32" s="19">
        <v>0</v>
      </c>
      <c r="C32" s="19">
        <v>0</v>
      </c>
      <c r="D32" s="25">
        <v>0</v>
      </c>
      <c r="E32" s="19">
        <f t="shared" si="1"/>
        <v>0</v>
      </c>
      <c r="F32" s="15" t="s">
        <v>87</v>
      </c>
    </row>
    <row r="33" spans="1:6" ht="15.75">
      <c r="A33" s="10" t="s">
        <v>15</v>
      </c>
      <c r="B33" s="19"/>
      <c r="C33" s="19"/>
      <c r="D33" s="25"/>
      <c r="E33" s="19"/>
      <c r="F33" s="15"/>
    </row>
    <row r="34" spans="1:6" ht="149.25" customHeight="1">
      <c r="A34" s="21" t="s">
        <v>40</v>
      </c>
      <c r="B34" s="19">
        <v>19082438</v>
      </c>
      <c r="C34" s="19">
        <v>17368830.100000001</v>
      </c>
      <c r="D34" s="25">
        <f>C34/B34*100</f>
        <v>91.019973967686951</v>
      </c>
      <c r="E34" s="19">
        <f t="shared" si="1"/>
        <v>1713607.8999999985</v>
      </c>
      <c r="F34" s="15" t="s">
        <v>67</v>
      </c>
    </row>
    <row r="35" spans="1:6" ht="15.75">
      <c r="A35" s="11" t="s">
        <v>16</v>
      </c>
      <c r="B35" s="19"/>
      <c r="C35" s="19"/>
      <c r="D35" s="25"/>
      <c r="E35" s="19"/>
      <c r="F35" s="15"/>
    </row>
    <row r="36" spans="1:6" ht="119.25" customHeight="1">
      <c r="A36" s="21" t="s">
        <v>41</v>
      </c>
      <c r="B36" s="19">
        <v>882381400</v>
      </c>
      <c r="C36" s="19">
        <v>863907400.87</v>
      </c>
      <c r="D36" s="25">
        <f t="shared" ref="D36:D43" si="2">C36/B36*100</f>
        <v>97.906347625867909</v>
      </c>
      <c r="E36" s="19">
        <f t="shared" si="1"/>
        <v>18473999.129999995</v>
      </c>
      <c r="F36" s="15" t="s">
        <v>68</v>
      </c>
    </row>
    <row r="37" spans="1:6" ht="300" customHeight="1">
      <c r="A37" s="22" t="s">
        <v>42</v>
      </c>
      <c r="B37" s="20">
        <v>348059364</v>
      </c>
      <c r="C37" s="20">
        <v>324785937.85000002</v>
      </c>
      <c r="D37" s="26">
        <f t="shared" si="2"/>
        <v>93.313374511021635</v>
      </c>
      <c r="E37" s="19">
        <f t="shared" si="1"/>
        <v>23273426.149999976</v>
      </c>
      <c r="F37" s="16" t="s">
        <v>84</v>
      </c>
    </row>
    <row r="38" spans="1:6" ht="268.5">
      <c r="A38" s="21" t="s">
        <v>43</v>
      </c>
      <c r="B38" s="20">
        <v>209814700</v>
      </c>
      <c r="C38" s="20">
        <v>148885087.66999999</v>
      </c>
      <c r="D38" s="26">
        <f t="shared" si="2"/>
        <v>70.96027479008859</v>
      </c>
      <c r="E38" s="19">
        <f t="shared" si="1"/>
        <v>60929612.330000013</v>
      </c>
      <c r="F38" s="17" t="s">
        <v>85</v>
      </c>
    </row>
    <row r="39" spans="1:6" ht="180" customHeight="1">
      <c r="A39" s="21" t="s">
        <v>44</v>
      </c>
      <c r="B39" s="20">
        <v>128607180</v>
      </c>
      <c r="C39" s="20">
        <v>104771836.83</v>
      </c>
      <c r="D39" s="26">
        <f t="shared" si="2"/>
        <v>81.46655329041505</v>
      </c>
      <c r="E39" s="19">
        <f t="shared" si="1"/>
        <v>23835343.170000002</v>
      </c>
      <c r="F39" s="17" t="s">
        <v>69</v>
      </c>
    </row>
    <row r="40" spans="1:6" ht="104.25" customHeight="1">
      <c r="A40" s="21" t="s">
        <v>45</v>
      </c>
      <c r="B40" s="20">
        <v>16697223.999999998</v>
      </c>
      <c r="C40" s="20">
        <v>14800517.609999999</v>
      </c>
      <c r="D40" s="26">
        <f t="shared" si="2"/>
        <v>88.640588459494836</v>
      </c>
      <c r="E40" s="19">
        <f t="shared" si="1"/>
        <v>1896706.3899999987</v>
      </c>
      <c r="F40" s="17" t="s">
        <v>70</v>
      </c>
    </row>
    <row r="41" spans="1:6" ht="82.5" customHeight="1">
      <c r="A41" s="21" t="s">
        <v>46</v>
      </c>
      <c r="B41" s="35">
        <v>12321700</v>
      </c>
      <c r="C41" s="35">
        <v>9872450.4900000002</v>
      </c>
      <c r="D41" s="36">
        <f t="shared" si="2"/>
        <v>80.122470844120542</v>
      </c>
      <c r="E41" s="37">
        <f>B41-C41</f>
        <v>2449249.5099999998</v>
      </c>
      <c r="F41" s="34" t="s">
        <v>112</v>
      </c>
    </row>
    <row r="42" spans="1:6" ht="39">
      <c r="A42" s="21" t="s">
        <v>47</v>
      </c>
      <c r="B42" s="20">
        <v>27000</v>
      </c>
      <c r="C42" s="20">
        <v>21120.550000000003</v>
      </c>
      <c r="D42" s="26">
        <f t="shared" si="2"/>
        <v>78.22425925925927</v>
      </c>
      <c r="E42" s="19">
        <f t="shared" si="1"/>
        <v>5879.4499999999971</v>
      </c>
      <c r="F42" s="17" t="s">
        <v>71</v>
      </c>
    </row>
    <row r="43" spans="1:6" ht="39">
      <c r="A43" s="21" t="s">
        <v>48</v>
      </c>
      <c r="B43" s="20">
        <v>10499200</v>
      </c>
      <c r="C43" s="20">
        <v>10177820.630000001</v>
      </c>
      <c r="D43" s="26">
        <f t="shared" si="2"/>
        <v>96.9390108770192</v>
      </c>
      <c r="E43" s="19">
        <f t="shared" si="1"/>
        <v>321379.36999999918</v>
      </c>
      <c r="F43" s="17" t="s">
        <v>72</v>
      </c>
    </row>
    <row r="44" spans="1:6" ht="15.75">
      <c r="A44" s="11" t="s">
        <v>17</v>
      </c>
      <c r="B44" s="20"/>
      <c r="C44" s="20"/>
      <c r="D44" s="26"/>
      <c r="E44" s="19"/>
      <c r="F44" s="17"/>
    </row>
    <row r="45" spans="1:6" ht="25.5">
      <c r="A45" s="21" t="s">
        <v>49</v>
      </c>
      <c r="B45" s="33">
        <v>12398439</v>
      </c>
      <c r="C45" s="33">
        <v>4262000</v>
      </c>
      <c r="D45" s="28">
        <f>C45/B45*100</f>
        <v>34.375295148042426</v>
      </c>
      <c r="E45" s="19">
        <f t="shared" si="1"/>
        <v>8136439</v>
      </c>
      <c r="F45" s="18" t="s">
        <v>82</v>
      </c>
    </row>
    <row r="46" spans="1:6" ht="25.5">
      <c r="A46" s="21" t="s">
        <v>50</v>
      </c>
      <c r="B46" s="20">
        <v>0</v>
      </c>
      <c r="C46" s="20">
        <v>0</v>
      </c>
      <c r="D46" s="26">
        <v>0</v>
      </c>
      <c r="E46" s="19">
        <f t="shared" si="1"/>
        <v>0</v>
      </c>
      <c r="F46" s="17" t="s">
        <v>61</v>
      </c>
    </row>
    <row r="47" spans="1:6" ht="102.75" customHeight="1">
      <c r="A47" s="21" t="s">
        <v>51</v>
      </c>
      <c r="B47" s="20">
        <v>5004000</v>
      </c>
      <c r="C47" s="20">
        <v>3500000</v>
      </c>
      <c r="D47" s="26">
        <f>C47/B47*100</f>
        <v>69.944044764188646</v>
      </c>
      <c r="E47" s="19">
        <f t="shared" si="1"/>
        <v>1504000</v>
      </c>
      <c r="F47" s="17" t="s">
        <v>73</v>
      </c>
    </row>
    <row r="48" spans="1:6" ht="15.75">
      <c r="A48" s="11" t="s">
        <v>18</v>
      </c>
      <c r="B48" s="20"/>
      <c r="C48" s="20"/>
      <c r="D48" s="26"/>
      <c r="E48" s="19"/>
      <c r="F48" s="17"/>
    </row>
    <row r="49" spans="1:6" ht="386.25" customHeight="1">
      <c r="A49" s="21" t="s">
        <v>52</v>
      </c>
      <c r="B49" s="19">
        <v>334411754</v>
      </c>
      <c r="C49" s="19">
        <v>326271036.13999999</v>
      </c>
      <c r="D49" s="25">
        <f>C49/B49*100</f>
        <v>97.565660368504865</v>
      </c>
      <c r="E49" s="19">
        <f t="shared" si="1"/>
        <v>8140717.8600000143</v>
      </c>
      <c r="F49" s="15" t="s">
        <v>74</v>
      </c>
    </row>
    <row r="50" spans="1:6" ht="294">
      <c r="A50" s="21" t="s">
        <v>53</v>
      </c>
      <c r="B50" s="19">
        <v>1096336609</v>
      </c>
      <c r="C50" s="19">
        <v>1067805540.17</v>
      </c>
      <c r="D50" s="25">
        <f>C50/B50*100</f>
        <v>97.39759955147133</v>
      </c>
      <c r="E50" s="19">
        <f t="shared" si="1"/>
        <v>28531068.830000043</v>
      </c>
      <c r="F50" s="15" t="s">
        <v>75</v>
      </c>
    </row>
    <row r="51" spans="1:6" ht="15.75">
      <c r="A51" s="11" t="s">
        <v>19</v>
      </c>
      <c r="B51" s="19"/>
      <c r="C51" s="19"/>
      <c r="D51" s="25"/>
      <c r="E51" s="19">
        <f t="shared" si="1"/>
        <v>0</v>
      </c>
      <c r="F51" s="15"/>
    </row>
    <row r="52" spans="1:6">
      <c r="A52" s="21" t="s">
        <v>54</v>
      </c>
      <c r="B52" s="20">
        <v>0</v>
      </c>
      <c r="C52" s="20">
        <v>0</v>
      </c>
      <c r="D52" s="25">
        <v>0</v>
      </c>
      <c r="E52" s="19">
        <f t="shared" si="1"/>
        <v>0</v>
      </c>
      <c r="F52" s="15" t="s">
        <v>88</v>
      </c>
    </row>
    <row r="53" spans="1:6" ht="194.25" customHeight="1">
      <c r="A53" s="21" t="s">
        <v>55</v>
      </c>
      <c r="B53" s="19">
        <v>70395935</v>
      </c>
      <c r="C53" s="19">
        <v>48859375.399999999</v>
      </c>
      <c r="D53" s="25">
        <f>C53/B53*100</f>
        <v>69.406529510546306</v>
      </c>
      <c r="E53" s="19">
        <f t="shared" si="1"/>
        <v>21536559.600000001</v>
      </c>
      <c r="F53" s="15" t="s">
        <v>76</v>
      </c>
    </row>
    <row r="54" spans="1:6" ht="15.75">
      <c r="A54" s="11" t="s">
        <v>20</v>
      </c>
      <c r="B54" s="19"/>
      <c r="C54" s="19"/>
      <c r="D54" s="25"/>
      <c r="E54" s="19"/>
      <c r="F54" s="15"/>
    </row>
    <row r="55" spans="1:6" ht="26.25">
      <c r="A55" s="22" t="s">
        <v>56</v>
      </c>
      <c r="B55" s="19">
        <v>500000</v>
      </c>
      <c r="C55" s="19">
        <v>10101</v>
      </c>
      <c r="D55" s="25">
        <f>C55/B55*100</f>
        <v>2.0202</v>
      </c>
      <c r="E55" s="19">
        <f t="shared" si="1"/>
        <v>489899</v>
      </c>
      <c r="F55" s="15" t="s">
        <v>77</v>
      </c>
    </row>
    <row r="56" spans="1:6" ht="64.5">
      <c r="A56" s="22" t="s">
        <v>57</v>
      </c>
      <c r="B56" s="19">
        <v>2566000</v>
      </c>
      <c r="C56" s="19">
        <v>2043200.82</v>
      </c>
      <c r="D56" s="25">
        <f>C56/B56*100</f>
        <v>79.625908807482475</v>
      </c>
      <c r="E56" s="19">
        <f t="shared" si="1"/>
        <v>522799.17999999993</v>
      </c>
      <c r="F56" s="15" t="s">
        <v>78</v>
      </c>
    </row>
    <row r="57" spans="1:6" ht="15.75">
      <c r="A57" s="11" t="s">
        <v>21</v>
      </c>
      <c r="B57" s="19"/>
      <c r="C57" s="19"/>
      <c r="D57" s="25"/>
      <c r="E57" s="19"/>
      <c r="F57" s="15"/>
    </row>
    <row r="58" spans="1:6" ht="26.25">
      <c r="A58" s="21" t="s">
        <v>58</v>
      </c>
      <c r="B58" s="19">
        <v>1800000</v>
      </c>
      <c r="C58" s="20">
        <v>1529413.49</v>
      </c>
      <c r="D58" s="26">
        <f>C58/B58*100</f>
        <v>84.96741611111112</v>
      </c>
      <c r="E58" s="19">
        <f t="shared" si="1"/>
        <v>270586.51</v>
      </c>
      <c r="F58" s="17" t="s">
        <v>79</v>
      </c>
    </row>
    <row r="59" spans="1:6" ht="31.5">
      <c r="A59" s="10" t="s">
        <v>22</v>
      </c>
      <c r="B59" s="19"/>
      <c r="C59" s="19"/>
      <c r="D59" s="25"/>
      <c r="E59" s="19"/>
      <c r="F59" s="15"/>
    </row>
    <row r="60" spans="1:6" ht="25.5">
      <c r="A60" s="22" t="s">
        <v>59</v>
      </c>
      <c r="B60" s="19">
        <v>2881000</v>
      </c>
      <c r="C60" s="19">
        <v>2832189.71</v>
      </c>
      <c r="D60" s="25">
        <f>C60/B60*100</f>
        <v>98.305786532454007</v>
      </c>
      <c r="E60" s="19">
        <f t="shared" si="1"/>
        <v>48810.290000000037</v>
      </c>
      <c r="F60" s="15" t="s">
        <v>80</v>
      </c>
    </row>
    <row r="61" spans="1:6" ht="42.75" customHeight="1">
      <c r="A61" s="22" t="s">
        <v>60</v>
      </c>
      <c r="B61" s="19">
        <v>4027000</v>
      </c>
      <c r="C61" s="19">
        <v>827000</v>
      </c>
      <c r="D61" s="25">
        <f>C61/B61*100</f>
        <v>20.536379438788181</v>
      </c>
      <c r="E61" s="19">
        <f t="shared" si="1"/>
        <v>3200000</v>
      </c>
      <c r="F61" s="15" t="s">
        <v>81</v>
      </c>
    </row>
    <row r="63" spans="1:6">
      <c r="B63" s="9"/>
      <c r="C63" s="9" t="s">
        <v>7</v>
      </c>
      <c r="D63" s="29"/>
      <c r="E63" s="9"/>
      <c r="F63" s="9"/>
    </row>
  </sheetData>
  <mergeCells count="11">
    <mergeCell ref="A9:A10"/>
    <mergeCell ref="A6:F6"/>
    <mergeCell ref="A1:E1"/>
    <mergeCell ref="A7:E7"/>
    <mergeCell ref="A8:E8"/>
    <mergeCell ref="E9:E10"/>
    <mergeCell ref="F9:F10"/>
    <mergeCell ref="B9:B10"/>
    <mergeCell ref="C9:C10"/>
    <mergeCell ref="D9:D10"/>
    <mergeCell ref="A4:F4"/>
  </mergeCells>
  <pageMargins left="0.25" right="0.25" top="0.7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I76"/>
  <sheetViews>
    <sheetView tabSelected="1" zoomScaleNormal="100" workbookViewId="0">
      <selection activeCell="B18" sqref="B18"/>
    </sheetView>
  </sheetViews>
  <sheetFormatPr defaultColWidth="9.140625" defaultRowHeight="15"/>
  <cols>
    <col min="1" max="1" width="80.28515625" style="5" customWidth="1"/>
    <col min="2" max="2" width="17" style="5" customWidth="1"/>
    <col min="3" max="3" width="19.5703125" style="5" customWidth="1"/>
    <col min="4" max="4" width="11.5703125" style="30" customWidth="1"/>
    <col min="5" max="5" width="16" style="5" customWidth="1"/>
    <col min="6" max="6" width="113.140625" style="5" customWidth="1"/>
    <col min="7" max="16384" width="9.140625" style="5"/>
  </cols>
  <sheetData>
    <row r="1" spans="1:9" ht="15.75">
      <c r="A1" s="59"/>
      <c r="B1" s="60"/>
      <c r="C1" s="60"/>
      <c r="D1" s="60"/>
      <c r="E1" s="60"/>
      <c r="F1" s="3" t="s">
        <v>4</v>
      </c>
      <c r="G1" s="4"/>
      <c r="H1" s="4"/>
      <c r="I1" s="4"/>
    </row>
    <row r="2" spans="1:9" ht="15.75">
      <c r="A2" s="1"/>
      <c r="B2" s="2"/>
      <c r="C2" s="2"/>
      <c r="D2" s="23"/>
      <c r="E2" s="2"/>
      <c r="F2" s="3" t="s">
        <v>5</v>
      </c>
      <c r="G2" s="4"/>
      <c r="H2" s="4"/>
      <c r="I2" s="4"/>
    </row>
    <row r="3" spans="1:9" ht="15.75">
      <c r="A3" s="1"/>
      <c r="B3" s="2"/>
      <c r="C3" s="2"/>
      <c r="D3" s="23"/>
      <c r="E3" s="2"/>
      <c r="F3" s="3"/>
      <c r="G3" s="4"/>
      <c r="H3" s="4"/>
      <c r="I3" s="4"/>
    </row>
    <row r="4" spans="1:9" ht="15.75">
      <c r="A4" s="57" t="s">
        <v>23</v>
      </c>
      <c r="B4" s="70"/>
      <c r="C4" s="70"/>
      <c r="D4" s="70"/>
      <c r="E4" s="70"/>
      <c r="F4" s="70"/>
      <c r="G4" s="4"/>
      <c r="H4" s="4"/>
      <c r="I4" s="4"/>
    </row>
    <row r="5" spans="1:9" ht="15.75">
      <c r="A5" s="1"/>
      <c r="B5" s="2"/>
      <c r="C5" s="2"/>
      <c r="D5" s="23"/>
      <c r="E5" s="2"/>
      <c r="F5" s="3"/>
      <c r="G5" s="4"/>
      <c r="H5" s="4"/>
      <c r="I5" s="4"/>
    </row>
    <row r="6" spans="1:9" ht="15.75">
      <c r="A6" s="57" t="s">
        <v>24</v>
      </c>
      <c r="B6" s="58"/>
      <c r="C6" s="58"/>
      <c r="D6" s="58"/>
      <c r="E6" s="58"/>
      <c r="F6" s="58"/>
      <c r="G6" s="4"/>
      <c r="H6" s="4"/>
      <c r="I6" s="4"/>
    </row>
    <row r="7" spans="1:9">
      <c r="A7" s="61"/>
      <c r="B7" s="62"/>
      <c r="C7" s="62"/>
      <c r="D7" s="62"/>
      <c r="E7" s="62"/>
    </row>
    <row r="8" spans="1:9">
      <c r="A8" s="63"/>
      <c r="B8" s="64"/>
      <c r="C8" s="64"/>
      <c r="D8" s="64"/>
      <c r="E8" s="64"/>
      <c r="F8" s="6" t="s">
        <v>6</v>
      </c>
    </row>
    <row r="9" spans="1:9">
      <c r="A9" s="56" t="s">
        <v>25</v>
      </c>
      <c r="B9" s="65" t="s">
        <v>0</v>
      </c>
      <c r="C9" s="65" t="s">
        <v>1</v>
      </c>
      <c r="D9" s="68" t="s">
        <v>2</v>
      </c>
      <c r="E9" s="71" t="s">
        <v>130</v>
      </c>
      <c r="F9" s="65" t="s">
        <v>3</v>
      </c>
    </row>
    <row r="10" spans="1:9" ht="44.25" customHeight="1">
      <c r="A10" s="56"/>
      <c r="B10" s="66"/>
      <c r="C10" s="66"/>
      <c r="D10" s="69"/>
      <c r="E10" s="72"/>
      <c r="F10" s="67"/>
    </row>
    <row r="11" spans="1:9">
      <c r="A11" s="54">
        <v>1</v>
      </c>
      <c r="B11" s="55">
        <v>2</v>
      </c>
      <c r="C11" s="55">
        <v>3</v>
      </c>
      <c r="D11" s="55">
        <v>4</v>
      </c>
      <c r="E11" s="55">
        <v>5</v>
      </c>
      <c r="F11" s="55">
        <v>6</v>
      </c>
    </row>
    <row r="12" spans="1:9" ht="31.5">
      <c r="A12" s="13" t="s">
        <v>8</v>
      </c>
      <c r="B12" s="14"/>
      <c r="C12" s="14"/>
      <c r="D12" s="24"/>
      <c r="E12" s="14"/>
      <c r="F12" s="12"/>
    </row>
    <row r="13" spans="1:9">
      <c r="A13" s="21" t="s">
        <v>26</v>
      </c>
      <c r="B13" s="19">
        <v>0</v>
      </c>
      <c r="C13" s="19">
        <v>0</v>
      </c>
      <c r="D13" s="25">
        <v>0</v>
      </c>
      <c r="E13" s="19">
        <f>B13-C13</f>
        <v>0</v>
      </c>
      <c r="F13" s="15" t="s">
        <v>61</v>
      </c>
    </row>
    <row r="14" spans="1:9">
      <c r="A14" s="21" t="s">
        <v>27</v>
      </c>
      <c r="B14" s="19">
        <v>0</v>
      </c>
      <c r="C14" s="19">
        <v>0</v>
      </c>
      <c r="D14" s="25">
        <v>0</v>
      </c>
      <c r="E14" s="19">
        <f t="shared" ref="E14:E15" si="0">B14-C14</f>
        <v>0</v>
      </c>
      <c r="F14" s="15" t="s">
        <v>61</v>
      </c>
    </row>
    <row r="15" spans="1:9" ht="25.5">
      <c r="A15" s="21" t="s">
        <v>28</v>
      </c>
      <c r="B15" s="19">
        <v>0</v>
      </c>
      <c r="C15" s="19">
        <v>0</v>
      </c>
      <c r="D15" s="25">
        <v>0</v>
      </c>
      <c r="E15" s="19">
        <f t="shared" si="0"/>
        <v>0</v>
      </c>
      <c r="F15" s="15" t="s">
        <v>61</v>
      </c>
    </row>
    <row r="16" spans="1:9" ht="15.75">
      <c r="A16" s="11" t="s">
        <v>9</v>
      </c>
      <c r="B16" s="19"/>
      <c r="C16" s="19"/>
      <c r="D16" s="25"/>
      <c r="E16" s="19"/>
      <c r="F16" s="15"/>
    </row>
    <row r="17" spans="1:6" ht="15.75">
      <c r="A17" s="11" t="s">
        <v>127</v>
      </c>
      <c r="B17" s="19"/>
      <c r="C17" s="19"/>
      <c r="D17" s="25"/>
      <c r="E17" s="19"/>
      <c r="F17" s="15"/>
    </row>
    <row r="18" spans="1:6">
      <c r="A18" s="21" t="s">
        <v>29</v>
      </c>
      <c r="B18" s="19">
        <v>0</v>
      </c>
      <c r="C18" s="19">
        <v>0</v>
      </c>
      <c r="D18" s="25">
        <v>0</v>
      </c>
      <c r="E18" s="19">
        <f>B18-C18</f>
        <v>0</v>
      </c>
      <c r="F18" s="15" t="s">
        <v>61</v>
      </c>
    </row>
    <row r="19" spans="1:6" ht="26.25">
      <c r="A19" s="21" t="s">
        <v>30</v>
      </c>
      <c r="B19" s="19">
        <v>58500</v>
      </c>
      <c r="C19" s="19">
        <v>0</v>
      </c>
      <c r="D19" s="25">
        <v>0</v>
      </c>
      <c r="E19" s="19">
        <f>B19-C19</f>
        <v>58500</v>
      </c>
      <c r="F19" s="15" t="s">
        <v>62</v>
      </c>
    </row>
    <row r="20" spans="1:6" ht="15.75">
      <c r="A20" s="11" t="s">
        <v>10</v>
      </c>
      <c r="B20" s="19"/>
      <c r="C20" s="19"/>
      <c r="D20" s="25"/>
      <c r="E20" s="19"/>
      <c r="F20" s="15"/>
    </row>
    <row r="21" spans="1:6">
      <c r="A21" s="53" t="s">
        <v>126</v>
      </c>
      <c r="B21" s="44"/>
      <c r="C21" s="44"/>
      <c r="D21" s="48"/>
      <c r="E21" s="44"/>
      <c r="F21" s="17"/>
    </row>
    <row r="22" spans="1:6" ht="51.75">
      <c r="A22" s="21" t="s">
        <v>31</v>
      </c>
      <c r="B22" s="19">
        <v>104388804</v>
      </c>
      <c r="C22" s="19">
        <v>29395791.34</v>
      </c>
      <c r="D22" s="25">
        <f>C22/B22*100</f>
        <v>28.159908164097754</v>
      </c>
      <c r="E22" s="19">
        <f t="shared" ref="E22:E75" si="1">B22-C22</f>
        <v>74993012.659999996</v>
      </c>
      <c r="F22" s="15" t="s">
        <v>91</v>
      </c>
    </row>
    <row r="23" spans="1:6" ht="26.25">
      <c r="A23" s="21" t="s">
        <v>32</v>
      </c>
      <c r="B23" s="19">
        <v>0</v>
      </c>
      <c r="C23" s="19">
        <v>0</v>
      </c>
      <c r="D23" s="25">
        <v>0</v>
      </c>
      <c r="E23" s="19">
        <f t="shared" si="1"/>
        <v>0</v>
      </c>
      <c r="F23" s="17" t="s">
        <v>92</v>
      </c>
    </row>
    <row r="24" spans="1:6" ht="15.75">
      <c r="A24" s="10" t="s">
        <v>11</v>
      </c>
      <c r="B24" s="19"/>
      <c r="C24" s="19"/>
      <c r="D24" s="25"/>
      <c r="E24" s="19"/>
      <c r="F24" s="15"/>
    </row>
    <row r="25" spans="1:6">
      <c r="A25" s="42" t="s">
        <v>125</v>
      </c>
      <c r="B25" s="44"/>
      <c r="C25" s="44"/>
      <c r="D25" s="48"/>
      <c r="E25" s="44"/>
      <c r="F25" s="15"/>
    </row>
    <row r="26" spans="1:6" ht="26.25">
      <c r="A26" s="21" t="s">
        <v>33</v>
      </c>
      <c r="B26" s="19">
        <v>46300</v>
      </c>
      <c r="C26" s="19">
        <v>0</v>
      </c>
      <c r="D26" s="25">
        <v>0</v>
      </c>
      <c r="E26" s="19">
        <f t="shared" si="1"/>
        <v>46300</v>
      </c>
      <c r="F26" s="15" t="s">
        <v>93</v>
      </c>
    </row>
    <row r="27" spans="1:6" ht="31.5">
      <c r="A27" s="11" t="s">
        <v>12</v>
      </c>
      <c r="B27" s="19"/>
      <c r="C27" s="19"/>
      <c r="D27" s="25"/>
      <c r="E27" s="19"/>
      <c r="F27" s="15"/>
    </row>
    <row r="28" spans="1:6">
      <c r="A28" s="49" t="s">
        <v>124</v>
      </c>
      <c r="B28" s="51"/>
      <c r="C28" s="51"/>
      <c r="D28" s="52"/>
      <c r="E28" s="44"/>
      <c r="F28" s="15"/>
    </row>
    <row r="29" spans="1:6" ht="26.25">
      <c r="A29" s="22" t="s">
        <v>34</v>
      </c>
      <c r="B29" s="31">
        <v>209723800</v>
      </c>
      <c r="C29" s="31">
        <v>162750616.09999999</v>
      </c>
      <c r="D29" s="26">
        <f>C29/B29*100</f>
        <v>77.602358959736563</v>
      </c>
      <c r="E29" s="19">
        <f t="shared" si="1"/>
        <v>46973183.900000006</v>
      </c>
      <c r="F29" s="15" t="s">
        <v>64</v>
      </c>
    </row>
    <row r="30" spans="1:6" ht="51.75">
      <c r="A30" s="22" t="s">
        <v>35</v>
      </c>
      <c r="B30" s="31">
        <v>8407000</v>
      </c>
      <c r="C30" s="31">
        <v>7780342.0300000003</v>
      </c>
      <c r="D30" s="50">
        <f>C30/B30*100</f>
        <v>92.545997739978588</v>
      </c>
      <c r="E30" s="19">
        <f t="shared" si="1"/>
        <v>626657.96999999974</v>
      </c>
      <c r="F30" s="15" t="s">
        <v>94</v>
      </c>
    </row>
    <row r="31" spans="1:6" ht="15.75">
      <c r="A31" s="11" t="s">
        <v>13</v>
      </c>
      <c r="B31" s="19"/>
      <c r="C31" s="19"/>
      <c r="D31" s="25"/>
      <c r="E31" s="19"/>
      <c r="F31" s="15"/>
    </row>
    <row r="32" spans="1:6">
      <c r="A32" s="42" t="s">
        <v>123</v>
      </c>
      <c r="B32" s="44"/>
      <c r="C32" s="44"/>
      <c r="D32" s="48"/>
      <c r="E32" s="44"/>
      <c r="F32" s="15"/>
    </row>
    <row r="33" spans="1:6">
      <c r="A33" s="22" t="s">
        <v>36</v>
      </c>
      <c r="B33" s="19">
        <v>83536700</v>
      </c>
      <c r="C33" s="19">
        <v>83535575.079999998</v>
      </c>
      <c r="D33" s="25">
        <f>C33/B33*100</f>
        <v>99.998653382285866</v>
      </c>
      <c r="E33" s="19">
        <f t="shared" si="1"/>
        <v>1124.9200000017881</v>
      </c>
      <c r="F33" s="15" t="s">
        <v>128</v>
      </c>
    </row>
    <row r="34" spans="1:6" ht="39">
      <c r="A34" s="21" t="s">
        <v>37</v>
      </c>
      <c r="B34" s="19">
        <v>12013600</v>
      </c>
      <c r="C34" s="19">
        <v>11831926.23</v>
      </c>
      <c r="D34" s="25">
        <f>C34/B34*100</f>
        <v>98.487765782113613</v>
      </c>
      <c r="E34" s="19">
        <f t="shared" si="1"/>
        <v>181673.76999999955</v>
      </c>
      <c r="F34" s="15" t="s">
        <v>129</v>
      </c>
    </row>
    <row r="35" spans="1:6" ht="15.75">
      <c r="A35" s="11" t="s">
        <v>14</v>
      </c>
      <c r="B35" s="19"/>
      <c r="C35" s="19"/>
      <c r="D35" s="25"/>
      <c r="E35" s="19"/>
      <c r="F35" s="15"/>
    </row>
    <row r="36" spans="1:6">
      <c r="A36" s="42" t="s">
        <v>122</v>
      </c>
      <c r="B36" s="44"/>
      <c r="C36" s="44"/>
      <c r="D36" s="48"/>
      <c r="E36" s="44"/>
      <c r="F36" s="17"/>
    </row>
    <row r="37" spans="1:6" ht="39">
      <c r="A37" s="21" t="s">
        <v>38</v>
      </c>
      <c r="B37" s="19">
        <v>0</v>
      </c>
      <c r="C37" s="19">
        <v>0</v>
      </c>
      <c r="D37" s="25">
        <v>0</v>
      </c>
      <c r="E37" s="19">
        <f t="shared" si="1"/>
        <v>0</v>
      </c>
      <c r="F37" s="17" t="s">
        <v>95</v>
      </c>
    </row>
    <row r="38" spans="1:6" ht="39">
      <c r="A38" s="21" t="s">
        <v>39</v>
      </c>
      <c r="B38" s="19">
        <v>0</v>
      </c>
      <c r="C38" s="19">
        <v>0</v>
      </c>
      <c r="D38" s="25">
        <v>0</v>
      </c>
      <c r="E38" s="19">
        <f t="shared" si="1"/>
        <v>0</v>
      </c>
      <c r="F38" s="17" t="s">
        <v>95</v>
      </c>
    </row>
    <row r="39" spans="1:6" ht="15.75">
      <c r="A39" s="10" t="s">
        <v>15</v>
      </c>
      <c r="B39" s="19"/>
      <c r="C39" s="19"/>
      <c r="D39" s="25"/>
      <c r="E39" s="19"/>
      <c r="F39" s="15"/>
    </row>
    <row r="40" spans="1:6">
      <c r="A40" s="42" t="s">
        <v>121</v>
      </c>
      <c r="B40" s="44"/>
      <c r="C40" s="44"/>
      <c r="D40" s="48"/>
      <c r="E40" s="44"/>
      <c r="F40" s="15"/>
    </row>
    <row r="41" spans="1:6" ht="77.25" customHeight="1">
      <c r="A41" s="21" t="s">
        <v>40</v>
      </c>
      <c r="B41" s="19">
        <v>19082438</v>
      </c>
      <c r="C41" s="19">
        <v>17368830.100000001</v>
      </c>
      <c r="D41" s="25">
        <f>C41/B41*100</f>
        <v>91.019973967686951</v>
      </c>
      <c r="E41" s="19">
        <f t="shared" si="1"/>
        <v>1713607.8999999985</v>
      </c>
      <c r="F41" s="15" t="s">
        <v>103</v>
      </c>
    </row>
    <row r="42" spans="1:6" ht="15.75">
      <c r="A42" s="11" t="s">
        <v>16</v>
      </c>
      <c r="B42" s="19"/>
      <c r="C42" s="19"/>
      <c r="D42" s="25"/>
      <c r="E42" s="19"/>
      <c r="F42" s="15"/>
    </row>
    <row r="43" spans="1:6">
      <c r="A43" s="42" t="s">
        <v>118</v>
      </c>
      <c r="B43" s="45"/>
      <c r="C43" s="45"/>
      <c r="D43" s="46"/>
      <c r="E43" s="44"/>
      <c r="F43" s="17"/>
    </row>
    <row r="44" spans="1:6" ht="102.75">
      <c r="A44" s="21" t="s">
        <v>41</v>
      </c>
      <c r="B44" s="19">
        <v>882381400</v>
      </c>
      <c r="C44" s="19">
        <v>863907400.87</v>
      </c>
      <c r="D44" s="25">
        <f>C44/B44*100</f>
        <v>97.906347625867909</v>
      </c>
      <c r="E44" s="19">
        <f t="shared" si="1"/>
        <v>18473999.129999995</v>
      </c>
      <c r="F44" s="15" t="s">
        <v>68</v>
      </c>
    </row>
    <row r="45" spans="1:6" ht="344.25">
      <c r="A45" s="22" t="s">
        <v>42</v>
      </c>
      <c r="B45" s="20">
        <v>348059364</v>
      </c>
      <c r="C45" s="20">
        <v>324785937.85000002</v>
      </c>
      <c r="D45" s="26">
        <f>C45/B45*100</f>
        <v>93.313374511021635</v>
      </c>
      <c r="E45" s="19">
        <f t="shared" si="1"/>
        <v>23273426.149999976</v>
      </c>
      <c r="F45" s="16" t="s">
        <v>104</v>
      </c>
    </row>
    <row r="46" spans="1:6" ht="268.5">
      <c r="A46" s="21" t="s">
        <v>43</v>
      </c>
      <c r="B46" s="20">
        <v>209814700</v>
      </c>
      <c r="C46" s="20">
        <v>148885087.66999999</v>
      </c>
      <c r="D46" s="26">
        <f>C46/B46*100</f>
        <v>70.96027479008859</v>
      </c>
      <c r="E46" s="19">
        <f t="shared" si="1"/>
        <v>60929612.330000013</v>
      </c>
      <c r="F46" s="17" t="s">
        <v>105</v>
      </c>
    </row>
    <row r="47" spans="1:6" ht="192">
      <c r="A47" s="21" t="s">
        <v>44</v>
      </c>
      <c r="B47" s="20">
        <v>128607180</v>
      </c>
      <c r="C47" s="20">
        <v>104771836.83</v>
      </c>
      <c r="D47" s="26">
        <f>C47/B47*100</f>
        <v>81.46655329041505</v>
      </c>
      <c r="E47" s="19">
        <f t="shared" si="1"/>
        <v>23835343.170000002</v>
      </c>
      <c r="F47" s="17" t="s">
        <v>106</v>
      </c>
    </row>
    <row r="48" spans="1:6" ht="128.25">
      <c r="A48" s="21" t="s">
        <v>45</v>
      </c>
      <c r="B48" s="20">
        <v>16697223.999999998</v>
      </c>
      <c r="C48" s="20">
        <v>14800517.609999999</v>
      </c>
      <c r="D48" s="26">
        <f>C48/B48*100</f>
        <v>88.640588459494836</v>
      </c>
      <c r="E48" s="19">
        <f t="shared" si="1"/>
        <v>1896706.3899999987</v>
      </c>
      <c r="F48" s="17" t="s">
        <v>107</v>
      </c>
    </row>
    <row r="49" spans="1:6" ht="77.25">
      <c r="A49" s="21" t="s">
        <v>46</v>
      </c>
      <c r="B49" s="32">
        <v>12321700</v>
      </c>
      <c r="C49" s="32">
        <v>9872450.4900000002</v>
      </c>
      <c r="D49" s="27">
        <v>80.122470844120542</v>
      </c>
      <c r="E49" s="40">
        <v>2449249.5099999998</v>
      </c>
      <c r="F49" s="39" t="s">
        <v>113</v>
      </c>
    </row>
    <row r="50" spans="1:6" ht="39">
      <c r="A50" s="21" t="s">
        <v>47</v>
      </c>
      <c r="B50" s="20">
        <v>27000</v>
      </c>
      <c r="C50" s="20">
        <v>21120.550000000003</v>
      </c>
      <c r="D50" s="26">
        <f>C50/B50*100</f>
        <v>78.22425925925927</v>
      </c>
      <c r="E50" s="19">
        <f t="shared" si="1"/>
        <v>5879.4499999999971</v>
      </c>
      <c r="F50" s="17" t="s">
        <v>96</v>
      </c>
    </row>
    <row r="51" spans="1:6" ht="39">
      <c r="A51" s="21" t="s">
        <v>48</v>
      </c>
      <c r="B51" s="20">
        <v>10499200</v>
      </c>
      <c r="C51" s="20">
        <v>10177820.630000001</v>
      </c>
      <c r="D51" s="26">
        <f>C51/B51*100</f>
        <v>96.9390108770192</v>
      </c>
      <c r="E51" s="19">
        <f t="shared" si="1"/>
        <v>321379.36999999918</v>
      </c>
      <c r="F51" s="17" t="s">
        <v>97</v>
      </c>
    </row>
    <row r="52" spans="1:6" ht="15.75">
      <c r="A52" s="11" t="s">
        <v>17</v>
      </c>
      <c r="B52" s="20"/>
      <c r="C52" s="20"/>
      <c r="D52" s="26"/>
      <c r="E52" s="19"/>
      <c r="F52" s="17"/>
    </row>
    <row r="53" spans="1:6">
      <c r="A53" s="42" t="s">
        <v>120</v>
      </c>
      <c r="B53" s="45"/>
      <c r="C53" s="45"/>
      <c r="D53" s="46"/>
      <c r="E53" s="44"/>
      <c r="F53" s="17"/>
    </row>
    <row r="54" spans="1:6" ht="25.5">
      <c r="A54" s="21" t="s">
        <v>49</v>
      </c>
      <c r="B54" s="33">
        <v>12398439</v>
      </c>
      <c r="C54" s="33">
        <v>4262000</v>
      </c>
      <c r="D54" s="28">
        <f>C54/B54*100</f>
        <v>34.375295148042426</v>
      </c>
      <c r="E54" s="19">
        <f t="shared" si="1"/>
        <v>8136439</v>
      </c>
      <c r="F54" s="18" t="s">
        <v>82</v>
      </c>
    </row>
    <row r="55" spans="1:6" ht="25.5">
      <c r="A55" s="21" t="s">
        <v>50</v>
      </c>
      <c r="B55" s="20">
        <v>0</v>
      </c>
      <c r="C55" s="20">
        <v>0</v>
      </c>
      <c r="D55" s="26">
        <v>0</v>
      </c>
      <c r="E55" s="19">
        <f t="shared" si="1"/>
        <v>0</v>
      </c>
      <c r="F55" s="17" t="s">
        <v>61</v>
      </c>
    </row>
    <row r="56" spans="1:6" ht="90">
      <c r="A56" s="21" t="s">
        <v>51</v>
      </c>
      <c r="B56" s="20">
        <v>5004000</v>
      </c>
      <c r="C56" s="20">
        <v>3500000</v>
      </c>
      <c r="D56" s="26">
        <f>C56/B56*100</f>
        <v>69.944044764188646</v>
      </c>
      <c r="E56" s="19">
        <f t="shared" si="1"/>
        <v>1504000</v>
      </c>
      <c r="F56" s="17" t="s">
        <v>98</v>
      </c>
    </row>
    <row r="57" spans="1:6" ht="15.75">
      <c r="A57" s="11" t="s">
        <v>18</v>
      </c>
      <c r="B57" s="20"/>
      <c r="C57" s="20"/>
      <c r="D57" s="26"/>
      <c r="E57" s="19"/>
      <c r="F57" s="17"/>
    </row>
    <row r="58" spans="1:6">
      <c r="A58" s="42" t="s">
        <v>119</v>
      </c>
      <c r="B58" s="44">
        <f>SUM(B59:B60)</f>
        <v>1430748363</v>
      </c>
      <c r="C58" s="44">
        <f>SUM(C59:C60)</f>
        <v>1394076576.3099999</v>
      </c>
      <c r="D58" s="48">
        <f>C58/B58*100</f>
        <v>97.436880751475655</v>
      </c>
      <c r="E58" s="44">
        <f>B58-C58</f>
        <v>36671786.690000057</v>
      </c>
      <c r="F58" s="15"/>
    </row>
    <row r="59" spans="1:6" ht="370.5">
      <c r="A59" s="21" t="s">
        <v>52</v>
      </c>
      <c r="B59" s="19">
        <v>334411754</v>
      </c>
      <c r="C59" s="19">
        <v>326271036.13999999</v>
      </c>
      <c r="D59" s="25">
        <f>C59/B59*100</f>
        <v>97.565660368504865</v>
      </c>
      <c r="E59" s="19">
        <f t="shared" si="1"/>
        <v>8140717.8600000143</v>
      </c>
      <c r="F59" s="15" t="s">
        <v>108</v>
      </c>
    </row>
    <row r="60" spans="1:6" ht="192">
      <c r="A60" s="21" t="s">
        <v>53</v>
      </c>
      <c r="B60" s="19">
        <v>1096336609</v>
      </c>
      <c r="C60" s="19">
        <v>1067805540.17</v>
      </c>
      <c r="D60" s="25">
        <f>C60/B60*100</f>
        <v>97.39759955147133</v>
      </c>
      <c r="E60" s="19">
        <f t="shared" si="1"/>
        <v>28531068.830000043</v>
      </c>
      <c r="F60" s="15" t="s">
        <v>109</v>
      </c>
    </row>
    <row r="61" spans="1:6" ht="15.75">
      <c r="A61" s="11" t="s">
        <v>19</v>
      </c>
      <c r="B61" s="19"/>
      <c r="C61" s="19"/>
      <c r="D61" s="25"/>
      <c r="E61" s="19">
        <f t="shared" si="1"/>
        <v>0</v>
      </c>
      <c r="F61" s="15"/>
    </row>
    <row r="62" spans="1:6">
      <c r="A62" s="42" t="s">
        <v>117</v>
      </c>
      <c r="B62" s="44"/>
      <c r="C62" s="44"/>
      <c r="D62" s="48"/>
      <c r="E62" s="44"/>
      <c r="F62" s="15"/>
    </row>
    <row r="63" spans="1:6">
      <c r="A63" s="21" t="s">
        <v>54</v>
      </c>
      <c r="B63" s="20">
        <v>0</v>
      </c>
      <c r="C63" s="20">
        <v>0</v>
      </c>
      <c r="D63" s="25">
        <v>0</v>
      </c>
      <c r="E63" s="19">
        <f t="shared" si="1"/>
        <v>0</v>
      </c>
      <c r="F63" s="15" t="s">
        <v>99</v>
      </c>
    </row>
    <row r="64" spans="1:6" ht="102.75">
      <c r="A64" s="21" t="s">
        <v>55</v>
      </c>
      <c r="B64" s="19">
        <v>70395935</v>
      </c>
      <c r="C64" s="19">
        <v>48859375.399999999</v>
      </c>
      <c r="D64" s="25">
        <f>C64/B64*100</f>
        <v>69.406529510546306</v>
      </c>
      <c r="E64" s="19">
        <f t="shared" si="1"/>
        <v>21536559.600000001</v>
      </c>
      <c r="F64" s="15" t="s">
        <v>100</v>
      </c>
    </row>
    <row r="65" spans="1:6" ht="15.75">
      <c r="A65" s="11" t="s">
        <v>20</v>
      </c>
      <c r="B65" s="19"/>
      <c r="C65" s="19"/>
      <c r="D65" s="25"/>
      <c r="E65" s="19"/>
      <c r="F65" s="15"/>
    </row>
    <row r="66" spans="1:6">
      <c r="A66" s="49" t="s">
        <v>116</v>
      </c>
      <c r="B66" s="44"/>
      <c r="C66" s="44"/>
      <c r="D66" s="48"/>
      <c r="E66" s="44"/>
      <c r="F66" s="15"/>
    </row>
    <row r="67" spans="1:6" ht="26.25">
      <c r="A67" s="22" t="s">
        <v>56</v>
      </c>
      <c r="B67" s="19">
        <v>500000</v>
      </c>
      <c r="C67" s="19">
        <v>10101</v>
      </c>
      <c r="D67" s="25">
        <f>C67/B67*100</f>
        <v>2.0202</v>
      </c>
      <c r="E67" s="19">
        <f t="shared" si="1"/>
        <v>489899</v>
      </c>
      <c r="F67" s="15" t="s">
        <v>110</v>
      </c>
    </row>
    <row r="68" spans="1:6" ht="64.5">
      <c r="A68" s="22" t="s">
        <v>57</v>
      </c>
      <c r="B68" s="19">
        <v>2566000</v>
      </c>
      <c r="C68" s="19">
        <v>2043200.82</v>
      </c>
      <c r="D68" s="25">
        <f>C68/B68*100</f>
        <v>79.625908807482475</v>
      </c>
      <c r="E68" s="19">
        <f t="shared" si="1"/>
        <v>522799.17999999993</v>
      </c>
      <c r="F68" s="15" t="s">
        <v>111</v>
      </c>
    </row>
    <row r="69" spans="1:6" ht="15.75">
      <c r="A69" s="11" t="s">
        <v>21</v>
      </c>
      <c r="B69" s="19"/>
      <c r="C69" s="19"/>
      <c r="D69" s="25"/>
      <c r="E69" s="19"/>
      <c r="F69" s="15"/>
    </row>
    <row r="70" spans="1:6">
      <c r="A70" s="42" t="s">
        <v>115</v>
      </c>
      <c r="B70" s="44"/>
      <c r="C70" s="45"/>
      <c r="D70" s="46"/>
      <c r="E70" s="44"/>
      <c r="F70" s="17"/>
    </row>
    <row r="71" spans="1:6" ht="26.25">
      <c r="A71" s="21" t="s">
        <v>58</v>
      </c>
      <c r="B71" s="19">
        <v>1800000</v>
      </c>
      <c r="C71" s="20">
        <v>1529413.49</v>
      </c>
      <c r="D71" s="26">
        <f>C71/B71*100</f>
        <v>84.96741611111112</v>
      </c>
      <c r="E71" s="19">
        <f t="shared" si="1"/>
        <v>270586.51</v>
      </c>
      <c r="F71" s="17" t="s">
        <v>101</v>
      </c>
    </row>
    <row r="72" spans="1:6" ht="31.5">
      <c r="A72" s="10" t="s">
        <v>22</v>
      </c>
      <c r="B72" s="19"/>
      <c r="C72" s="19"/>
      <c r="D72" s="25"/>
      <c r="E72" s="19"/>
      <c r="F72" s="15"/>
    </row>
    <row r="73" spans="1:6">
      <c r="A73" s="43" t="s">
        <v>114</v>
      </c>
      <c r="B73" s="47"/>
      <c r="C73" s="47"/>
      <c r="D73" s="38"/>
      <c r="E73" s="47"/>
      <c r="F73" s="41"/>
    </row>
    <row r="74" spans="1:6" ht="25.5">
      <c r="A74" s="22" t="s">
        <v>59</v>
      </c>
      <c r="B74" s="19">
        <v>2881000</v>
      </c>
      <c r="C74" s="19">
        <v>2832189.71</v>
      </c>
      <c r="D74" s="25">
        <f>C74/B74*100</f>
        <v>98.305786532454007</v>
      </c>
      <c r="E74" s="19">
        <f t="shared" si="1"/>
        <v>48810.290000000037</v>
      </c>
      <c r="F74" s="15" t="s">
        <v>80</v>
      </c>
    </row>
    <row r="75" spans="1:6" ht="51.75">
      <c r="A75" s="22" t="s">
        <v>60</v>
      </c>
      <c r="B75" s="19">
        <v>4027000</v>
      </c>
      <c r="C75" s="19">
        <v>827000</v>
      </c>
      <c r="D75" s="25">
        <f>C75/B75*100</f>
        <v>20.536379438788181</v>
      </c>
      <c r="E75" s="19">
        <f t="shared" si="1"/>
        <v>3200000</v>
      </c>
      <c r="F75" s="15" t="s">
        <v>102</v>
      </c>
    </row>
    <row r="76" spans="1:6">
      <c r="B76" s="9"/>
      <c r="C76" s="9" t="s">
        <v>7</v>
      </c>
      <c r="D76" s="29"/>
      <c r="E76" s="9"/>
      <c r="F76" s="9"/>
    </row>
  </sheetData>
  <autoFilter ref="A11:I76" xr:uid="{00000000-0009-0000-0000-000001000000}"/>
  <mergeCells count="11">
    <mergeCell ref="F9:F10"/>
    <mergeCell ref="A1:E1"/>
    <mergeCell ref="A4:F4"/>
    <mergeCell ref="A6:F6"/>
    <mergeCell ref="A7:E7"/>
    <mergeCell ref="A8:E8"/>
    <mergeCell ref="A9:A10"/>
    <mergeCell ref="B9:B10"/>
    <mergeCell ref="C9:C10"/>
    <mergeCell ref="D9:D10"/>
    <mergeCell ref="E9:E10"/>
  </mergeCells>
  <pageMargins left="0.23622047244094491" right="0.23622047244094491" top="0.74803149606299213" bottom="0.74803149606299213" header="0.31496062992125984" footer="0.31496062992125984"/>
  <pageSetup paperSize="9" scale="55" fitToHeight="0" orientation="landscape"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6 priedas FRĮ</vt:lpstr>
      <vt:lpstr>6 priedas FRĮ pataisytas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Jolanta Puodžiūnienė</dc:creator>
  <cp:lastModifiedBy>Piotr Gerasimovič</cp:lastModifiedBy>
  <cp:lastPrinted>2023-03-07T14:35:21Z</cp:lastPrinted>
  <dcterms:created xsi:type="dcterms:W3CDTF">2021-12-22T16:03:44Z</dcterms:created>
  <dcterms:modified xsi:type="dcterms:W3CDTF">2023-09-25T07:16:23Z</dcterms:modified>
</cp:coreProperties>
</file>