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345" yWindow="285" windowWidth="21795" windowHeight="13860"/>
  </bookViews>
  <sheets>
    <sheet name="Forma Nr. 8" sheetId="5" r:id="rId1"/>
  </sheets>
  <definedNames>
    <definedName name="_xlnm.Print_Titles" localSheetId="0">'Forma Nr. 8'!$8:$9</definedName>
  </definedNames>
  <calcPr calcId="145621" iterateCount="1" calcOnSave="0" concurrentCalc="0"/>
</workbook>
</file>

<file path=xl/calcChain.xml><?xml version="1.0" encoding="utf-8"?>
<calcChain xmlns="http://schemas.openxmlformats.org/spreadsheetml/2006/main">
  <c r="E102" i="5" l="1"/>
  <c r="D102" i="5"/>
  <c r="F101" i="5"/>
  <c r="E100" i="5"/>
  <c r="D100" i="5"/>
  <c r="F100" i="5"/>
  <c r="F99" i="5"/>
  <c r="F98" i="5"/>
  <c r="E97" i="5"/>
  <c r="D97" i="5"/>
  <c r="F96" i="5"/>
  <c r="E95" i="5"/>
  <c r="D95" i="5"/>
  <c r="F94" i="5"/>
  <c r="F93" i="5"/>
  <c r="F92" i="5"/>
  <c r="F91" i="5"/>
  <c r="E90" i="5"/>
  <c r="D90" i="5"/>
  <c r="C90" i="5"/>
  <c r="F89" i="5"/>
  <c r="E88" i="5"/>
  <c r="D88" i="5"/>
  <c r="C88" i="5"/>
  <c r="F87" i="5"/>
  <c r="F86" i="5"/>
  <c r="F85" i="5"/>
  <c r="F84" i="5"/>
  <c r="F83" i="5"/>
  <c r="E82" i="5"/>
  <c r="F82" i="5"/>
  <c r="D82" i="5"/>
  <c r="C82" i="5"/>
  <c r="F81" i="5"/>
  <c r="F80" i="5"/>
  <c r="F79" i="5"/>
  <c r="F78" i="5"/>
  <c r="F77" i="5"/>
  <c r="E76" i="5"/>
  <c r="D76" i="5"/>
  <c r="C76" i="5"/>
  <c r="F75" i="5"/>
  <c r="F74" i="5"/>
  <c r="F73" i="5"/>
  <c r="E72" i="5"/>
  <c r="F72" i="5"/>
  <c r="D72" i="5"/>
  <c r="C72" i="5"/>
  <c r="F71" i="5"/>
  <c r="F70" i="5"/>
  <c r="F68" i="5"/>
  <c r="F67" i="5"/>
  <c r="F66" i="5"/>
  <c r="F65" i="5"/>
  <c r="F64" i="5"/>
  <c r="F63" i="5"/>
  <c r="F62" i="5"/>
  <c r="F61" i="5"/>
  <c r="F60" i="5"/>
  <c r="E59" i="5"/>
  <c r="D59" i="5"/>
  <c r="C59" i="5"/>
  <c r="F58" i="5"/>
  <c r="F57" i="5"/>
  <c r="F56" i="5"/>
  <c r="F55" i="5"/>
  <c r="E54" i="5"/>
  <c r="F54" i="5"/>
  <c r="D54" i="5"/>
  <c r="C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E24" i="5"/>
  <c r="D24" i="5"/>
  <c r="F24" i="5"/>
  <c r="C24" i="5"/>
  <c r="F23" i="5"/>
  <c r="F22" i="5"/>
  <c r="F21" i="5"/>
  <c r="E20" i="5"/>
  <c r="F20" i="5"/>
  <c r="D20" i="5"/>
  <c r="C20" i="5"/>
  <c r="F19" i="5"/>
  <c r="C18" i="5"/>
  <c r="F17" i="5"/>
  <c r="F16" i="5"/>
  <c r="E15" i="5"/>
  <c r="E18" i="5"/>
  <c r="D15" i="5"/>
  <c r="D14" i="5"/>
  <c r="F14" i="5"/>
  <c r="F13" i="5"/>
  <c r="F12" i="5"/>
  <c r="E11" i="5"/>
  <c r="D11" i="5"/>
  <c r="C11" i="5"/>
  <c r="C103" i="5"/>
  <c r="F10" i="5"/>
  <c r="F97" i="5"/>
  <c r="F59" i="5"/>
  <c r="F95" i="5"/>
  <c r="E103" i="5"/>
  <c r="F76" i="5"/>
  <c r="F88" i="5"/>
  <c r="F15" i="5"/>
  <c r="F90" i="5"/>
  <c r="F102" i="5"/>
  <c r="F11" i="5"/>
  <c r="D18" i="5"/>
  <c r="D103" i="5"/>
  <c r="F103" i="5"/>
  <c r="F18" i="5"/>
</calcChain>
</file>

<file path=xl/sharedStrings.xml><?xml version="1.0" encoding="utf-8"?>
<sst xmlns="http://schemas.openxmlformats.org/spreadsheetml/2006/main" count="129" uniqueCount="111">
  <si>
    <t>Forma Nr. 8 patvirtinta Lietuvos Respublikos finansų ministro   2010 m. sausio 29 d. įsakymu Nr. 1K-022</t>
  </si>
  <si>
    <t>(Lietuvos Respublikos finansų ministro 2017 m. sausio 10 d. įsakymo Nr. 1K-13 redakcija)</t>
  </si>
  <si>
    <t>LIETUVOS RESPUBLIKOS VALSTYBĖS BIUDŽETO SPECIALIŲ TIKSLINIŲ DOTACIJŲ IR KITŲ LĖŠŲ, SKIRTŲ SAVIVALDYBIŲ BIUDŽETAMS, PANAUDOJIMO 2022 M. GRUODŽIO 31 D. ATASKAITA</t>
  </si>
  <si>
    <t xml:space="preserve"> (tūkst. eurų)</t>
  </si>
  <si>
    <t>Asignavimų valdytojo pavadinimas</t>
  </si>
  <si>
    <t>Dotacijos paskirties pavadinimas</t>
  </si>
  <si>
    <t xml:space="preserve">Planas </t>
  </si>
  <si>
    <t>Planas su leistinais patikslini-  mais</t>
  </si>
  <si>
    <t>Vykdymas</t>
  </si>
  <si>
    <t>Patikslinto plano vykdymas, proc.</t>
  </si>
  <si>
    <t>Lietuvos Respublikos konkurencijos taryba</t>
  </si>
  <si>
    <t>duomenims į Suteiktos valstybės pagalbos ir nereikšmingos pagalbos registrą teikti</t>
  </si>
  <si>
    <t>Iš viso:</t>
  </si>
  <si>
    <t>Lietuvos Respublikos aplinkos ministerija</t>
  </si>
  <si>
    <t>piliečių prašymams atkurti nuosavybės teises į išlikusį nekilnojamąjį turtą nagrinėti ir sprendimams dėl nuosavybės teisių atkūrimo priimti</t>
  </si>
  <si>
    <t>valstybės garantijoms nuomininkams, išsikeliantiems iš savininkams grąžintų gyvenamųjų namų ar jų dalių ir butų, vykdyti</t>
  </si>
  <si>
    <t>ilgalaikiam materialiajam ir nematerialiam turtui įsigyti</t>
  </si>
  <si>
    <t>miestų miškų priežiūros, apsaugos ir tvarkymo darbams vykdyti</t>
  </si>
  <si>
    <t>vandens transporto priemonių nuleidimo vietoms įrengti</t>
  </si>
  <si>
    <t xml:space="preserve">atliekų tvarkymo sistemos infrastruktūros plėtrai </t>
  </si>
  <si>
    <t>Lietuvos Respublikos krašto apsaugos ministerija</t>
  </si>
  <si>
    <t>dalyvauti rengiant ir vykdant mobilizaciją, demobilizaciją, priimančiosios šalies paramą</t>
  </si>
  <si>
    <t>Lietuvos Respublikos kultūros ministerija</t>
  </si>
  <si>
    <t>valstybinės kalbos vartojimo ir taisyklingumo kontrolei</t>
  </si>
  <si>
    <t>Kauno miesto savivaldybei - „Europos kultūros sostinė 2022” programai finansuoti</t>
  </si>
  <si>
    <t>Ilgalaikiam materialiajam ir nematerialiam turtui įsigyti</t>
  </si>
  <si>
    <t>Lietuvos Respublikos socialinės apsaugos ir darbo ministerija</t>
  </si>
  <si>
    <t>socialinėms išmokoms ir kompensacijoms skaičiuoti ir mokėti</t>
  </si>
  <si>
    <t>būsto nuomos mokesčio daliai kompensuoti</t>
  </si>
  <si>
    <t>socialinei paramai mokiniams</t>
  </si>
  <si>
    <t>socialinėms paslaugoms</t>
  </si>
  <si>
    <t>jaunimo teisių apsaugai</t>
  </si>
  <si>
    <t>savivaldybių patvirtintoms užimtumo didinimo programoms įgyvendinti</t>
  </si>
  <si>
    <t>pagal teisės aktus savivaldybėms perduotoms įstaigoms išlaikyti</t>
  </si>
  <si>
    <t>didinti darbo užmokestį socialinių paslaugų įstaigų ir socialinių paslaugų srities darbuotojams</t>
  </si>
  <si>
    <t>įgyvendinti Socialinių paslaugų šakos kolektyvinės sutarties įsipareigojimus</t>
  </si>
  <si>
    <t xml:space="preserve">įgyvendinti jaunimo politikai skirtas priemones </t>
  </si>
  <si>
    <t>įgyvendinti nevyriausybinių organizacijų ir bendruomeninės veiklos stiprinimo priemones</t>
  </si>
  <si>
    <t>vaikų dienos socialinei priežiūrai organizuoti, teikti ir administruoti</t>
  </si>
  <si>
    <t>būsto šildymo išlaidų kompensacijoms mokėti</t>
  </si>
  <si>
    <t>biudžetinių įstaigų vadovaujančių darbuotojų minimaliems pareiginės algos koeficientams padidinti</t>
  </si>
  <si>
    <t>organizuoti socialinės reabilitacijos paslaugų neįgaliesiems bendruomenėje teikimą</t>
  </si>
  <si>
    <t>asmeninio asistento paslauga</t>
  </si>
  <si>
    <t>Mokėti 20 proc. BSI išmoką neįgaliesiems</t>
  </si>
  <si>
    <t>Organizuoti būsto ir jo aplinkos pritaikymą neįgaliesiems</t>
  </si>
  <si>
    <t>Socialinių dirbtuvių PVM kompensavimas</t>
  </si>
  <si>
    <t>Užtikrinti institucinę socialinę globą iš užsienio valstybės (-ių), kurią (-as) ištiko humanitarinė krizė, atvykusiems nelydimiems nepilnamečiams užsieniečiams ar likusiems be tėvų globos vaikams</t>
  </si>
  <si>
    <t>Užtikrinti kompensacijų fiziniams ir juridiniams asmenims, perdavusiems savo būstą ar patalpas neatlygintinai naudotis panaudos pagrindais dėl karinių veiksmų iš Ukrainos pasitraukusiems gyventojams, mokėjimą</t>
  </si>
  <si>
    <t>Teikti prieglobstį gavusiems užsieniečiams paramą integracijai</t>
  </si>
  <si>
    <t>Užtikrinti institucinę globą užsieniečiams socialinės globos įstaigose</t>
  </si>
  <si>
    <t>Kompensuoti savivaldybėms rinkoje nuomojamo būsto nuomos mokesčio dalį, aprūpinant asmenis ir šeimas socialiniu būstu</t>
  </si>
  <si>
    <t>Užtikrinti Lietuvos Respublikos piniginės socialinės paramos nepasiturintiems gyventojams įstatymo įgyvendinimą dėl valstybės remiamų pajamų dydžio padidinimo</t>
  </si>
  <si>
    <t>Gerinti socialinių paslaugų kokybę ir prieinamumą, didinti socialinės paramos veiksmingumą kriziniais atvejais šeimoje</t>
  </si>
  <si>
    <t>Užtikrinti Lietuvos Respublikos piniginės socialinės paramos nepasiturintiems gyventojams įstatymo įgyvendinimą dėl karinių veiksmų iš Ukrainos pasitraukusiems gyventojams</t>
  </si>
  <si>
    <t>Sukurti tvarią nestacionarios ilgalaikės priežiūros sistemą</t>
  </si>
  <si>
    <t>Užtikrinti asmenims, pradėjusiems gauti ilgalaikę socialinę globą iki 2007 m. sausio 1 d. iš apskričių viršininkų perduotose įstaigose, bendrųjų ir specialiųjų socialinių paslaugų finansavimą iš valstybės biudžeto lėšų</t>
  </si>
  <si>
    <t>Lietuvos Respublikos sveikatos apsaugos ministerija</t>
  </si>
  <si>
    <t>visuomenės sveikatos priežiūros funkcijoms vykdyti</t>
  </si>
  <si>
    <t>neveiksnių asmenų būklės peržiūrėjimui užtikrinti</t>
  </si>
  <si>
    <t>dotacija savivaldybėms ar jai priklausančioms įstaigoms neplanuotoms išlaidoms kompensuoti</t>
  </si>
  <si>
    <t>Lietuvos Respublikos švietimo, mokslo ir sporto ministerija</t>
  </si>
  <si>
    <t>ugdymo reikmėms finansuoti</t>
  </si>
  <si>
    <t>savivaldybių mokykloms (klasėms arba grupėms), skirtoms šalies (regiono) mokiniams, turintiems specialiųjų ugdymosi poreikių, ir kitoms savivaldybėms perduotoms įstaigoms išlaikyti</t>
  </si>
  <si>
    <r>
      <t xml:space="preserve">koordinuotai </t>
    </r>
    <r>
      <rPr>
        <sz val="10"/>
        <color theme="1"/>
        <rFont val="Times New Roman"/>
        <family val="1"/>
        <charset val="186"/>
      </rPr>
      <t>teikiamų paslaugų vaikams nuo gimimo iki 18 metų (turintiems didelių ir labai didelių specialiųjų ugdymosi poreikių iki 21 metų) ir vaiko atstovams koordinavimui finansuoti</t>
    </r>
  </si>
  <si>
    <t>darbo vietų skaičiaus optimizavimui (skatinti pedagoginio personalo kaitą)</t>
  </si>
  <si>
    <t>neformaliojo vaikų švietimo įvairovei, prieinamumui ir kokybei padidinti</t>
  </si>
  <si>
    <t>socialinę riziką patiriančių vaikų ikimokykliniam ugdymui</t>
  </si>
  <si>
    <t>ilgalaikiam materialiajam ir nematerialiajam turtui įsigyti</t>
  </si>
  <si>
    <t>Lietuvos Respublikos valstybės biudžeto lėšos, skirtos užtikrinti mokinių profesinį mokymą 2022 m.</t>
  </si>
  <si>
    <t>Lietuvos Respublikos valstybės biudžeto lėšos, skirtos pedagoginių darbuotojų, išlaikomų iš savivaldybių biudžetų lėšų (išskyrus valstybės biudžeto specialias tikslines dotacijas), darbo užmokesčiui didinti 2022 m.</t>
  </si>
  <si>
    <t>dėl lėšų, skirtų savivaldybių bendrojo ugdymo mokyklų tinklo stiprinimo iniciatyvoms skatinti 2022 metais</t>
  </si>
  <si>
    <t>lėšos, skirtos finansuoti vaikų, atvykusių į Lietuvos Respubliką iš Ukrainos dėl Rusijos Federacijos karinių veiksmų Ukrainoje, ugdymą ir pavėžėjimą į mokyklą ir atgal</t>
  </si>
  <si>
    <t>Lietuvos Respublikos valstybės biudžeto lėšos, skirtos suaugusių asmenų, atvykusių į Lietuvos Respubliką iš Ukrainos dėl Rusijos Federacijos karinių veiksmų Ukrainoje, lietuvių kalbos mokymui</t>
  </si>
  <si>
    <t>Lietuvos Respublikos teisingumo ministerija</t>
  </si>
  <si>
    <t>civilinės būklės aktams registruoti</t>
  </si>
  <si>
    <t>valstybės garantuojamai pirminei teisinei pagalbai teikti</t>
  </si>
  <si>
    <t>Gyventojų registrui tvarkyti ir duomenims valstybės registrui teikti</t>
  </si>
  <si>
    <t>Vidaus reikalų ministerija</t>
  </si>
  <si>
    <t>priešgaisrinei saugai</t>
  </si>
  <si>
    <t>gyvenamosios vietos deklaravimo duomenų ir gyvenamosios vietos nedeklaravusių asmenų apskaitos duomenims tvarkyti</t>
  </si>
  <si>
    <t>civilinei saugai, iš jų:</t>
  </si>
  <si>
    <t xml:space="preserve">            Astravo atominės elektrinės branduolinei avarijai pasirengti</t>
  </si>
  <si>
    <t>Kybartų stadionui rekonstruoti</t>
  </si>
  <si>
    <t>Lietuvos Respublikos žemės ūkio ministerija</t>
  </si>
  <si>
    <t>savivaldybėms priskirtos valstybinės žemės ir kito valstybės turto valdymui, naudojimui ir disponavimui juo patikėjimo teise užtikrinti</t>
  </si>
  <si>
    <t>žemės ūkio funkcijoms atlikti</t>
  </si>
  <si>
    <t>valstybei nuosavybės teise priklausančių melioracijos ir hidrotechnikos statinių valdymui ir naudojimui patikėjimo teise užtikrinti</t>
  </si>
  <si>
    <t>savivaldybėms priskirtiems geodezijos ir kartografijos darbams (savivaldybių erdvinių duomenų rinkiniams tvarkyti) organizuoti ir vykdyti</t>
  </si>
  <si>
    <t>Lietuvos vyriausiojo archyvaro tarnyba</t>
  </si>
  <si>
    <t>savivaldybėms priskirtiems archyviniams dokumentams tvarkyti</t>
  </si>
  <si>
    <t>Lietuvos Respublikos finansų ministerija</t>
  </si>
  <si>
    <t>piliečių nuosavybės teisėms į išlikusius gyvenamuosius namus, jų dalis, butus, ūkinės-komercinės paskirties pastatus ir jų priklausinius atkurti ir kompensacijoms už išperkamą nekilnojamąjį turtą religinėms bendrijoms išmokėti</t>
  </si>
  <si>
    <t>pagal 2014-2020 metų Europos Sąjungos fondų investicijų veiksmų programą įgyvendinamų Europos socialinio fondo projektų nuosavam indėliui užtikrinti</t>
  </si>
  <si>
    <t>pagal 2014-2020 metų Europos Sąjungos fondų investicijų veiksmų programą įgyvendinamų infrastruktūros projektų nuosavam indėliui užtikrinti</t>
  </si>
  <si>
    <t>Lietuvos Respublikos ekonomikos ir inovacijų ministerija</t>
  </si>
  <si>
    <t>infrastruktūros, skirtos investicijoms pritraukti, plėtrai savivaldybėse</t>
  </si>
  <si>
    <t>Lietuvos Respublikos susisiekimo ministerija</t>
  </si>
  <si>
    <t>savivaldybėms vietinės reikšmės keliams (gatvėms) tiesti, taisyti (rekonstruoti), prižiūrėti ir saugaus eismo sąlygoms užtikrinti: einamiesiems tikslams finansuoti</t>
  </si>
  <si>
    <t>savivaldybėms vietinės reikšmės keliams (gatvėms) tiesti, taisyti (rekonstruoti), prižiūrėti ir saugaus eismo sąlygoms užtikrinti: ilgalaikiam materialiajam ir nematerialiajam turtui įsigyti</t>
  </si>
  <si>
    <t>Lietuvos Respublikos Vyriausybės kanceliarija</t>
  </si>
  <si>
    <t>istorinę atmintį puoselėjantiems projektams įgyvendinti</t>
  </si>
  <si>
    <t>Pastabos:</t>
  </si>
  <si>
    <t>3 skiltyje rodoma institucija ar įstaiga, kuri pagal atitinkamų metų Lietuvos Respublikos valstybės biudžeto ir savivaldybių biudžetų finansinių rodiklių patvirtinimo įstatymą perduoda savivaldybėms specialią tikslinę dotaciją.</t>
  </si>
  <si>
    <t>4 skiltyje rodomas patikslintas planas, kuris, vadovaujantis atitinkamų metų Lietuvos Respublikos valstybės biudžeto ir savivaldybių biudžetų finansinių rodiklių patvirtinimo įstatyme suteikta teise, perskirstytas tarp specialių tikslinių dotacijų ir (arba) paskirstytas savivaldybėms iš ministerijai numatytų asignavimų.</t>
  </si>
  <si>
    <t>(parašas)</t>
  </si>
  <si>
    <t xml:space="preserve">Valstybės iždo departamento direktorė   </t>
  </si>
  <si>
    <t>Rasa Kavolytė</t>
  </si>
  <si>
    <t>Finansų ministrė</t>
  </si>
  <si>
    <t>Gintarė Skaistė</t>
  </si>
  <si>
    <t>lėšos savivaldybems iš Vyriausybės rezervo</t>
  </si>
  <si>
    <r>
      <t xml:space="preserve">              </t>
    </r>
    <r>
      <rPr>
        <u/>
        <sz val="11"/>
        <rFont val="Times New Roman"/>
        <family val="1"/>
        <charset val="186"/>
      </rPr>
      <t xml:space="preserve">2023-06-    </t>
    </r>
    <r>
      <rPr>
        <sz val="11"/>
        <rFont val="Times New Roman"/>
        <family val="1"/>
        <charset val="186"/>
      </rPr>
      <t xml:space="preserve"> Nr. </t>
    </r>
    <r>
      <rPr>
        <u/>
        <sz val="11"/>
        <rFont val="Times New Roman"/>
        <family val="1"/>
        <charset val="186"/>
      </rPr>
      <t xml:space="preserve">(3.2-02)-11K-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</si>
</sst>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x14ac:knownFonts="1">
    <font>
      <sz val="11"/>
      <color theme="1"/>
      <name val="Calibri"/>
      <family val="2"/>
      <charset val="186"/>
      <scheme val="minor"/>
    </font>
    <font>
      <sz val="11"/>
      <color theme="1"/>
      <name val="Calibri"/>
      <family val="2"/>
      <charset val="186"/>
      <scheme val="minor"/>
    </font>
    <font>
      <sz val="10"/>
      <name val="Times New Roman Baltic"/>
      <charset val="186"/>
    </font>
    <font>
      <sz val="10"/>
      <name val="Times New Roman"/>
      <family val="1"/>
      <charset val="186"/>
    </font>
    <font>
      <sz val="9"/>
      <name val="Times New Roman"/>
      <family val="1"/>
      <charset val="186"/>
    </font>
    <font>
      <sz val="11"/>
      <name val="Times New Roman"/>
      <family val="1"/>
      <charset val="186"/>
    </font>
    <font>
      <sz val="12"/>
      <name val="Times New Roman"/>
      <family val="1"/>
      <charset val="186"/>
    </font>
    <font>
      <b/>
      <sz val="12"/>
      <name val="Times New Roman"/>
      <family val="1"/>
      <charset val="186"/>
    </font>
    <font>
      <b/>
      <sz val="10"/>
      <name val="Times New Roman"/>
      <family val="1"/>
      <charset val="186"/>
    </font>
    <font>
      <u/>
      <sz val="11"/>
      <name val="Times New Roman"/>
      <family val="1"/>
      <charset val="186"/>
    </font>
    <font>
      <b/>
      <sz val="11"/>
      <name val="Times New Roman"/>
      <family val="1"/>
      <charset val="186"/>
    </font>
    <font>
      <sz val="11"/>
      <color theme="1"/>
      <name val="Times New Roman"/>
      <family val="1"/>
      <charset val="186"/>
    </font>
    <font>
      <sz val="10"/>
      <color theme="1"/>
      <name val="Times New Roman"/>
      <family val="1"/>
      <charset val="186"/>
    </font>
    <font>
      <b/>
      <sz val="11"/>
      <color theme="1"/>
      <name val="Times New Roman"/>
      <family val="1"/>
      <charset val="186"/>
    </font>
    <font>
      <sz val="10"/>
      <color rgb="FF000000"/>
      <name val="Times New Roman"/>
      <family val="1"/>
      <charset val="186"/>
    </font>
    <font>
      <sz val="14"/>
      <color theme="1"/>
      <name val="Times New Roman"/>
      <family val="1"/>
      <charset val="186"/>
    </font>
    <font>
      <sz val="11"/>
      <color theme="1"/>
      <name val="Calibri"/>
      <family val="2"/>
      <scheme val="minor"/>
    </font>
    <font>
      <sz val="11"/>
      <color indexed="8"/>
      <name val="Calibri"/>
      <family val="2"/>
      <charset val="186"/>
    </font>
    <font>
      <sz val="10"/>
      <name val="Arial"/>
      <family val="2"/>
      <charset val="186"/>
    </font>
    <font>
      <sz val="9"/>
      <color theme="1"/>
      <name val="Calibri"/>
      <family val="2"/>
      <charset val="186"/>
      <scheme val="minor"/>
    </font>
    <font>
      <sz val="14"/>
      <name val="Times New Roman"/>
      <family val="1"/>
      <charset val="186"/>
    </font>
    <font>
      <sz val="11"/>
      <name val="Times New Roman Baltic"/>
      <charset val="186"/>
    </font>
    <font>
      <sz val="11"/>
      <name val="Times New Roman Baltic"/>
      <family val="1"/>
      <charset val="186"/>
    </font>
  </fonts>
  <fills count="3">
    <fill>
      <patternFill patternType="none"/>
    </fill>
    <fill>
      <patternFill patternType="gray125"/>
    </fill>
    <fill>
      <patternFill patternType="solid">
        <f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0" fontId="2" fillId="0" borderId="0"/>
    <xf numFmtId="0" fontId="2" fillId="0" borderId="0"/>
    <xf numFmtId="0" fontId="16" fillId="0" borderId="0"/>
    <xf numFmtId="0" fontId="1" fillId="0" borderId="0"/>
    <xf numFmtId="0" fontId="17" fillId="0" borderId="0"/>
    <xf numFmtId="0" fontId="18" fillId="0" borderId="0"/>
    <xf numFmtId="0" fontId="19" fillId="2" borderId="1" applyNumberFormat="0" applyFont="0" applyAlignment="0" applyProtection="0"/>
    <xf numFmtId="9" fontId="2" fillId="0" borderId="0" applyFont="0" applyFill="0" applyBorder="0" applyAlignment="0" applyProtection="0"/>
    <xf numFmtId="0" fontId="2" fillId="0" borderId="0"/>
  </cellStyleXfs>
  <cellXfs count="91">
    <xf numFmtId="0" fontId="0" fillId="0" borderId="0" xfId="0"/>
    <xf numFmtId="0" fontId="3" fillId="0" borderId="0" xfId="1" applyFont="1" applyFill="1" applyAlignment="1">
      <alignment vertical="center"/>
    </xf>
    <xf numFmtId="0" fontId="8" fillId="0" borderId="0" xfId="1" applyFont="1" applyFill="1" applyAlignment="1">
      <alignment horizontal="center" vertical="center" wrapText="1"/>
    </xf>
    <xf numFmtId="0" fontId="8" fillId="0" borderId="3" xfId="1" applyFont="1" applyFill="1" applyBorder="1" applyAlignment="1">
      <alignment horizontal="center" vertical="center" wrapText="1"/>
    </xf>
    <xf numFmtId="0" fontId="3" fillId="0" borderId="3" xfId="1" applyFont="1" applyFill="1" applyBorder="1" applyAlignment="1">
      <alignment horizontal="center" vertical="center" wrapText="1"/>
    </xf>
    <xf numFmtId="164" fontId="5" fillId="0" borderId="3" xfId="1" applyNumberFormat="1" applyFont="1" applyFill="1" applyBorder="1" applyAlignment="1">
      <alignment vertical="center"/>
    </xf>
    <xf numFmtId="0" fontId="6" fillId="0" borderId="0" xfId="1" applyFont="1" applyFill="1" applyAlignment="1">
      <alignment vertical="center"/>
    </xf>
    <xf numFmtId="3" fontId="10" fillId="0" borderId="3" xfId="1" applyNumberFormat="1" applyFont="1" applyFill="1" applyBorder="1" applyAlignment="1">
      <alignment vertical="center" wrapText="1"/>
    </xf>
    <xf numFmtId="164" fontId="10" fillId="0" borderId="3" xfId="1" applyNumberFormat="1" applyFont="1" applyFill="1" applyBorder="1" applyAlignment="1">
      <alignment vertical="center"/>
    </xf>
    <xf numFmtId="164" fontId="5" fillId="0" borderId="3" xfId="1" applyNumberFormat="1" applyFont="1" applyFill="1" applyBorder="1" applyAlignment="1">
      <alignment horizontal="right" vertical="center"/>
    </xf>
    <xf numFmtId="3" fontId="3" fillId="0" borderId="3" xfId="1" applyNumberFormat="1" applyFont="1" applyFill="1" applyBorder="1" applyAlignment="1">
      <alignment vertical="center" wrapText="1"/>
    </xf>
    <xf numFmtId="164" fontId="10" fillId="0" borderId="3" xfId="1" applyNumberFormat="1" applyFont="1" applyFill="1" applyBorder="1" applyAlignment="1">
      <alignment horizontal="right" vertical="center"/>
    </xf>
    <xf numFmtId="164" fontId="5" fillId="0" borderId="5" xfId="1" applyNumberFormat="1" applyFont="1" applyFill="1" applyBorder="1" applyAlignment="1">
      <alignment vertical="center"/>
    </xf>
    <xf numFmtId="164" fontId="10" fillId="0" borderId="5" xfId="1" applyNumberFormat="1" applyFont="1" applyFill="1" applyBorder="1" applyAlignment="1">
      <alignment vertical="center"/>
    </xf>
    <xf numFmtId="3" fontId="3" fillId="0" borderId="8" xfId="1" applyNumberFormat="1" applyFont="1" applyFill="1" applyBorder="1" applyAlignment="1">
      <alignment vertical="center" wrapText="1"/>
    </xf>
    <xf numFmtId="164" fontId="5" fillId="0" borderId="7" xfId="1" applyNumberFormat="1" applyFont="1" applyFill="1" applyBorder="1" applyAlignment="1">
      <alignment vertical="center"/>
    </xf>
    <xf numFmtId="3" fontId="12" fillId="0" borderId="8" xfId="1" applyNumberFormat="1" applyFont="1" applyFill="1" applyBorder="1" applyAlignment="1">
      <alignment vertical="center" wrapText="1"/>
    </xf>
    <xf numFmtId="164" fontId="11" fillId="0" borderId="3" xfId="1" applyNumberFormat="1" applyFont="1" applyFill="1" applyBorder="1" applyAlignment="1">
      <alignment horizontal="right" vertical="center"/>
    </xf>
    <xf numFmtId="164" fontId="13" fillId="0" borderId="4" xfId="1" applyNumberFormat="1" applyFont="1" applyFill="1" applyBorder="1" applyAlignment="1">
      <alignment horizontal="right" vertical="center"/>
    </xf>
    <xf numFmtId="164" fontId="13" fillId="0" borderId="3" xfId="1" applyNumberFormat="1" applyFont="1" applyFill="1" applyBorder="1" applyAlignment="1">
      <alignment vertical="center"/>
    </xf>
    <xf numFmtId="164" fontId="13" fillId="0" borderId="7" xfId="1" applyNumberFormat="1" applyFont="1" applyFill="1" applyBorder="1" applyAlignment="1">
      <alignment vertical="center"/>
    </xf>
    <xf numFmtId="3" fontId="3" fillId="0" borderId="9" xfId="1" applyNumberFormat="1" applyFont="1" applyFill="1" applyBorder="1" applyAlignment="1">
      <alignment vertical="center" wrapText="1"/>
    </xf>
    <xf numFmtId="164" fontId="5" fillId="0" borderId="5" xfId="1" applyNumberFormat="1" applyFont="1" applyFill="1" applyBorder="1" applyAlignment="1">
      <alignment horizontal="right" vertical="center"/>
    </xf>
    <xf numFmtId="164" fontId="10" fillId="0" borderId="5" xfId="1" applyNumberFormat="1" applyFont="1" applyFill="1" applyBorder="1" applyAlignment="1">
      <alignment horizontal="right" vertical="center"/>
    </xf>
    <xf numFmtId="3" fontId="3" fillId="0" borderId="3" xfId="1" applyNumberFormat="1" applyFont="1" applyFill="1" applyBorder="1" applyAlignment="1">
      <alignment horizontal="left" vertical="center" wrapText="1"/>
    </xf>
    <xf numFmtId="164" fontId="5" fillId="0" borderId="9" xfId="1" applyNumberFormat="1" applyFont="1" applyFill="1" applyBorder="1" applyAlignment="1">
      <alignment horizontal="right" vertical="center"/>
    </xf>
    <xf numFmtId="165" fontId="5" fillId="0" borderId="3" xfId="2" applyNumberFormat="1" applyFont="1" applyFill="1" applyBorder="1" applyAlignment="1">
      <alignment vertical="center"/>
    </xf>
    <xf numFmtId="165" fontId="5" fillId="0" borderId="3" xfId="2" applyNumberFormat="1" applyFont="1" applyFill="1" applyBorder="1" applyAlignment="1">
      <alignment horizontal="right" vertical="center"/>
    </xf>
    <xf numFmtId="164" fontId="10" fillId="0" borderId="9" xfId="1" applyNumberFormat="1" applyFont="1" applyFill="1" applyBorder="1" applyAlignment="1">
      <alignment horizontal="right" vertical="center"/>
    </xf>
    <xf numFmtId="0" fontId="3" fillId="0" borderId="3" xfId="1" applyFont="1" applyFill="1" applyBorder="1" applyAlignment="1">
      <alignment horizontal="left" vertical="center" wrapText="1"/>
    </xf>
    <xf numFmtId="4" fontId="11" fillId="0" borderId="3" xfId="0" applyNumberFormat="1" applyFont="1" applyFill="1" applyBorder="1" applyAlignment="1">
      <alignment vertical="center"/>
    </xf>
    <xf numFmtId="3" fontId="3" fillId="0" borderId="3" xfId="1" applyNumberFormat="1" applyFont="1" applyFill="1" applyBorder="1" applyAlignment="1">
      <alignment vertical="center"/>
    </xf>
    <xf numFmtId="0" fontId="3" fillId="0" borderId="3" xfId="1" applyFont="1" applyFill="1" applyBorder="1" applyAlignment="1">
      <alignment vertical="center" wrapText="1"/>
    </xf>
    <xf numFmtId="164" fontId="10" fillId="0" borderId="7" xfId="1" applyNumberFormat="1" applyFont="1" applyFill="1" applyBorder="1" applyAlignment="1">
      <alignment vertical="center"/>
    </xf>
    <xf numFmtId="3" fontId="3" fillId="0" borderId="4" xfId="1" applyNumberFormat="1" applyFont="1" applyFill="1" applyBorder="1" applyAlignment="1">
      <alignment horizontal="left" vertical="center" wrapText="1"/>
    </xf>
    <xf numFmtId="3" fontId="3" fillId="0" borderId="5" xfId="1" applyNumberFormat="1" applyFont="1" applyFill="1" applyBorder="1" applyAlignment="1">
      <alignment vertical="center" wrapText="1"/>
    </xf>
    <xf numFmtId="164" fontId="11" fillId="0" borderId="5" xfId="1" applyNumberFormat="1" applyFont="1" applyFill="1" applyBorder="1" applyAlignment="1">
      <alignment horizontal="right" vertical="center"/>
    </xf>
    <xf numFmtId="164" fontId="13" fillId="0" borderId="3" xfId="1" applyNumberFormat="1" applyFont="1" applyFill="1" applyBorder="1" applyAlignment="1">
      <alignment horizontal="right" vertical="center"/>
    </xf>
    <xf numFmtId="164" fontId="11" fillId="0" borderId="3" xfId="1" applyNumberFormat="1" applyFont="1" applyFill="1" applyBorder="1" applyAlignment="1">
      <alignment vertical="center"/>
    </xf>
    <xf numFmtId="0" fontId="8" fillId="0" borderId="0" xfId="1" applyFont="1" applyFill="1" applyAlignment="1"/>
    <xf numFmtId="0" fontId="3" fillId="0" borderId="0" xfId="1" applyFont="1" applyFill="1" applyAlignment="1">
      <alignment vertical="center" wrapText="1"/>
    </xf>
    <xf numFmtId="0" fontId="5" fillId="0" borderId="0" xfId="1" applyFont="1" applyFill="1" applyAlignment="1">
      <alignment vertical="center" wrapText="1"/>
    </xf>
    <xf numFmtId="0" fontId="5" fillId="0" borderId="2" xfId="1" applyFont="1" applyFill="1" applyBorder="1" applyAlignment="1">
      <alignment vertical="center" wrapText="1"/>
    </xf>
    <xf numFmtId="0" fontId="5" fillId="0" borderId="0" xfId="1" applyFont="1" applyFill="1" applyAlignment="1">
      <alignment vertical="center"/>
    </xf>
    <xf numFmtId="0" fontId="5" fillId="0" borderId="0" xfId="1" applyFont="1" applyFill="1" applyAlignment="1"/>
    <xf numFmtId="0" fontId="3" fillId="0" borderId="0" xfId="1" applyFont="1" applyFill="1" applyBorder="1" applyAlignment="1">
      <alignment vertical="center"/>
    </xf>
    <xf numFmtId="0" fontId="3" fillId="0" borderId="0" xfId="1" applyFont="1" applyFill="1" applyAlignment="1">
      <alignment horizontal="center" vertical="center"/>
    </xf>
    <xf numFmtId="0" fontId="6" fillId="0" borderId="0" xfId="1" applyFont="1" applyFill="1" applyAlignment="1">
      <alignment horizontal="center" vertical="center"/>
    </xf>
    <xf numFmtId="0" fontId="3" fillId="0" borderId="2" xfId="1" applyFont="1" applyFill="1" applyBorder="1" applyAlignment="1">
      <alignment horizontal="right" vertical="center"/>
    </xf>
    <xf numFmtId="0" fontId="3" fillId="0" borderId="0" xfId="1" applyFont="1" applyFill="1" applyAlignment="1">
      <alignment horizontal="right" vertical="center"/>
    </xf>
    <xf numFmtId="164" fontId="11" fillId="0" borderId="3" xfId="0" applyNumberFormat="1" applyFont="1" applyFill="1" applyBorder="1" applyAlignment="1">
      <alignment vertical="center"/>
    </xf>
    <xf numFmtId="4" fontId="11" fillId="0" borderId="3" xfId="0" applyNumberFormat="1" applyFont="1" applyFill="1" applyBorder="1" applyAlignment="1">
      <alignment horizontal="right" vertical="center"/>
    </xf>
    <xf numFmtId="164" fontId="11" fillId="0" borderId="7" xfId="1" applyNumberFormat="1" applyFont="1" applyFill="1" applyBorder="1" applyAlignment="1">
      <alignment vertical="center"/>
    </xf>
    <xf numFmtId="164" fontId="11" fillId="0" borderId="3" xfId="0" applyNumberFormat="1" applyFont="1" applyFill="1" applyBorder="1" applyAlignment="1">
      <alignment horizontal="right" vertical="center"/>
    </xf>
    <xf numFmtId="164" fontId="11" fillId="0" borderId="3" xfId="0" applyNumberFormat="1" applyFont="1" applyFill="1" applyBorder="1" applyAlignment="1">
      <alignment horizontal="right" vertical="center" wrapText="1"/>
    </xf>
    <xf numFmtId="0" fontId="12" fillId="0" borderId="3" xfId="0" applyFont="1" applyFill="1" applyBorder="1" applyAlignment="1">
      <alignment vertical="top" wrapText="1"/>
    </xf>
    <xf numFmtId="0" fontId="14" fillId="0" borderId="3" xfId="0" applyFont="1" applyFill="1" applyBorder="1" applyAlignment="1">
      <alignment vertical="top" wrapText="1"/>
    </xf>
    <xf numFmtId="0" fontId="14" fillId="0" borderId="3" xfId="0" applyFont="1" applyFill="1" applyBorder="1" applyAlignment="1">
      <alignment vertical="center" wrapText="1"/>
    </xf>
    <xf numFmtId="0" fontId="12" fillId="0" borderId="3" xfId="0" applyFont="1" applyFill="1" applyBorder="1" applyAlignment="1">
      <alignment vertical="center" wrapText="1"/>
    </xf>
    <xf numFmtId="164" fontId="11" fillId="0" borderId="3" xfId="0" applyNumberFormat="1" applyFont="1" applyFill="1" applyBorder="1" applyAlignment="1">
      <alignment vertical="top"/>
    </xf>
    <xf numFmtId="0" fontId="15" fillId="0" borderId="0" xfId="0" applyFont="1" applyFill="1" applyAlignment="1">
      <alignment vertical="top"/>
    </xf>
    <xf numFmtId="164" fontId="5" fillId="0" borderId="3" xfId="2" applyNumberFormat="1" applyFont="1" applyFill="1" applyBorder="1" applyAlignment="1">
      <alignment vertical="center"/>
    </xf>
    <xf numFmtId="164" fontId="5" fillId="0" borderId="3" xfId="2" applyNumberFormat="1" applyFont="1" applyFill="1" applyBorder="1" applyAlignment="1">
      <alignment horizontal="right" vertical="center"/>
    </xf>
    <xf numFmtId="164" fontId="10" fillId="0" borderId="9" xfId="1" applyNumberFormat="1" applyFont="1" applyFill="1" applyBorder="1" applyAlignment="1">
      <alignment vertical="center"/>
    </xf>
    <xf numFmtId="0" fontId="3" fillId="0" borderId="4" xfId="1" applyFont="1" applyFill="1" applyBorder="1" applyAlignment="1">
      <alignment vertical="center"/>
    </xf>
    <xf numFmtId="4" fontId="5" fillId="0" borderId="3" xfId="2" applyNumberFormat="1" applyFont="1" applyFill="1" applyBorder="1" applyAlignment="1">
      <alignment vertical="center"/>
    </xf>
    <xf numFmtId="4" fontId="5" fillId="0" borderId="3" xfId="2" applyNumberFormat="1" applyFont="1" applyFill="1" applyBorder="1" applyAlignment="1">
      <alignment horizontal="right" vertical="center"/>
    </xf>
    <xf numFmtId="0" fontId="3" fillId="0" borderId="0" xfId="1" applyFont="1" applyFill="1" applyAlignment="1">
      <alignment horizontal="center" vertical="top"/>
    </xf>
    <xf numFmtId="0" fontId="5" fillId="0" borderId="0" xfId="1" applyFont="1" applyFill="1" applyAlignment="1">
      <alignment horizontal="center" vertical="center"/>
    </xf>
    <xf numFmtId="0" fontId="5" fillId="0" borderId="0" xfId="1" applyFont="1" applyFill="1" applyBorder="1" applyAlignment="1">
      <alignment horizontal="center" vertical="center"/>
    </xf>
    <xf numFmtId="0" fontId="5" fillId="0" borderId="2" xfId="1" applyFont="1" applyFill="1" applyBorder="1" applyAlignment="1">
      <alignment horizontal="center" vertical="center"/>
    </xf>
    <xf numFmtId="0" fontId="20" fillId="0" borderId="0" xfId="1" applyFont="1" applyFill="1" applyAlignment="1">
      <alignment vertical="center"/>
    </xf>
    <xf numFmtId="164" fontId="20" fillId="0" borderId="0" xfId="1" applyNumberFormat="1" applyFont="1" applyFill="1" applyAlignment="1">
      <alignment vertical="center"/>
    </xf>
    <xf numFmtId="164" fontId="11" fillId="0" borderId="3" xfId="0" applyNumberFormat="1" applyFont="1" applyFill="1" applyBorder="1" applyAlignment="1">
      <alignment vertical="top" wrapText="1"/>
    </xf>
    <xf numFmtId="3" fontId="8" fillId="0" borderId="3" xfId="1" applyNumberFormat="1" applyFont="1" applyFill="1" applyBorder="1" applyAlignment="1">
      <alignment vertical="center" wrapText="1"/>
    </xf>
    <xf numFmtId="0" fontId="3" fillId="0" borderId="0" xfId="1" applyFont="1" applyFill="1" applyAlignment="1">
      <alignment wrapText="1"/>
    </xf>
    <xf numFmtId="0" fontId="21" fillId="0" borderId="0" xfId="9" applyFont="1"/>
    <xf numFmtId="0" fontId="10" fillId="0" borderId="4" xfId="1" applyFont="1" applyFill="1" applyBorder="1" applyAlignment="1">
      <alignment horizontal="left" vertical="top" wrapText="1"/>
    </xf>
    <xf numFmtId="0" fontId="10" fillId="0" borderId="6" xfId="1" applyFont="1" applyFill="1" applyBorder="1" applyAlignment="1">
      <alignment horizontal="left" vertical="top" wrapText="1"/>
    </xf>
    <xf numFmtId="0" fontId="10" fillId="0" borderId="5" xfId="1" applyFont="1" applyFill="1" applyBorder="1" applyAlignment="1">
      <alignment horizontal="left" vertical="top" wrapText="1"/>
    </xf>
    <xf numFmtId="0" fontId="4" fillId="0" borderId="0" xfId="1" applyFont="1" applyFill="1" applyAlignment="1">
      <alignment horizontal="left" vertical="center" wrapText="1"/>
    </xf>
    <xf numFmtId="0" fontId="7" fillId="0" borderId="0" xfId="1" applyFont="1" applyFill="1" applyAlignment="1">
      <alignment horizontal="center" vertical="center" wrapText="1"/>
    </xf>
    <xf numFmtId="0" fontId="5" fillId="0" borderId="0" xfId="1" applyFont="1" applyFill="1" applyAlignment="1">
      <alignment horizontal="center" vertical="center" wrapText="1"/>
    </xf>
    <xf numFmtId="0" fontId="5" fillId="0" borderId="2" xfId="1" applyFont="1" applyFill="1" applyBorder="1" applyAlignment="1">
      <alignment horizontal="center"/>
    </xf>
    <xf numFmtId="0" fontId="5" fillId="0" borderId="10" xfId="1" applyFont="1" applyFill="1" applyBorder="1" applyAlignment="1">
      <alignment horizontal="center" vertical="center"/>
    </xf>
    <xf numFmtId="0" fontId="10" fillId="0" borderId="3" xfId="1" applyFont="1" applyFill="1" applyBorder="1" applyAlignment="1">
      <alignment horizontal="left" vertical="top" wrapText="1"/>
    </xf>
    <xf numFmtId="0" fontId="10" fillId="0" borderId="7" xfId="1" applyFont="1" applyFill="1" applyBorder="1" applyAlignment="1">
      <alignment horizontal="left" vertical="center"/>
    </xf>
    <xf numFmtId="0" fontId="10" fillId="0" borderId="9" xfId="1" applyFont="1" applyFill="1" applyBorder="1" applyAlignment="1">
      <alignment horizontal="left" vertical="center"/>
    </xf>
    <xf numFmtId="0" fontId="3" fillId="0" borderId="0" xfId="1" applyFont="1" applyFill="1" applyAlignment="1">
      <alignment horizontal="left" vertical="center" wrapText="1"/>
    </xf>
    <xf numFmtId="0" fontId="3" fillId="0" borderId="0" xfId="1" applyFont="1" applyFill="1" applyAlignment="1">
      <alignment vertical="center" wrapText="1"/>
    </xf>
    <xf numFmtId="0" fontId="22" fillId="0" borderId="2" xfId="9" applyFont="1" applyBorder="1" applyAlignment="1">
      <alignment horizontal="center"/>
    </xf>
  </cellXfs>
  <cellStyles count="10">
    <cellStyle name="Įprastas" xfId="0" builtinId="0"/>
    <cellStyle name="Įprastas 2" xfId="1"/>
    <cellStyle name="Įprastas 2 2" xfId="9"/>
    <cellStyle name="Įprastas 3" xfId="3"/>
    <cellStyle name="Įprastas 4" xfId="2"/>
    <cellStyle name="Įprastas 5" xfId="4"/>
    <cellStyle name="Įprastas 6" xfId="5"/>
    <cellStyle name="Normal_19 forma perskolintos" xfId="6"/>
    <cellStyle name="Pastaba 2" xfId="7"/>
    <cellStyle name="Procentai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tabSelected="1" zoomScaleNormal="100" workbookViewId="0">
      <pane ySplit="9" topLeftCell="A102" activePane="bottomLeft" state="frozen"/>
      <selection pane="bottomLeft" activeCell="B5" sqref="B5"/>
    </sheetView>
  </sheetViews>
  <sheetFormatPr defaultRowHeight="15.75" x14ac:dyDescent="0.25"/>
  <cols>
    <col min="1" max="1" width="22.28515625" style="6" customWidth="1"/>
    <col min="2" max="2" width="58.42578125" style="6" customWidth="1"/>
    <col min="3" max="3" width="12.28515625" style="6" customWidth="1"/>
    <col min="4" max="4" width="12.7109375" style="6" customWidth="1"/>
    <col min="5" max="5" width="11.5703125" style="6" customWidth="1"/>
    <col min="6" max="6" width="10.7109375" style="6" customWidth="1"/>
    <col min="7" max="7" width="4.7109375" style="6" customWidth="1"/>
    <col min="8" max="8" width="10.42578125" style="6" bestFit="1" customWidth="1"/>
    <col min="9" max="16384" width="9.140625" style="6"/>
  </cols>
  <sheetData>
    <row r="1" spans="1:7" s="43" customFormat="1" ht="25.5" customHeight="1" x14ac:dyDescent="0.25">
      <c r="A1" s="1"/>
      <c r="B1" s="40"/>
      <c r="C1" s="80" t="s">
        <v>0</v>
      </c>
      <c r="D1" s="80"/>
      <c r="E1" s="80"/>
      <c r="F1" s="80"/>
    </row>
    <row r="2" spans="1:7" s="43" customFormat="1" ht="25.5" customHeight="1" x14ac:dyDescent="0.25">
      <c r="A2" s="1"/>
      <c r="B2" s="40"/>
      <c r="C2" s="80" t="s">
        <v>1</v>
      </c>
      <c r="D2" s="80"/>
      <c r="E2" s="80"/>
      <c r="F2" s="80"/>
    </row>
    <row r="3" spans="1:7" ht="13.5" customHeight="1" x14ac:dyDescent="0.25">
      <c r="A3" s="1"/>
      <c r="B3" s="45"/>
      <c r="C3" s="1"/>
      <c r="D3" s="1"/>
      <c r="E3" s="1"/>
      <c r="F3" s="1"/>
    </row>
    <row r="4" spans="1:7" ht="32.25" customHeight="1" x14ac:dyDescent="0.25">
      <c r="A4" s="81" t="s">
        <v>2</v>
      </c>
      <c r="B4" s="81"/>
      <c r="C4" s="81"/>
      <c r="D4" s="81"/>
      <c r="E4" s="81"/>
      <c r="F4" s="81"/>
    </row>
    <row r="5" spans="1:7" x14ac:dyDescent="0.25">
      <c r="A5" s="2"/>
      <c r="B5" s="2"/>
      <c r="C5" s="2"/>
      <c r="D5" s="2"/>
      <c r="E5" s="2"/>
      <c r="F5" s="1"/>
    </row>
    <row r="6" spans="1:7" x14ac:dyDescent="0.25">
      <c r="A6" s="1"/>
      <c r="B6" s="82" t="s">
        <v>110</v>
      </c>
      <c r="C6" s="82"/>
      <c r="D6" s="82"/>
      <c r="E6" s="40"/>
      <c r="F6" s="46"/>
      <c r="G6" s="47"/>
    </row>
    <row r="7" spans="1:7" ht="14.25" customHeight="1" x14ac:dyDescent="0.25">
      <c r="A7" s="1"/>
      <c r="B7" s="1"/>
      <c r="C7" s="1"/>
      <c r="D7" s="1"/>
      <c r="E7" s="48"/>
      <c r="F7" s="49" t="s">
        <v>3</v>
      </c>
    </row>
    <row r="8" spans="1:7" s="1" customFormat="1" ht="57" customHeight="1" x14ac:dyDescent="0.25">
      <c r="A8" s="3" t="s">
        <v>4</v>
      </c>
      <c r="B8" s="3" t="s">
        <v>5</v>
      </c>
      <c r="C8" s="3" t="s">
        <v>6</v>
      </c>
      <c r="D8" s="3" t="s">
        <v>7</v>
      </c>
      <c r="E8" s="3" t="s">
        <v>8</v>
      </c>
      <c r="F8" s="3" t="s">
        <v>9</v>
      </c>
    </row>
    <row r="9" spans="1:7" s="1" customFormat="1" ht="12.75" x14ac:dyDescent="0.25">
      <c r="A9" s="4">
        <v>1</v>
      </c>
      <c r="B9" s="4">
        <v>2</v>
      </c>
      <c r="C9" s="4">
        <v>3</v>
      </c>
      <c r="D9" s="4">
        <v>4</v>
      </c>
      <c r="E9" s="4">
        <v>5</v>
      </c>
      <c r="F9" s="4">
        <v>6</v>
      </c>
    </row>
    <row r="10" spans="1:7" s="71" customFormat="1" ht="25.5" x14ac:dyDescent="0.25">
      <c r="A10" s="77" t="s">
        <v>10</v>
      </c>
      <c r="B10" s="32" t="s">
        <v>11</v>
      </c>
      <c r="C10" s="5">
        <v>35</v>
      </c>
      <c r="D10" s="5">
        <v>35</v>
      </c>
      <c r="E10" s="5">
        <v>34.4</v>
      </c>
      <c r="F10" s="5">
        <f t="shared" ref="F10:F91" si="0">E10/D10*100</f>
        <v>98.285714285714278</v>
      </c>
    </row>
    <row r="11" spans="1:7" s="71" customFormat="1" ht="21.75" customHeight="1" x14ac:dyDescent="0.25">
      <c r="A11" s="79"/>
      <c r="B11" s="7" t="s">
        <v>12</v>
      </c>
      <c r="C11" s="8">
        <f>SUM(C10)</f>
        <v>35</v>
      </c>
      <c r="D11" s="8">
        <f>SUM(D10)</f>
        <v>35</v>
      </c>
      <c r="E11" s="8">
        <f>SUM(E10)</f>
        <v>34.4</v>
      </c>
      <c r="F11" s="8">
        <f t="shared" si="0"/>
        <v>98.285714285714278</v>
      </c>
    </row>
    <row r="12" spans="1:7" s="71" customFormat="1" ht="26.25" customHeight="1" x14ac:dyDescent="0.25">
      <c r="A12" s="77" t="s">
        <v>13</v>
      </c>
      <c r="B12" s="10" t="s">
        <v>14</v>
      </c>
      <c r="C12" s="9">
        <v>30</v>
      </c>
      <c r="D12" s="9">
        <v>30</v>
      </c>
      <c r="E12" s="50">
        <v>4.7</v>
      </c>
      <c r="F12" s="5">
        <f t="shared" si="0"/>
        <v>15.666666666666668</v>
      </c>
    </row>
    <row r="13" spans="1:7" s="71" customFormat="1" ht="25.5" x14ac:dyDescent="0.25">
      <c r="A13" s="78"/>
      <c r="B13" s="10" t="s">
        <v>15</v>
      </c>
      <c r="C13" s="9">
        <v>29</v>
      </c>
      <c r="D13" s="9">
        <v>29</v>
      </c>
      <c r="E13" s="50">
        <v>1.2</v>
      </c>
      <c r="F13" s="5">
        <f t="shared" si="0"/>
        <v>4.1379310344827589</v>
      </c>
    </row>
    <row r="14" spans="1:7" s="71" customFormat="1" ht="21.75" customHeight="1" x14ac:dyDescent="0.25">
      <c r="A14" s="78"/>
      <c r="B14" s="10" t="s">
        <v>16</v>
      </c>
      <c r="C14" s="9"/>
      <c r="D14" s="51">
        <f>4715.8+22000</f>
        <v>26715.8</v>
      </c>
      <c r="E14" s="51">
        <v>2168.4</v>
      </c>
      <c r="F14" s="5">
        <f t="shared" si="0"/>
        <v>8.116545265348595</v>
      </c>
    </row>
    <row r="15" spans="1:7" s="71" customFormat="1" ht="20.25" customHeight="1" x14ac:dyDescent="0.25">
      <c r="A15" s="78"/>
      <c r="B15" s="10" t="s">
        <v>17</v>
      </c>
      <c r="C15" s="9"/>
      <c r="D15" s="51">
        <f>115.5+243.8</f>
        <v>359.3</v>
      </c>
      <c r="E15" s="51">
        <f>115.5+164.2</f>
        <v>279.7</v>
      </c>
      <c r="F15" s="5">
        <f t="shared" si="0"/>
        <v>77.845811299749514</v>
      </c>
    </row>
    <row r="16" spans="1:7" s="71" customFormat="1" ht="20.25" customHeight="1" x14ac:dyDescent="0.25">
      <c r="A16" s="78"/>
      <c r="B16" s="10" t="s">
        <v>18</v>
      </c>
      <c r="C16" s="9"/>
      <c r="D16" s="51">
        <v>6.3</v>
      </c>
      <c r="E16" s="51">
        <v>6.3</v>
      </c>
      <c r="F16" s="5">
        <f t="shared" si="0"/>
        <v>100</v>
      </c>
    </row>
    <row r="17" spans="1:7" s="71" customFormat="1" ht="20.25" customHeight="1" x14ac:dyDescent="0.25">
      <c r="A17" s="78"/>
      <c r="B17" s="10" t="s">
        <v>19</v>
      </c>
      <c r="C17" s="9"/>
      <c r="D17" s="51">
        <v>1599.7</v>
      </c>
      <c r="E17" s="51">
        <v>1386.3</v>
      </c>
      <c r="F17" s="5">
        <f t="shared" si="0"/>
        <v>86.659998749765577</v>
      </c>
    </row>
    <row r="18" spans="1:7" s="71" customFormat="1" ht="23.25" customHeight="1" x14ac:dyDescent="0.25">
      <c r="A18" s="79"/>
      <c r="B18" s="7" t="s">
        <v>12</v>
      </c>
      <c r="C18" s="11">
        <f>SUM(C12:C17)</f>
        <v>59</v>
      </c>
      <c r="D18" s="8">
        <f>SUM(D12:D17)</f>
        <v>28740.1</v>
      </c>
      <c r="E18" s="8">
        <f>SUM(E12:E17)</f>
        <v>3846.6000000000004</v>
      </c>
      <c r="F18" s="8">
        <f>E18/D18*100</f>
        <v>13.384087042146689</v>
      </c>
    </row>
    <row r="19" spans="1:7" s="71" customFormat="1" ht="29.25" customHeight="1" x14ac:dyDescent="0.25">
      <c r="A19" s="77" t="s">
        <v>20</v>
      </c>
      <c r="B19" s="35" t="s">
        <v>21</v>
      </c>
      <c r="C19" s="12">
        <v>1256</v>
      </c>
      <c r="D19" s="12">
        <v>1357.6</v>
      </c>
      <c r="E19" s="12">
        <v>1211.9000000000001</v>
      </c>
      <c r="F19" s="5">
        <f t="shared" si="0"/>
        <v>89.267825574543323</v>
      </c>
    </row>
    <row r="20" spans="1:7" s="71" customFormat="1" ht="23.25" customHeight="1" x14ac:dyDescent="0.25">
      <c r="A20" s="79"/>
      <c r="B20" s="7" t="s">
        <v>12</v>
      </c>
      <c r="C20" s="13">
        <f>SUM(C19)</f>
        <v>1256</v>
      </c>
      <c r="D20" s="13">
        <f>SUM(D19)</f>
        <v>1357.6</v>
      </c>
      <c r="E20" s="13">
        <f>SUM(E19)</f>
        <v>1211.9000000000001</v>
      </c>
      <c r="F20" s="8">
        <f t="shared" si="0"/>
        <v>89.267825574543323</v>
      </c>
    </row>
    <row r="21" spans="1:7" s="71" customFormat="1" ht="20.25" customHeight="1" x14ac:dyDescent="0.25">
      <c r="A21" s="77" t="s">
        <v>22</v>
      </c>
      <c r="B21" s="10" t="s">
        <v>23</v>
      </c>
      <c r="C21" s="9">
        <v>587</v>
      </c>
      <c r="D21" s="9">
        <v>587</v>
      </c>
      <c r="E21" s="15">
        <v>577.5</v>
      </c>
      <c r="F21" s="5">
        <f t="shared" si="0"/>
        <v>98.381601362862014</v>
      </c>
    </row>
    <row r="22" spans="1:7" s="71" customFormat="1" ht="33" customHeight="1" x14ac:dyDescent="0.25">
      <c r="A22" s="78"/>
      <c r="B22" s="14" t="s">
        <v>24</v>
      </c>
      <c r="C22" s="9"/>
      <c r="D22" s="5">
        <v>7660</v>
      </c>
      <c r="E22" s="15">
        <v>7660</v>
      </c>
      <c r="F22" s="5">
        <f t="shared" si="0"/>
        <v>100</v>
      </c>
    </row>
    <row r="23" spans="1:7" s="71" customFormat="1" ht="21" customHeight="1" x14ac:dyDescent="0.25">
      <c r="A23" s="78"/>
      <c r="B23" s="16" t="s">
        <v>25</v>
      </c>
      <c r="C23" s="17"/>
      <c r="D23" s="38">
        <v>13838.9</v>
      </c>
      <c r="E23" s="52">
        <v>13838.9</v>
      </c>
      <c r="F23" s="5">
        <f t="shared" si="0"/>
        <v>100</v>
      </c>
      <c r="G23" s="72"/>
    </row>
    <row r="24" spans="1:7" s="71" customFormat="1" ht="26.25" customHeight="1" x14ac:dyDescent="0.25">
      <c r="A24" s="79"/>
      <c r="B24" s="7" t="s">
        <v>12</v>
      </c>
      <c r="C24" s="18">
        <f>SUM(C21:C23)</f>
        <v>587</v>
      </c>
      <c r="D24" s="19">
        <f>SUM(D21:D23)</f>
        <v>22085.9</v>
      </c>
      <c r="E24" s="20">
        <f>SUM(E21:E23)</f>
        <v>22076.400000000001</v>
      </c>
      <c r="F24" s="8">
        <f t="shared" si="0"/>
        <v>99.956986131423221</v>
      </c>
    </row>
    <row r="25" spans="1:7" s="71" customFormat="1" ht="18" customHeight="1" x14ac:dyDescent="0.25">
      <c r="A25" s="77" t="s">
        <v>26</v>
      </c>
      <c r="B25" s="21" t="s">
        <v>27</v>
      </c>
      <c r="C25" s="53">
        <v>18575</v>
      </c>
      <c r="D25" s="5">
        <v>17816</v>
      </c>
      <c r="E25" s="5">
        <v>15943</v>
      </c>
      <c r="F25" s="5">
        <f>E25/D25*100</f>
        <v>89.4869779973058</v>
      </c>
    </row>
    <row r="26" spans="1:7" s="71" customFormat="1" ht="20.25" customHeight="1" x14ac:dyDescent="0.25">
      <c r="A26" s="78"/>
      <c r="B26" s="21" t="s">
        <v>28</v>
      </c>
      <c r="C26" s="54">
        <v>4053</v>
      </c>
      <c r="D26" s="5">
        <v>6302.1</v>
      </c>
      <c r="E26" s="5">
        <v>5826.4</v>
      </c>
      <c r="F26" s="5">
        <f t="shared" ref="F26:F53" si="1">E26/D26*100</f>
        <v>92.451722441725764</v>
      </c>
    </row>
    <row r="27" spans="1:7" s="71" customFormat="1" ht="20.25" customHeight="1" x14ac:dyDescent="0.25">
      <c r="A27" s="78"/>
      <c r="B27" s="21" t="s">
        <v>29</v>
      </c>
      <c r="C27" s="53">
        <v>46691</v>
      </c>
      <c r="D27" s="5">
        <v>45754.2</v>
      </c>
      <c r="E27" s="5">
        <v>42930.9</v>
      </c>
      <c r="F27" s="5">
        <f t="shared" si="1"/>
        <v>93.829418938589242</v>
      </c>
    </row>
    <row r="28" spans="1:7" s="71" customFormat="1" ht="20.25" customHeight="1" x14ac:dyDescent="0.25">
      <c r="A28" s="78"/>
      <c r="B28" s="21" t="s">
        <v>30</v>
      </c>
      <c r="C28" s="53">
        <v>98391</v>
      </c>
      <c r="D28" s="5">
        <v>118990.5</v>
      </c>
      <c r="E28" s="5">
        <v>117332.9</v>
      </c>
      <c r="F28" s="5">
        <f t="shared" si="1"/>
        <v>98.606947613464939</v>
      </c>
    </row>
    <row r="29" spans="1:7" s="71" customFormat="1" ht="20.25" customHeight="1" x14ac:dyDescent="0.25">
      <c r="A29" s="78"/>
      <c r="B29" s="21" t="s">
        <v>31</v>
      </c>
      <c r="C29" s="53">
        <v>1200</v>
      </c>
      <c r="D29" s="5">
        <v>1221</v>
      </c>
      <c r="E29" s="5">
        <v>1199.9000000000001</v>
      </c>
      <c r="F29" s="5">
        <f t="shared" si="1"/>
        <v>98.271908271908288</v>
      </c>
    </row>
    <row r="30" spans="1:7" s="71" customFormat="1" ht="20.25" customHeight="1" x14ac:dyDescent="0.25">
      <c r="A30" s="78"/>
      <c r="B30" s="21" t="s">
        <v>32</v>
      </c>
      <c r="C30" s="54">
        <v>9708</v>
      </c>
      <c r="D30" s="5">
        <v>10385.6</v>
      </c>
      <c r="E30" s="5">
        <v>9495.2999999999993</v>
      </c>
      <c r="F30" s="5">
        <f t="shared" si="1"/>
        <v>91.427553535664757</v>
      </c>
    </row>
    <row r="31" spans="1:7" s="71" customFormat="1" ht="20.25" customHeight="1" x14ac:dyDescent="0.25">
      <c r="A31" s="78"/>
      <c r="B31" s="21" t="s">
        <v>33</v>
      </c>
      <c r="C31" s="54">
        <v>1991</v>
      </c>
      <c r="D31" s="5">
        <v>1991</v>
      </c>
      <c r="E31" s="5">
        <v>1946.5</v>
      </c>
      <c r="F31" s="5">
        <f t="shared" si="1"/>
        <v>97.764942240080359</v>
      </c>
    </row>
    <row r="32" spans="1:7" s="71" customFormat="1" ht="25.5" x14ac:dyDescent="0.25">
      <c r="A32" s="78"/>
      <c r="B32" s="55" t="s">
        <v>34</v>
      </c>
      <c r="C32" s="22"/>
      <c r="D32" s="5">
        <v>5600</v>
      </c>
      <c r="E32" s="5">
        <v>5524.7</v>
      </c>
      <c r="F32" s="5">
        <f t="shared" si="1"/>
        <v>98.655357142857142</v>
      </c>
    </row>
    <row r="33" spans="1:6" s="71" customFormat="1" ht="25.5" x14ac:dyDescent="0.25">
      <c r="A33" s="78"/>
      <c r="B33" s="56" t="s">
        <v>35</v>
      </c>
      <c r="C33" s="9"/>
      <c r="D33" s="5">
        <v>850</v>
      </c>
      <c r="E33" s="5">
        <v>830.7</v>
      </c>
      <c r="F33" s="5">
        <f t="shared" si="1"/>
        <v>97.729411764705887</v>
      </c>
    </row>
    <row r="34" spans="1:6" s="71" customFormat="1" ht="22.5" customHeight="1" x14ac:dyDescent="0.25">
      <c r="A34" s="78"/>
      <c r="B34" s="57" t="s">
        <v>36</v>
      </c>
      <c r="C34" s="9"/>
      <c r="D34" s="5">
        <v>149</v>
      </c>
      <c r="E34" s="5">
        <v>143.5</v>
      </c>
      <c r="F34" s="5">
        <f t="shared" si="1"/>
        <v>96.308724832214764</v>
      </c>
    </row>
    <row r="35" spans="1:6" s="71" customFormat="1" ht="25.5" x14ac:dyDescent="0.25">
      <c r="A35" s="78"/>
      <c r="B35" s="56" t="s">
        <v>37</v>
      </c>
      <c r="C35" s="9"/>
      <c r="D35" s="5">
        <v>3275</v>
      </c>
      <c r="E35" s="5">
        <v>3251</v>
      </c>
      <c r="F35" s="5">
        <f t="shared" si="1"/>
        <v>99.267175572519079</v>
      </c>
    </row>
    <row r="36" spans="1:6" s="71" customFormat="1" ht="20.25" customHeight="1" x14ac:dyDescent="0.25">
      <c r="A36" s="78"/>
      <c r="B36" s="57" t="s">
        <v>38</v>
      </c>
      <c r="C36" s="9"/>
      <c r="D36" s="5">
        <v>7909</v>
      </c>
      <c r="E36" s="5">
        <v>7703.9</v>
      </c>
      <c r="F36" s="5">
        <f t="shared" si="1"/>
        <v>97.406751801744846</v>
      </c>
    </row>
    <row r="37" spans="1:6" s="71" customFormat="1" ht="22.5" customHeight="1" x14ac:dyDescent="0.25">
      <c r="A37" s="78"/>
      <c r="B37" s="57" t="s">
        <v>39</v>
      </c>
      <c r="C37" s="9"/>
      <c r="D37" s="5">
        <v>15954</v>
      </c>
      <c r="E37" s="5">
        <v>15942.9</v>
      </c>
      <c r="F37" s="5">
        <f t="shared" si="1"/>
        <v>99.930424971793911</v>
      </c>
    </row>
    <row r="38" spans="1:6" s="71" customFormat="1" ht="25.5" x14ac:dyDescent="0.25">
      <c r="A38" s="78"/>
      <c r="B38" s="58" t="s">
        <v>40</v>
      </c>
      <c r="C38" s="9"/>
      <c r="D38" s="5">
        <v>2032</v>
      </c>
      <c r="E38" s="5">
        <v>1691.8</v>
      </c>
      <c r="F38" s="5">
        <f t="shared" si="1"/>
        <v>83.25787401574803</v>
      </c>
    </row>
    <row r="39" spans="1:6" s="71" customFormat="1" ht="25.5" x14ac:dyDescent="0.25">
      <c r="A39" s="78"/>
      <c r="B39" s="58" t="s">
        <v>41</v>
      </c>
      <c r="C39" s="9"/>
      <c r="D39" s="5">
        <v>5126</v>
      </c>
      <c r="E39" s="5">
        <v>5083.6000000000004</v>
      </c>
      <c r="F39" s="5">
        <f t="shared" si="1"/>
        <v>99.172844323058911</v>
      </c>
    </row>
    <row r="40" spans="1:6" s="71" customFormat="1" ht="21" customHeight="1" x14ac:dyDescent="0.25">
      <c r="A40" s="78"/>
      <c r="B40" s="58" t="s">
        <v>42</v>
      </c>
      <c r="C40" s="9"/>
      <c r="D40" s="5">
        <v>6412</v>
      </c>
      <c r="E40" s="5">
        <v>5791.2</v>
      </c>
      <c r="F40" s="5">
        <f t="shared" si="1"/>
        <v>90.318153462258266</v>
      </c>
    </row>
    <row r="41" spans="1:6" s="71" customFormat="1" ht="20.25" customHeight="1" x14ac:dyDescent="0.25">
      <c r="A41" s="78"/>
      <c r="B41" s="58" t="s">
        <v>43</v>
      </c>
      <c r="C41" s="9"/>
      <c r="D41" s="5">
        <v>3.1000000000000005</v>
      </c>
      <c r="E41" s="5">
        <v>2.6</v>
      </c>
      <c r="F41" s="5">
        <f t="shared" si="1"/>
        <v>83.870967741935473</v>
      </c>
    </row>
    <row r="42" spans="1:6" s="71" customFormat="1" ht="20.25" customHeight="1" x14ac:dyDescent="0.25">
      <c r="A42" s="78"/>
      <c r="B42" s="58" t="s">
        <v>44</v>
      </c>
      <c r="C42" s="9"/>
      <c r="D42" s="5">
        <v>3793</v>
      </c>
      <c r="E42" s="5">
        <v>3025.2</v>
      </c>
      <c r="F42" s="5">
        <f t="shared" si="1"/>
        <v>79.757447930398101</v>
      </c>
    </row>
    <row r="43" spans="1:6" s="71" customFormat="1" ht="20.25" customHeight="1" x14ac:dyDescent="0.25">
      <c r="A43" s="78"/>
      <c r="B43" s="58" t="s">
        <v>45</v>
      </c>
      <c r="C43" s="9"/>
      <c r="D43" s="5">
        <v>93.9</v>
      </c>
      <c r="E43" s="5">
        <v>71.8</v>
      </c>
      <c r="F43" s="5">
        <f t="shared" si="1"/>
        <v>76.464323748668789</v>
      </c>
    </row>
    <row r="44" spans="1:6" s="71" customFormat="1" ht="38.25" x14ac:dyDescent="0.25">
      <c r="A44" s="78"/>
      <c r="B44" s="55" t="s">
        <v>46</v>
      </c>
      <c r="C44" s="9"/>
      <c r="D44" s="5">
        <v>2655.2</v>
      </c>
      <c r="E44" s="5">
        <v>1652.3</v>
      </c>
      <c r="F44" s="5">
        <f t="shared" si="1"/>
        <v>62.228833986140408</v>
      </c>
    </row>
    <row r="45" spans="1:6" s="71" customFormat="1" ht="38.25" x14ac:dyDescent="0.25">
      <c r="A45" s="78"/>
      <c r="B45" s="55" t="s">
        <v>47</v>
      </c>
      <c r="C45" s="9"/>
      <c r="D45" s="5">
        <v>9299.9999999999982</v>
      </c>
      <c r="E45" s="5">
        <v>8653.2999999999993</v>
      </c>
      <c r="F45" s="5">
        <f t="shared" si="1"/>
        <v>93.0462365591398</v>
      </c>
    </row>
    <row r="46" spans="1:6" s="60" customFormat="1" ht="18.75" x14ac:dyDescent="0.25">
      <c r="A46" s="78"/>
      <c r="B46" s="55" t="s">
        <v>48</v>
      </c>
      <c r="C46" s="9"/>
      <c r="D46" s="59">
        <v>751.10000000000025</v>
      </c>
      <c r="E46" s="59">
        <v>720.2</v>
      </c>
      <c r="F46" s="5">
        <f t="shared" si="1"/>
        <v>95.886033817068267</v>
      </c>
    </row>
    <row r="47" spans="1:6" s="60" customFormat="1" ht="18.75" x14ac:dyDescent="0.25">
      <c r="A47" s="78"/>
      <c r="B47" s="55" t="s">
        <v>49</v>
      </c>
      <c r="C47" s="73"/>
      <c r="D47" s="59">
        <v>131.80000000000001</v>
      </c>
      <c r="E47" s="59">
        <v>110.3</v>
      </c>
      <c r="F47" s="5">
        <f t="shared" si="1"/>
        <v>83.687405159332314</v>
      </c>
    </row>
    <row r="48" spans="1:6" s="60" customFormat="1" ht="25.5" x14ac:dyDescent="0.25">
      <c r="A48" s="78"/>
      <c r="B48" s="55" t="s">
        <v>50</v>
      </c>
      <c r="C48" s="73"/>
      <c r="D48" s="59">
        <v>45</v>
      </c>
      <c r="E48" s="59">
        <v>6.8</v>
      </c>
      <c r="F48" s="5">
        <f t="shared" si="1"/>
        <v>15.111111111111111</v>
      </c>
    </row>
    <row r="49" spans="1:6" s="60" customFormat="1" ht="38.25" x14ac:dyDescent="0.25">
      <c r="A49" s="78"/>
      <c r="B49" s="55" t="s">
        <v>51</v>
      </c>
      <c r="C49" s="73"/>
      <c r="D49" s="59">
        <v>26000</v>
      </c>
      <c r="E49" s="59">
        <v>25749</v>
      </c>
      <c r="F49" s="5">
        <f t="shared" si="1"/>
        <v>99.034615384615392</v>
      </c>
    </row>
    <row r="50" spans="1:6" s="60" customFormat="1" ht="25.5" x14ac:dyDescent="0.25">
      <c r="A50" s="78"/>
      <c r="B50" s="55" t="s">
        <v>52</v>
      </c>
      <c r="C50" s="73"/>
      <c r="D50" s="59">
        <v>1178</v>
      </c>
      <c r="E50" s="59">
        <v>464.6</v>
      </c>
      <c r="F50" s="5">
        <f t="shared" si="1"/>
        <v>39.439728353140922</v>
      </c>
    </row>
    <row r="51" spans="1:6" s="60" customFormat="1" ht="38.25" x14ac:dyDescent="0.25">
      <c r="A51" s="78"/>
      <c r="B51" s="55" t="s">
        <v>53</v>
      </c>
      <c r="C51" s="73"/>
      <c r="D51" s="59">
        <v>4274.8</v>
      </c>
      <c r="E51" s="59">
        <v>4168.5</v>
      </c>
      <c r="F51" s="5">
        <f t="shared" si="1"/>
        <v>97.513333957144184</v>
      </c>
    </row>
    <row r="52" spans="1:6" s="60" customFormat="1" ht="18.75" x14ac:dyDescent="0.25">
      <c r="A52" s="78"/>
      <c r="B52" s="55" t="s">
        <v>54</v>
      </c>
      <c r="C52" s="73"/>
      <c r="D52" s="59">
        <v>3417</v>
      </c>
      <c r="E52" s="59">
        <v>3261.9</v>
      </c>
      <c r="F52" s="5">
        <f t="shared" si="1"/>
        <v>95.460930640913091</v>
      </c>
    </row>
    <row r="53" spans="1:6" s="60" customFormat="1" ht="38.25" x14ac:dyDescent="0.25">
      <c r="A53" s="78"/>
      <c r="B53" s="55" t="s">
        <v>55</v>
      </c>
      <c r="C53" s="73"/>
      <c r="D53" s="59">
        <v>10.8</v>
      </c>
      <c r="E53" s="59">
        <v>10.8</v>
      </c>
      <c r="F53" s="5">
        <f t="shared" si="1"/>
        <v>100</v>
      </c>
    </row>
    <row r="54" spans="1:6" s="71" customFormat="1" ht="24" customHeight="1" x14ac:dyDescent="0.25">
      <c r="A54" s="79"/>
      <c r="B54" s="7" t="s">
        <v>12</v>
      </c>
      <c r="C54" s="23">
        <f>SUM(C25:C53)</f>
        <v>180609</v>
      </c>
      <c r="D54" s="13">
        <f>SUM(D25:D53)</f>
        <v>301421.09999999992</v>
      </c>
      <c r="E54" s="13">
        <f>SUM(E25:E53)</f>
        <v>288535.49999999994</v>
      </c>
      <c r="F54" s="8">
        <f t="shared" si="0"/>
        <v>95.725050436084274</v>
      </c>
    </row>
    <row r="55" spans="1:6" s="71" customFormat="1" ht="18" customHeight="1" x14ac:dyDescent="0.25">
      <c r="A55" s="77" t="s">
        <v>56</v>
      </c>
      <c r="B55" s="24" t="s">
        <v>57</v>
      </c>
      <c r="C55" s="54">
        <v>28465</v>
      </c>
      <c r="D55" s="61">
        <v>28455.8</v>
      </c>
      <c r="E55" s="61">
        <v>28425.200000000001</v>
      </c>
      <c r="F55" s="5">
        <f>E55/D55*100</f>
        <v>99.892464805066112</v>
      </c>
    </row>
    <row r="56" spans="1:6" s="71" customFormat="1" ht="22.5" customHeight="1" x14ac:dyDescent="0.25">
      <c r="A56" s="78"/>
      <c r="B56" s="10" t="s">
        <v>58</v>
      </c>
      <c r="C56" s="54">
        <v>278</v>
      </c>
      <c r="D56" s="62">
        <v>227.8</v>
      </c>
      <c r="E56" s="62">
        <v>211.6</v>
      </c>
      <c r="F56" s="5">
        <f>E56/D56*100</f>
        <v>92.888498683055303</v>
      </c>
    </row>
    <row r="57" spans="1:6" s="71" customFormat="1" ht="23.25" customHeight="1" x14ac:dyDescent="0.25">
      <c r="A57" s="78"/>
      <c r="B57" s="10" t="s">
        <v>16</v>
      </c>
      <c r="C57" s="25"/>
      <c r="D57" s="26">
        <v>1840</v>
      </c>
      <c r="E57" s="26">
        <v>1840</v>
      </c>
      <c r="F57" s="5">
        <f>E57/D57*100</f>
        <v>100</v>
      </c>
    </row>
    <row r="58" spans="1:6" s="71" customFormat="1" ht="25.5" customHeight="1" x14ac:dyDescent="0.2">
      <c r="A58" s="78"/>
      <c r="B58" s="75" t="s">
        <v>59</v>
      </c>
      <c r="C58" s="9"/>
      <c r="D58" s="27">
        <v>2699.1</v>
      </c>
      <c r="E58" s="27">
        <v>2260.1</v>
      </c>
      <c r="F58" s="5">
        <f>E58/D58*100</f>
        <v>83.735319180467556</v>
      </c>
    </row>
    <row r="59" spans="1:6" s="71" customFormat="1" ht="23.25" customHeight="1" x14ac:dyDescent="0.25">
      <c r="A59" s="79"/>
      <c r="B59" s="74" t="s">
        <v>12</v>
      </c>
      <c r="C59" s="28">
        <f>SUM(C55:C57)</f>
        <v>28743</v>
      </c>
      <c r="D59" s="63">
        <f>SUM(D55:D58)</f>
        <v>33222.699999999997</v>
      </c>
      <c r="E59" s="63">
        <f>SUM(E55:E58)</f>
        <v>32736.899999999998</v>
      </c>
      <c r="F59" s="5">
        <f>E59/D59*100</f>
        <v>98.537746781568032</v>
      </c>
    </row>
    <row r="60" spans="1:6" s="71" customFormat="1" ht="21.75" customHeight="1" x14ac:dyDescent="0.25">
      <c r="A60" s="77" t="s">
        <v>60</v>
      </c>
      <c r="B60" s="64" t="s">
        <v>61</v>
      </c>
      <c r="C60" s="9">
        <v>1046475</v>
      </c>
      <c r="D60" s="50">
        <v>1058028.8</v>
      </c>
      <c r="E60" s="50">
        <v>1055163</v>
      </c>
      <c r="F60" s="5">
        <f t="shared" si="0"/>
        <v>99.729137807968925</v>
      </c>
    </row>
    <row r="61" spans="1:6" s="71" customFormat="1" ht="42.75" customHeight="1" x14ac:dyDescent="0.25">
      <c r="A61" s="78"/>
      <c r="B61" s="29" t="s">
        <v>62</v>
      </c>
      <c r="C61" s="9">
        <v>26401</v>
      </c>
      <c r="D61" s="50">
        <v>26401</v>
      </c>
      <c r="E61" s="50">
        <v>25843</v>
      </c>
      <c r="F61" s="5">
        <f t="shared" si="0"/>
        <v>97.886443695314568</v>
      </c>
    </row>
    <row r="62" spans="1:6" s="71" customFormat="1" ht="38.25" x14ac:dyDescent="0.25">
      <c r="A62" s="78"/>
      <c r="B62" s="57" t="s">
        <v>63</v>
      </c>
      <c r="C62" s="9">
        <v>1172</v>
      </c>
      <c r="D62" s="50">
        <v>1355.8</v>
      </c>
      <c r="E62" s="50">
        <v>1304</v>
      </c>
      <c r="F62" s="5">
        <f t="shared" si="0"/>
        <v>96.17937748930521</v>
      </c>
    </row>
    <row r="63" spans="1:6" s="71" customFormat="1" ht="25.5" x14ac:dyDescent="0.25">
      <c r="A63" s="78"/>
      <c r="B63" s="58" t="s">
        <v>64</v>
      </c>
      <c r="C63" s="9"/>
      <c r="D63" s="50">
        <v>2732</v>
      </c>
      <c r="E63" s="50">
        <v>2438.9</v>
      </c>
      <c r="F63" s="5">
        <f t="shared" si="0"/>
        <v>89.271595900439237</v>
      </c>
    </row>
    <row r="64" spans="1:6" s="71" customFormat="1" ht="18.75" x14ac:dyDescent="0.25">
      <c r="A64" s="78"/>
      <c r="B64" s="58" t="s">
        <v>65</v>
      </c>
      <c r="C64" s="9"/>
      <c r="D64" s="50">
        <v>17000</v>
      </c>
      <c r="E64" s="50">
        <v>15517.9</v>
      </c>
      <c r="F64" s="5">
        <f t="shared" si="0"/>
        <v>91.281764705882352</v>
      </c>
    </row>
    <row r="65" spans="1:6" s="71" customFormat="1" ht="18.75" x14ac:dyDescent="0.25">
      <c r="A65" s="78"/>
      <c r="B65" s="58" t="s">
        <v>66</v>
      </c>
      <c r="C65" s="9"/>
      <c r="D65" s="50">
        <v>2357.8000000000002</v>
      </c>
      <c r="E65" s="50">
        <v>2287.4</v>
      </c>
      <c r="F65" s="5">
        <f t="shared" si="0"/>
        <v>97.014165747730928</v>
      </c>
    </row>
    <row r="66" spans="1:6" s="71" customFormat="1" ht="18.75" x14ac:dyDescent="0.25">
      <c r="A66" s="78"/>
      <c r="B66" s="58" t="s">
        <v>67</v>
      </c>
      <c r="C66" s="9"/>
      <c r="D66" s="50">
        <v>27928.799999999999</v>
      </c>
      <c r="E66" s="50">
        <v>27485.7</v>
      </c>
      <c r="F66" s="5">
        <f t="shared" si="0"/>
        <v>98.41346566984619</v>
      </c>
    </row>
    <row r="67" spans="1:6" s="71" customFormat="1" ht="25.5" x14ac:dyDescent="0.25">
      <c r="A67" s="78"/>
      <c r="B67" s="58" t="s">
        <v>68</v>
      </c>
      <c r="C67" s="9"/>
      <c r="D67" s="50">
        <v>386.1</v>
      </c>
      <c r="E67" s="50">
        <v>384.9</v>
      </c>
      <c r="F67" s="5">
        <f t="shared" si="0"/>
        <v>99.689199689199683</v>
      </c>
    </row>
    <row r="68" spans="1:6" s="71" customFormat="1" ht="38.25" x14ac:dyDescent="0.25">
      <c r="A68" s="78"/>
      <c r="B68" s="58" t="s">
        <v>69</v>
      </c>
      <c r="C68" s="9"/>
      <c r="D68" s="50">
        <v>16164</v>
      </c>
      <c r="E68" s="50">
        <v>16142</v>
      </c>
      <c r="F68" s="5">
        <f t="shared" si="0"/>
        <v>99.863895075476378</v>
      </c>
    </row>
    <row r="69" spans="1:6" s="71" customFormat="1" ht="25.5" x14ac:dyDescent="0.25">
      <c r="A69" s="78"/>
      <c r="B69" s="58" t="s">
        <v>70</v>
      </c>
      <c r="C69" s="9"/>
      <c r="D69" s="50">
        <v>11000</v>
      </c>
      <c r="E69" s="50">
        <v>10535.1</v>
      </c>
      <c r="F69" s="5"/>
    </row>
    <row r="70" spans="1:6" s="71" customFormat="1" ht="38.25" x14ac:dyDescent="0.25">
      <c r="A70" s="78"/>
      <c r="B70" s="58" t="s">
        <v>71</v>
      </c>
      <c r="C70" s="9"/>
      <c r="D70" s="50">
        <v>9995.6</v>
      </c>
      <c r="E70" s="50">
        <v>8502.2999999999993</v>
      </c>
      <c r="F70" s="5">
        <f t="shared" si="0"/>
        <v>85.060426587698572</v>
      </c>
    </row>
    <row r="71" spans="1:6" s="71" customFormat="1" ht="38.25" x14ac:dyDescent="0.25">
      <c r="A71" s="78"/>
      <c r="B71" s="57" t="s">
        <v>72</v>
      </c>
      <c r="C71" s="9"/>
      <c r="D71" s="50">
        <v>790</v>
      </c>
      <c r="E71" s="50">
        <v>478.6</v>
      </c>
      <c r="F71" s="5">
        <f t="shared" si="0"/>
        <v>60.582278481012665</v>
      </c>
    </row>
    <row r="72" spans="1:6" s="71" customFormat="1" ht="21.75" customHeight="1" x14ac:dyDescent="0.25">
      <c r="A72" s="79"/>
      <c r="B72" s="7" t="s">
        <v>12</v>
      </c>
      <c r="C72" s="11">
        <f>SUM(C60:C71)</f>
        <v>1074048</v>
      </c>
      <c r="D72" s="8">
        <f>SUM(D60:D71)</f>
        <v>1174139.9000000004</v>
      </c>
      <c r="E72" s="8">
        <f>SUM(E60:E71)</f>
        <v>1166082.7999999998</v>
      </c>
      <c r="F72" s="8">
        <f t="shared" si="0"/>
        <v>99.313787053825479</v>
      </c>
    </row>
    <row r="73" spans="1:6" s="71" customFormat="1" ht="18" customHeight="1" x14ac:dyDescent="0.25">
      <c r="A73" s="77" t="s">
        <v>73</v>
      </c>
      <c r="B73" s="10" t="s">
        <v>74</v>
      </c>
      <c r="C73" s="30">
        <v>2133</v>
      </c>
      <c r="D73" s="30">
        <v>2133</v>
      </c>
      <c r="E73" s="30">
        <v>2128.1999999999998</v>
      </c>
      <c r="F73" s="5">
        <f t="shared" si="0"/>
        <v>99.774964838255968</v>
      </c>
    </row>
    <row r="74" spans="1:6" s="71" customFormat="1" ht="18" customHeight="1" x14ac:dyDescent="0.25">
      <c r="A74" s="78"/>
      <c r="B74" s="10" t="s">
        <v>75</v>
      </c>
      <c r="C74" s="30">
        <v>716</v>
      </c>
      <c r="D74" s="30">
        <v>716</v>
      </c>
      <c r="E74" s="30">
        <v>701.6</v>
      </c>
      <c r="F74" s="5">
        <f t="shared" si="0"/>
        <v>97.988826815642454</v>
      </c>
    </row>
    <row r="75" spans="1:6" s="71" customFormat="1" ht="20.25" customHeight="1" x14ac:dyDescent="0.25">
      <c r="A75" s="78"/>
      <c r="B75" s="10" t="s">
        <v>76</v>
      </c>
      <c r="C75" s="30">
        <v>47</v>
      </c>
      <c r="D75" s="30">
        <v>47</v>
      </c>
      <c r="E75" s="30">
        <v>46.8</v>
      </c>
      <c r="F75" s="5">
        <f t="shared" si="0"/>
        <v>99.574468085106389</v>
      </c>
    </row>
    <row r="76" spans="1:6" s="71" customFormat="1" ht="24.75" customHeight="1" x14ac:dyDescent="0.25">
      <c r="A76" s="79"/>
      <c r="B76" s="7" t="s">
        <v>12</v>
      </c>
      <c r="C76" s="11">
        <f>SUM(C73:C75)</f>
        <v>2896</v>
      </c>
      <c r="D76" s="8">
        <f>SUM(D73:D75)</f>
        <v>2896</v>
      </c>
      <c r="E76" s="8">
        <f>SUM(E73:E75)</f>
        <v>2876.6</v>
      </c>
      <c r="F76" s="5">
        <f t="shared" si="0"/>
        <v>99.33011049723757</v>
      </c>
    </row>
    <row r="77" spans="1:6" s="71" customFormat="1" ht="19.5" customHeight="1" x14ac:dyDescent="0.25">
      <c r="A77" s="77" t="s">
        <v>77</v>
      </c>
      <c r="B77" s="21" t="s">
        <v>78</v>
      </c>
      <c r="C77" s="53">
        <v>37278</v>
      </c>
      <c r="D77" s="61">
        <v>38281</v>
      </c>
      <c r="E77" s="61">
        <v>38280.199999999997</v>
      </c>
      <c r="F77" s="5">
        <f t="shared" si="0"/>
        <v>99.997910190433885</v>
      </c>
    </row>
    <row r="78" spans="1:6" s="71" customFormat="1" ht="28.5" customHeight="1" x14ac:dyDescent="0.25">
      <c r="A78" s="78"/>
      <c r="B78" s="21" t="s">
        <v>79</v>
      </c>
      <c r="C78" s="53">
        <v>417</v>
      </c>
      <c r="D78" s="62">
        <v>417</v>
      </c>
      <c r="E78" s="62">
        <v>412</v>
      </c>
      <c r="F78" s="5">
        <f t="shared" si="0"/>
        <v>98.800959232613906</v>
      </c>
    </row>
    <row r="79" spans="1:6" s="71" customFormat="1" ht="22.5" customHeight="1" x14ac:dyDescent="0.25">
      <c r="A79" s="78"/>
      <c r="B79" s="21" t="s">
        <v>80</v>
      </c>
      <c r="C79" s="53">
        <v>11123</v>
      </c>
      <c r="D79" s="61">
        <v>10120</v>
      </c>
      <c r="E79" s="61">
        <v>8665.5</v>
      </c>
      <c r="F79" s="5">
        <f t="shared" si="0"/>
        <v>85.627470355731234</v>
      </c>
    </row>
    <row r="80" spans="1:6" s="71" customFormat="1" ht="21" customHeight="1" x14ac:dyDescent="0.25">
      <c r="A80" s="78"/>
      <c r="B80" s="10" t="s">
        <v>81</v>
      </c>
      <c r="C80" s="53">
        <v>9266</v>
      </c>
      <c r="D80" s="62">
        <v>8192</v>
      </c>
      <c r="E80" s="62">
        <v>6758</v>
      </c>
      <c r="F80" s="5">
        <f t="shared" si="0"/>
        <v>82.4951171875</v>
      </c>
    </row>
    <row r="81" spans="1:6" s="71" customFormat="1" ht="21" customHeight="1" x14ac:dyDescent="0.25">
      <c r="A81" s="78"/>
      <c r="B81" s="1" t="s">
        <v>82</v>
      </c>
      <c r="C81" s="9"/>
      <c r="D81" s="62">
        <v>800</v>
      </c>
      <c r="E81" s="62">
        <v>706.9</v>
      </c>
      <c r="F81" s="5">
        <f t="shared" si="0"/>
        <v>88.362499999999997</v>
      </c>
    </row>
    <row r="82" spans="1:6" s="71" customFormat="1" ht="22.5" customHeight="1" x14ac:dyDescent="0.25">
      <c r="A82" s="79"/>
      <c r="B82" s="7" t="s">
        <v>12</v>
      </c>
      <c r="C82" s="11">
        <f>SUM(C77:C79)</f>
        <v>48818</v>
      </c>
      <c r="D82" s="11">
        <f>SUM(D77:D79)+D81</f>
        <v>49618</v>
      </c>
      <c r="E82" s="11">
        <f>SUM(E77:E79)+E81</f>
        <v>48064.6</v>
      </c>
      <c r="F82" s="8">
        <f>E82/D82*100</f>
        <v>96.869281309202307</v>
      </c>
    </row>
    <row r="83" spans="1:6" s="71" customFormat="1" ht="27" customHeight="1" x14ac:dyDescent="0.25">
      <c r="A83" s="77" t="s">
        <v>83</v>
      </c>
      <c r="B83" s="10" t="s">
        <v>84</v>
      </c>
      <c r="C83" s="53">
        <v>94</v>
      </c>
      <c r="D83" s="53">
        <v>94</v>
      </c>
      <c r="E83" s="61">
        <v>20.5</v>
      </c>
      <c r="F83" s="5">
        <f t="shared" si="0"/>
        <v>21.808510638297875</v>
      </c>
    </row>
    <row r="84" spans="1:6" s="71" customFormat="1" ht="18" customHeight="1" x14ac:dyDescent="0.25">
      <c r="A84" s="78"/>
      <c r="B84" s="31" t="s">
        <v>85</v>
      </c>
      <c r="C84" s="53">
        <v>9041</v>
      </c>
      <c r="D84" s="53">
        <v>9041</v>
      </c>
      <c r="E84" s="62">
        <v>9011.7000000000007</v>
      </c>
      <c r="F84" s="5">
        <f t="shared" si="0"/>
        <v>99.67592080522067</v>
      </c>
    </row>
    <row r="85" spans="1:6" s="71" customFormat="1" ht="25.5" x14ac:dyDescent="0.25">
      <c r="A85" s="78"/>
      <c r="B85" s="10" t="s">
        <v>86</v>
      </c>
      <c r="C85" s="53">
        <v>11513</v>
      </c>
      <c r="D85" s="65">
        <v>11817</v>
      </c>
      <c r="E85" s="61">
        <v>11802.9</v>
      </c>
      <c r="F85" s="5">
        <f t="shared" si="0"/>
        <v>99.880680375729881</v>
      </c>
    </row>
    <row r="86" spans="1:6" s="71" customFormat="1" ht="31.5" customHeight="1" x14ac:dyDescent="0.25">
      <c r="A86" s="78"/>
      <c r="B86" s="10" t="s">
        <v>87</v>
      </c>
      <c r="C86" s="53">
        <v>1500</v>
      </c>
      <c r="D86" s="66">
        <v>1500</v>
      </c>
      <c r="E86" s="62">
        <v>1436.7</v>
      </c>
      <c r="F86" s="5">
        <f t="shared" si="0"/>
        <v>95.78</v>
      </c>
    </row>
    <row r="87" spans="1:6" s="71" customFormat="1" ht="20.25" customHeight="1" x14ac:dyDescent="0.25">
      <c r="A87" s="78"/>
      <c r="B87" s="10" t="s">
        <v>67</v>
      </c>
      <c r="C87" s="9"/>
      <c r="D87" s="66">
        <v>5761</v>
      </c>
      <c r="E87" s="62">
        <v>5682.9</v>
      </c>
      <c r="F87" s="5">
        <f t="shared" si="0"/>
        <v>98.644332581149101</v>
      </c>
    </row>
    <row r="88" spans="1:6" s="71" customFormat="1" ht="18" customHeight="1" x14ac:dyDescent="0.25">
      <c r="A88" s="79"/>
      <c r="B88" s="7" t="s">
        <v>12</v>
      </c>
      <c r="C88" s="11">
        <f>SUM(C83:C87)</f>
        <v>22148</v>
      </c>
      <c r="D88" s="8">
        <f>SUM(D83:D87)</f>
        <v>28213</v>
      </c>
      <c r="E88" s="8">
        <f>SUM(E83:E87)</f>
        <v>27954.699999999997</v>
      </c>
      <c r="F88" s="8">
        <f t="shared" si="0"/>
        <v>99.084464608513798</v>
      </c>
    </row>
    <row r="89" spans="1:6" s="71" customFormat="1" ht="20.25" customHeight="1" x14ac:dyDescent="0.25">
      <c r="A89" s="77" t="s">
        <v>88</v>
      </c>
      <c r="B89" s="32" t="s">
        <v>89</v>
      </c>
      <c r="C89" s="9">
        <v>1625</v>
      </c>
      <c r="D89" s="9">
        <v>1625</v>
      </c>
      <c r="E89" s="15">
        <v>1621</v>
      </c>
      <c r="F89" s="5">
        <f t="shared" si="0"/>
        <v>99.753846153846155</v>
      </c>
    </row>
    <row r="90" spans="1:6" s="71" customFormat="1" ht="18" customHeight="1" x14ac:dyDescent="0.25">
      <c r="A90" s="79"/>
      <c r="B90" s="7" t="s">
        <v>12</v>
      </c>
      <c r="C90" s="11">
        <f>SUM(C89)</f>
        <v>1625</v>
      </c>
      <c r="D90" s="8">
        <f>SUM(D89)</f>
        <v>1625</v>
      </c>
      <c r="E90" s="33">
        <f>SUM(E89)</f>
        <v>1621</v>
      </c>
      <c r="F90" s="8">
        <f t="shared" si="0"/>
        <v>99.753846153846155</v>
      </c>
    </row>
    <row r="91" spans="1:6" s="71" customFormat="1" ht="51" customHeight="1" x14ac:dyDescent="0.25">
      <c r="A91" s="77" t="s">
        <v>90</v>
      </c>
      <c r="B91" s="34" t="s">
        <v>91</v>
      </c>
      <c r="C91" s="50"/>
      <c r="D91" s="51">
        <v>459.8</v>
      </c>
      <c r="E91" s="51">
        <v>459.7</v>
      </c>
      <c r="F91" s="5">
        <f t="shared" si="0"/>
        <v>99.9782514136581</v>
      </c>
    </row>
    <row r="92" spans="1:6" s="71" customFormat="1" ht="40.5" customHeight="1" x14ac:dyDescent="0.25">
      <c r="A92" s="78"/>
      <c r="B92" s="10" t="s">
        <v>92</v>
      </c>
      <c r="C92" s="50"/>
      <c r="D92" s="51">
        <v>1280</v>
      </c>
      <c r="E92" s="51">
        <v>655.7</v>
      </c>
      <c r="F92" s="5">
        <f t="shared" ref="F92:F103" si="2">E92/D92*100</f>
        <v>51.226562500000007</v>
      </c>
    </row>
    <row r="93" spans="1:6" s="71" customFormat="1" ht="42" customHeight="1" x14ac:dyDescent="0.25">
      <c r="A93" s="78"/>
      <c r="B93" s="10" t="s">
        <v>93</v>
      </c>
      <c r="C93" s="50"/>
      <c r="D93" s="51">
        <v>10311</v>
      </c>
      <c r="E93" s="51">
        <v>1979.9</v>
      </c>
      <c r="F93" s="5">
        <f t="shared" si="2"/>
        <v>19.201823295509652</v>
      </c>
    </row>
    <row r="94" spans="1:6" s="71" customFormat="1" ht="18.75" customHeight="1" x14ac:dyDescent="0.25">
      <c r="A94" s="78"/>
      <c r="B94" s="10" t="s">
        <v>109</v>
      </c>
      <c r="C94" s="50"/>
      <c r="D94" s="51">
        <v>2107.1999999999998</v>
      </c>
      <c r="E94" s="51">
        <v>2098</v>
      </c>
      <c r="F94" s="5">
        <f t="shared" si="2"/>
        <v>99.563401670463179</v>
      </c>
    </row>
    <row r="95" spans="1:6" s="71" customFormat="1" ht="21.75" customHeight="1" x14ac:dyDescent="0.25">
      <c r="A95" s="79"/>
      <c r="B95" s="7" t="s">
        <v>12</v>
      </c>
      <c r="C95" s="8"/>
      <c r="D95" s="8">
        <f>SUM(D91:D94)</f>
        <v>14158</v>
      </c>
      <c r="E95" s="33">
        <f>SUM(E91:E94)</f>
        <v>5193.3</v>
      </c>
      <c r="F95" s="8">
        <f t="shared" si="2"/>
        <v>36.68102839384094</v>
      </c>
    </row>
    <row r="96" spans="1:6" s="71" customFormat="1" ht="30" customHeight="1" x14ac:dyDescent="0.25">
      <c r="A96" s="77" t="s">
        <v>94</v>
      </c>
      <c r="B96" s="21" t="s">
        <v>95</v>
      </c>
      <c r="C96" s="9"/>
      <c r="D96" s="62">
        <v>17486.7</v>
      </c>
      <c r="E96" s="62">
        <v>15295</v>
      </c>
      <c r="F96" s="5">
        <f t="shared" si="2"/>
        <v>87.466474520635686</v>
      </c>
    </row>
    <row r="97" spans="1:8" s="71" customFormat="1" ht="26.25" customHeight="1" x14ac:dyDescent="0.25">
      <c r="A97" s="79"/>
      <c r="B97" s="7" t="s">
        <v>12</v>
      </c>
      <c r="C97" s="11"/>
      <c r="D97" s="8">
        <f>SUM(D96:D96)</f>
        <v>17486.7</v>
      </c>
      <c r="E97" s="8">
        <f>SUM(E96:E96)</f>
        <v>15295</v>
      </c>
      <c r="F97" s="8">
        <f t="shared" si="2"/>
        <v>87.466474520635686</v>
      </c>
    </row>
    <row r="98" spans="1:8" s="71" customFormat="1" ht="39.75" customHeight="1" x14ac:dyDescent="0.25">
      <c r="A98" s="77" t="s">
        <v>96</v>
      </c>
      <c r="B98" s="35" t="s">
        <v>97</v>
      </c>
      <c r="C98" s="36"/>
      <c r="D98" s="5">
        <v>49291.9</v>
      </c>
      <c r="E98" s="5">
        <v>48486.6</v>
      </c>
      <c r="F98" s="5">
        <f t="shared" si="2"/>
        <v>98.366263016844542</v>
      </c>
    </row>
    <row r="99" spans="1:8" s="71" customFormat="1" ht="40.5" customHeight="1" x14ac:dyDescent="0.25">
      <c r="A99" s="78"/>
      <c r="B99" s="35" t="s">
        <v>98</v>
      </c>
      <c r="C99" s="36"/>
      <c r="D99" s="5">
        <v>133960.1</v>
      </c>
      <c r="E99" s="5">
        <v>130061.9</v>
      </c>
      <c r="F99" s="5">
        <f t="shared" si="2"/>
        <v>97.090029045962183</v>
      </c>
    </row>
    <row r="100" spans="1:8" s="71" customFormat="1" ht="23.25" customHeight="1" x14ac:dyDescent="0.25">
      <c r="A100" s="79"/>
      <c r="B100" s="7" t="s">
        <v>12</v>
      </c>
      <c r="C100" s="37"/>
      <c r="D100" s="19">
        <f>SUM(D98:D99)</f>
        <v>183252</v>
      </c>
      <c r="E100" s="19">
        <f>SUM(E98:E99)</f>
        <v>178548.5</v>
      </c>
      <c r="F100" s="8">
        <f t="shared" si="2"/>
        <v>97.433315871040975</v>
      </c>
      <c r="G100" s="72"/>
    </row>
    <row r="101" spans="1:8" s="71" customFormat="1" ht="23.25" customHeight="1" x14ac:dyDescent="0.25">
      <c r="A101" s="85" t="s">
        <v>99</v>
      </c>
      <c r="B101" s="10" t="s">
        <v>100</v>
      </c>
      <c r="C101" s="37"/>
      <c r="D101" s="38">
        <v>620</v>
      </c>
      <c r="E101" s="38">
        <v>620</v>
      </c>
      <c r="F101" s="5">
        <f t="shared" si="2"/>
        <v>100</v>
      </c>
      <c r="G101" s="72"/>
    </row>
    <row r="102" spans="1:8" s="71" customFormat="1" ht="23.25" customHeight="1" x14ac:dyDescent="0.25">
      <c r="A102" s="85"/>
      <c r="B102" s="7" t="s">
        <v>12</v>
      </c>
      <c r="C102" s="37"/>
      <c r="D102" s="19">
        <f>SUM(D101)</f>
        <v>620</v>
      </c>
      <c r="E102" s="19">
        <f>SUM(E101)</f>
        <v>620</v>
      </c>
      <c r="F102" s="8">
        <f t="shared" si="2"/>
        <v>100</v>
      </c>
      <c r="G102" s="72"/>
    </row>
    <row r="103" spans="1:8" s="71" customFormat="1" ht="19.5" customHeight="1" x14ac:dyDescent="0.25">
      <c r="A103" s="86" t="s">
        <v>12</v>
      </c>
      <c r="B103" s="87"/>
      <c r="C103" s="8">
        <f t="shared" ref="C103:D103" si="3">C11+C18+C20+C24+C54+C59+C72+C76+C82+C88+C90+C95+C97+C100+C102</f>
        <v>1360824</v>
      </c>
      <c r="D103" s="8">
        <f t="shared" si="3"/>
        <v>1858871.0000000002</v>
      </c>
      <c r="E103" s="8">
        <f>E11+E18+E20+E24+E54+E59+E72+E76+E82+E88+E90+E95+E97+E100+E102</f>
        <v>1794698.2</v>
      </c>
      <c r="F103" s="8">
        <f t="shared" si="2"/>
        <v>96.547753986156096</v>
      </c>
      <c r="H103" s="72"/>
    </row>
    <row r="104" spans="1:8" ht="22.5" customHeight="1" x14ac:dyDescent="0.2">
      <c r="A104" s="39" t="s">
        <v>101</v>
      </c>
      <c r="B104" s="1"/>
      <c r="C104" s="1"/>
      <c r="D104" s="1"/>
      <c r="E104" s="1"/>
      <c r="F104" s="1"/>
    </row>
    <row r="105" spans="1:8" ht="25.5" customHeight="1" x14ac:dyDescent="0.25">
      <c r="A105" s="88" t="s">
        <v>102</v>
      </c>
      <c r="B105" s="88"/>
      <c r="C105" s="88"/>
      <c r="D105" s="88"/>
      <c r="E105" s="88"/>
      <c r="F105" s="88"/>
    </row>
    <row r="106" spans="1:8" ht="28.5" customHeight="1" x14ac:dyDescent="0.25">
      <c r="A106" s="89" t="s">
        <v>103</v>
      </c>
      <c r="B106" s="89"/>
      <c r="C106" s="89"/>
      <c r="D106" s="89"/>
      <c r="E106" s="89"/>
      <c r="F106" s="89"/>
    </row>
    <row r="107" spans="1:8" ht="32.25" customHeight="1" x14ac:dyDescent="0.25">
      <c r="A107" s="40"/>
      <c r="B107" s="40"/>
      <c r="C107" s="40"/>
      <c r="D107" s="40"/>
      <c r="E107" s="40"/>
      <c r="F107" s="40"/>
    </row>
    <row r="108" spans="1:8" x14ac:dyDescent="0.25">
      <c r="A108" s="76" t="s">
        <v>107</v>
      </c>
      <c r="B108" s="41"/>
      <c r="C108" s="42"/>
      <c r="D108" s="41"/>
      <c r="E108" s="90" t="s">
        <v>108</v>
      </c>
      <c r="F108" s="90"/>
    </row>
    <row r="109" spans="1:8" x14ac:dyDescent="0.25">
      <c r="A109" s="43"/>
      <c r="B109" s="43"/>
      <c r="C109" s="67" t="s">
        <v>104</v>
      </c>
      <c r="D109" s="68"/>
      <c r="E109" s="84"/>
      <c r="F109" s="84"/>
    </row>
    <row r="110" spans="1:8" x14ac:dyDescent="0.25">
      <c r="A110" s="43"/>
      <c r="B110" s="43"/>
      <c r="C110" s="68"/>
      <c r="D110" s="68"/>
      <c r="E110" s="69"/>
      <c r="F110" s="69"/>
    </row>
    <row r="111" spans="1:8" x14ac:dyDescent="0.25">
      <c r="A111" s="44" t="s">
        <v>105</v>
      </c>
      <c r="B111" s="43"/>
      <c r="C111" s="70"/>
      <c r="D111" s="68"/>
      <c r="E111" s="83" t="s">
        <v>106</v>
      </c>
      <c r="F111" s="83"/>
    </row>
    <row r="112" spans="1:8" x14ac:dyDescent="0.25">
      <c r="A112" s="43"/>
      <c r="B112" s="43"/>
      <c r="C112" s="67" t="s">
        <v>104</v>
      </c>
      <c r="D112" s="68"/>
      <c r="E112" s="84"/>
      <c r="F112" s="84"/>
    </row>
    <row r="113" spans="1:6" x14ac:dyDescent="0.25">
      <c r="A113" s="43"/>
      <c r="B113" s="43"/>
      <c r="C113" s="68"/>
      <c r="D113" s="68"/>
      <c r="E113" s="43"/>
      <c r="F113" s="68"/>
    </row>
  </sheetData>
  <mergeCells count="26">
    <mergeCell ref="E111:F111"/>
    <mergeCell ref="E112:F112"/>
    <mergeCell ref="A101:A102"/>
    <mergeCell ref="A103:B103"/>
    <mergeCell ref="A105:F105"/>
    <mergeCell ref="A106:F106"/>
    <mergeCell ref="E108:F108"/>
    <mergeCell ref="E109:F109"/>
    <mergeCell ref="A98:A100"/>
    <mergeCell ref="A19:A20"/>
    <mergeCell ref="A21:A24"/>
    <mergeCell ref="A25:A54"/>
    <mergeCell ref="A55:A59"/>
    <mergeCell ref="A60:A72"/>
    <mergeCell ref="A73:A76"/>
    <mergeCell ref="A77:A82"/>
    <mergeCell ref="A83:A88"/>
    <mergeCell ref="A89:A90"/>
    <mergeCell ref="A91:A95"/>
    <mergeCell ref="A96:A97"/>
    <mergeCell ref="A12:A18"/>
    <mergeCell ref="C1:F1"/>
    <mergeCell ref="C2:F2"/>
    <mergeCell ref="A4:F4"/>
    <mergeCell ref="B6:D6"/>
    <mergeCell ref="A10:A11"/>
  </mergeCells>
  <printOptions horizontalCentered="1"/>
  <pageMargins left="0.43307086614173229" right="0.31496062992125984" top="0.51181102362204722" bottom="0.39370078740157483" header="0.31496062992125984" footer="0.31496062992125984"/>
  <pageSetup paperSize="9" scale="74" fitToHeight="0"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Forma Nr. 8</vt:lpstr>
      <vt:lpstr>'Forma Nr. 8'!Print_Titles</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Dainora Paužinskienė</dc:creator>
  <cp:lastModifiedBy>Danguolė Mačiulevičienė</cp:lastModifiedBy>
  <cp:lastPrinted>2023-03-07T12:05:44Z</cp:lastPrinted>
  <dcterms:created xsi:type="dcterms:W3CDTF">2023-02-22T20:06:52Z</dcterms:created>
  <dcterms:modified xsi:type="dcterms:W3CDTF">2023-06-22T07:46:43Z</dcterms:modified>
</cp:coreProperties>
</file>