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L:\ISLEIDIMAS\Gerasimovic\2023\FM\"/>
    </mc:Choice>
  </mc:AlternateContent>
  <xr:revisionPtr revIDLastSave="0" documentId="8_{52CFCA8B-214B-42DC-9CBA-2340B757ECC6}" xr6:coauthVersionLast="47" xr6:coauthVersionMax="47" xr10:uidLastSave="{00000000-0000-0000-0000-000000000000}"/>
  <bookViews>
    <workbookView xWindow="-120" yWindow="-120" windowWidth="29040" windowHeight="17640" tabRatio="756" activeTab="3" xr2:uid="{00000000-000D-0000-FFFF-FFFF00000000}"/>
  </bookViews>
  <sheets>
    <sheet name="Apibendrinta informacija." sheetId="6" r:id="rId1"/>
    <sheet name="Detali informacija 06-10 mėn." sheetId="5" r:id="rId2"/>
    <sheet name="Detali informacija 11-12 mėn." sheetId="4" r:id="rId3"/>
    <sheet name="FINMIN sąrašas" sheetId="7" r:id="rId4"/>
  </sheets>
  <definedNames>
    <definedName name="_xlnm._FilterDatabase" localSheetId="1" hidden="1">'Detali informacija 06-10 mėn.'!$A$6:$R$213</definedName>
    <definedName name="_xlnm._FilterDatabase" localSheetId="2" hidden="1">'Detali informacija 11-12 mėn.'!$A$7:$R$208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7" l="1"/>
  <c r="E4" i="7"/>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2" i="7"/>
  <c r="D35" i="7"/>
  <c r="C35" i="7"/>
  <c r="F26" i="6"/>
  <c r="F208" i="4"/>
  <c r="D24" i="6" s="1"/>
  <c r="F207" i="4"/>
  <c r="D23" i="6" s="1"/>
  <c r="F204" i="4"/>
  <c r="D20" i="6" s="1"/>
  <c r="F206" i="4"/>
  <c r="D22" i="6" s="1"/>
  <c r="F205" i="4"/>
  <c r="D21" i="6" s="1"/>
  <c r="F213" i="5"/>
  <c r="D18" i="6" s="1"/>
  <c r="F212" i="5"/>
  <c r="D17" i="6" s="1"/>
  <c r="F209" i="5"/>
  <c r="D14" i="6" s="1"/>
  <c r="F211" i="5"/>
  <c r="D16" i="6" s="1"/>
  <c r="F210" i="5"/>
  <c r="D15" i="6" s="1"/>
  <c r="F106" i="4"/>
  <c r="J106" i="4" s="1"/>
  <c r="I208" i="5"/>
  <c r="G19" i="6" s="1"/>
  <c r="F207" i="5"/>
  <c r="J207" i="5" s="1"/>
  <c r="J206" i="5"/>
  <c r="J205" i="5"/>
  <c r="J204" i="5"/>
  <c r="J203" i="5"/>
  <c r="J202" i="5"/>
  <c r="J201" i="5"/>
  <c r="J200" i="5"/>
  <c r="J199" i="5"/>
  <c r="J198" i="5"/>
  <c r="J197" i="5"/>
  <c r="J196" i="5"/>
  <c r="F195" i="5"/>
  <c r="J195" i="5" s="1"/>
  <c r="J194" i="5"/>
  <c r="J192" i="5"/>
  <c r="J191" i="5"/>
  <c r="J190" i="5"/>
  <c r="F189" i="5"/>
  <c r="J189" i="5" s="1"/>
  <c r="J187" i="5"/>
  <c r="J186" i="5"/>
  <c r="J185" i="5"/>
  <c r="J184" i="5"/>
  <c r="J183" i="5"/>
  <c r="J180" i="5"/>
  <c r="J179" i="5"/>
  <c r="J178" i="5"/>
  <c r="F177" i="5"/>
  <c r="J177" i="5" s="1"/>
  <c r="J176" i="5"/>
  <c r="J175" i="5"/>
  <c r="J174" i="5"/>
  <c r="J173" i="5"/>
  <c r="J172" i="5"/>
  <c r="J171" i="5"/>
  <c r="J170" i="5"/>
  <c r="J169" i="5"/>
  <c r="J168" i="5"/>
  <c r="J167" i="5"/>
  <c r="J166" i="5"/>
  <c r="J165" i="5"/>
  <c r="J164" i="5"/>
  <c r="J163" i="5"/>
  <c r="J162" i="5"/>
  <c r="J161" i="5"/>
  <c r="J160" i="5"/>
  <c r="J159" i="5"/>
  <c r="J157" i="5"/>
  <c r="J156" i="5"/>
  <c r="J155" i="5"/>
  <c r="F153" i="5"/>
  <c r="J153" i="5" s="1"/>
  <c r="J151" i="5"/>
  <c r="J150" i="5"/>
  <c r="J149" i="5"/>
  <c r="J148" i="5"/>
  <c r="F147" i="5"/>
  <c r="J147" i="5" s="1"/>
  <c r="J144" i="5"/>
  <c r="J143" i="5"/>
  <c r="J142" i="5"/>
  <c r="F141" i="5"/>
  <c r="J141" i="5" s="1"/>
  <c r="J139" i="5"/>
  <c r="J138" i="5"/>
  <c r="J137" i="5"/>
  <c r="J136" i="5"/>
  <c r="F135" i="5"/>
  <c r="J135" i="5" s="1"/>
  <c r="J133" i="5"/>
  <c r="J132" i="5"/>
  <c r="J131" i="5"/>
  <c r="J130" i="5"/>
  <c r="F129" i="5"/>
  <c r="J129" i="5" s="1"/>
  <c r="J127" i="5"/>
  <c r="J126" i="5"/>
  <c r="J125" i="5"/>
  <c r="J124" i="5"/>
  <c r="F123" i="5"/>
  <c r="J123" i="5" s="1"/>
  <c r="J121" i="5"/>
  <c r="J120" i="5"/>
  <c r="J119" i="5"/>
  <c r="J118" i="5"/>
  <c r="F117" i="5"/>
  <c r="J117" i="5" s="1"/>
  <c r="J115" i="5"/>
  <c r="J114" i="5"/>
  <c r="J113" i="5"/>
  <c r="J112" i="5"/>
  <c r="F111" i="5"/>
  <c r="J111" i="5" s="1"/>
  <c r="J109" i="5"/>
  <c r="J108" i="5"/>
  <c r="J107" i="5"/>
  <c r="J106" i="5"/>
  <c r="J105" i="5"/>
  <c r="J102" i="5"/>
  <c r="J101" i="5"/>
  <c r="J100" i="5"/>
  <c r="J99" i="5"/>
  <c r="J96" i="5"/>
  <c r="J95" i="5"/>
  <c r="J94" i="5"/>
  <c r="F93" i="5"/>
  <c r="J93" i="5" s="1"/>
  <c r="J91" i="5"/>
  <c r="J90" i="5"/>
  <c r="J89" i="5"/>
  <c r="J88" i="5"/>
  <c r="F87" i="5"/>
  <c r="J87" i="5" s="1"/>
  <c r="J85" i="5"/>
  <c r="J84" i="5"/>
  <c r="J83" i="5"/>
  <c r="J82" i="5"/>
  <c r="F81" i="5"/>
  <c r="J81" i="5" s="1"/>
  <c r="J80" i="5"/>
  <c r="J79" i="5"/>
  <c r="J78" i="5"/>
  <c r="J77" i="5"/>
  <c r="J76" i="5"/>
  <c r="F75" i="5"/>
  <c r="J75" i="5" s="1"/>
  <c r="J74" i="5"/>
  <c r="J73" i="5"/>
  <c r="J72" i="5"/>
  <c r="J71" i="5"/>
  <c r="J70" i="5"/>
  <c r="F69" i="5"/>
  <c r="J69" i="5" s="1"/>
  <c r="J67" i="5"/>
  <c r="J66" i="5"/>
  <c r="J65" i="5"/>
  <c r="J64" i="5"/>
  <c r="F63" i="5"/>
  <c r="J63" i="5" s="1"/>
  <c r="J61" i="5"/>
  <c r="J60" i="5"/>
  <c r="J59" i="5"/>
  <c r="J58" i="5"/>
  <c r="F57" i="5"/>
  <c r="J57" i="5" s="1"/>
  <c r="J55" i="5"/>
  <c r="J54" i="5"/>
  <c r="J53" i="5"/>
  <c r="J52" i="5"/>
  <c r="J51" i="5"/>
  <c r="J49" i="5"/>
  <c r="J48" i="5"/>
  <c r="J47" i="5"/>
  <c r="J46" i="5"/>
  <c r="F45" i="5"/>
  <c r="J45" i="5" s="1"/>
  <c r="J43" i="5"/>
  <c r="J42" i="5"/>
  <c r="J41" i="5"/>
  <c r="J40" i="5"/>
  <c r="F39" i="5"/>
  <c r="J39" i="5" s="1"/>
  <c r="J37" i="5"/>
  <c r="J36" i="5"/>
  <c r="J35" i="5"/>
  <c r="J34" i="5"/>
  <c r="J33" i="5"/>
  <c r="J32" i="5"/>
  <c r="J31" i="5"/>
  <c r="J30" i="5"/>
  <c r="J29" i="5"/>
  <c r="J28" i="5"/>
  <c r="J27" i="5"/>
  <c r="J26" i="5"/>
  <c r="J25" i="5"/>
  <c r="J24" i="5"/>
  <c r="J23" i="5"/>
  <c r="J22" i="5"/>
  <c r="F21" i="5"/>
  <c r="J21" i="5" s="1"/>
  <c r="J19" i="5"/>
  <c r="J18" i="5"/>
  <c r="J17" i="5"/>
  <c r="J16" i="5"/>
  <c r="F15" i="5"/>
  <c r="J15" i="5" s="1"/>
  <c r="J14" i="5"/>
  <c r="J13" i="5"/>
  <c r="J12" i="5"/>
  <c r="J11" i="5"/>
  <c r="J10" i="5"/>
  <c r="I203" i="4"/>
  <c r="G25" i="6" s="1"/>
  <c r="E35" i="7" l="1"/>
  <c r="F208" i="5"/>
  <c r="J208" i="5" s="1"/>
  <c r="D25" i="6"/>
  <c r="D19" i="6"/>
  <c r="D26" i="6" s="1"/>
  <c r="J202" i="4"/>
  <c r="J201" i="4"/>
  <c r="J200" i="4"/>
  <c r="J199" i="4"/>
  <c r="J198" i="4"/>
  <c r="J197" i="4"/>
  <c r="J196" i="4"/>
  <c r="J195" i="4"/>
  <c r="J194" i="4"/>
  <c r="J193" i="4"/>
  <c r="J192" i="4"/>
  <c r="J191" i="4"/>
  <c r="F190" i="4"/>
  <c r="J187" i="4"/>
  <c r="J186" i="4"/>
  <c r="J185" i="4"/>
  <c r="J184" i="4"/>
  <c r="J182" i="4"/>
  <c r="J181" i="4"/>
  <c r="J180" i="4"/>
  <c r="J179" i="4"/>
  <c r="J178" i="4"/>
  <c r="J177" i="4"/>
  <c r="J176" i="4"/>
  <c r="J175" i="4"/>
  <c r="J174" i="4"/>
  <c r="J173" i="4"/>
  <c r="F172" i="4"/>
  <c r="J172" i="4" s="1"/>
  <c r="J170" i="4"/>
  <c r="J169" i="4"/>
  <c r="J168" i="4"/>
  <c r="J167" i="4"/>
  <c r="J166" i="4"/>
  <c r="J164" i="4"/>
  <c r="J163" i="4"/>
  <c r="J162" i="4"/>
  <c r="J161" i="4"/>
  <c r="J160" i="4"/>
  <c r="J157" i="4"/>
  <c r="J156" i="4"/>
  <c r="J155" i="4"/>
  <c r="J154" i="4"/>
  <c r="J153" i="4"/>
  <c r="J152" i="4"/>
  <c r="J151" i="4"/>
  <c r="J150" i="4"/>
  <c r="J149" i="4"/>
  <c r="J148" i="4"/>
  <c r="J147" i="4"/>
  <c r="J146" i="4"/>
  <c r="J145" i="4"/>
  <c r="J144" i="4"/>
  <c r="J143" i="4"/>
  <c r="J142" i="4"/>
  <c r="J141" i="4"/>
  <c r="J140" i="4"/>
  <c r="J139" i="4"/>
  <c r="J138" i="4"/>
  <c r="J137" i="4"/>
  <c r="J136" i="4"/>
  <c r="J135" i="4"/>
  <c r="J134" i="4"/>
  <c r="J133" i="4"/>
  <c r="J132" i="4"/>
  <c r="J131" i="4"/>
  <c r="J130" i="4"/>
  <c r="J128" i="4"/>
  <c r="J127" i="4"/>
  <c r="J126" i="4"/>
  <c r="J125" i="4"/>
  <c r="J124" i="4"/>
  <c r="J122" i="4"/>
  <c r="J121" i="4"/>
  <c r="J120" i="4"/>
  <c r="J118" i="4"/>
  <c r="J117" i="4"/>
  <c r="J116" i="4"/>
  <c r="J115" i="4"/>
  <c r="J114" i="4"/>
  <c r="J113" i="4"/>
  <c r="J112" i="4"/>
  <c r="J110" i="4"/>
  <c r="J109" i="4"/>
  <c r="J108" i="4"/>
  <c r="J107" i="4"/>
  <c r="J103" i="4"/>
  <c r="J102" i="4"/>
  <c r="J101" i="4"/>
  <c r="J100" i="4"/>
  <c r="J97" i="4"/>
  <c r="J96" i="4"/>
  <c r="J95" i="4"/>
  <c r="J94" i="4"/>
  <c r="J93" i="4"/>
  <c r="J92" i="4"/>
  <c r="J91" i="4"/>
  <c r="J90" i="4"/>
  <c r="J89" i="4"/>
  <c r="J88" i="4"/>
  <c r="J86" i="4"/>
  <c r="J85" i="4"/>
  <c r="J84" i="4"/>
  <c r="J83" i="4"/>
  <c r="J82" i="4"/>
  <c r="J80" i="4"/>
  <c r="J79" i="4"/>
  <c r="J78" i="4"/>
  <c r="J77" i="4"/>
  <c r="F76" i="4"/>
  <c r="J76" i="4" s="1"/>
  <c r="J75" i="4"/>
  <c r="J74" i="4"/>
  <c r="J73" i="4"/>
  <c r="J72" i="4"/>
  <c r="J71" i="4"/>
  <c r="J70" i="4"/>
  <c r="J68" i="4"/>
  <c r="J67" i="4"/>
  <c r="J66" i="4"/>
  <c r="J65" i="4"/>
  <c r="F64" i="4"/>
  <c r="J64" i="4" s="1"/>
  <c r="J62" i="4"/>
  <c r="J61" i="4"/>
  <c r="J60" i="4"/>
  <c r="J59" i="4"/>
  <c r="F58" i="4"/>
  <c r="J58" i="4" s="1"/>
  <c r="J56" i="4"/>
  <c r="J55" i="4"/>
  <c r="J54" i="4"/>
  <c r="J53" i="4"/>
  <c r="F52" i="4"/>
  <c r="J52" i="4" s="1"/>
  <c r="J50" i="4"/>
  <c r="J49" i="4"/>
  <c r="J48" i="4"/>
  <c r="J47" i="4"/>
  <c r="J46" i="4"/>
  <c r="J44" i="4"/>
  <c r="J43" i="4"/>
  <c r="J42" i="4"/>
  <c r="J41" i="4"/>
  <c r="F40" i="4"/>
  <c r="J40" i="4" s="1"/>
  <c r="J39" i="4"/>
  <c r="J38" i="4"/>
  <c r="J37" i="4"/>
  <c r="J36" i="4"/>
  <c r="J35" i="4"/>
  <c r="J34" i="4"/>
  <c r="J32" i="4"/>
  <c r="J31" i="4"/>
  <c r="J30" i="4"/>
  <c r="J29" i="4"/>
  <c r="F28" i="4"/>
  <c r="J28" i="4" s="1"/>
  <c r="J26" i="4"/>
  <c r="J25" i="4"/>
  <c r="J24" i="4"/>
  <c r="J23" i="4"/>
  <c r="J22" i="4"/>
  <c r="J20" i="4"/>
  <c r="J19" i="4"/>
  <c r="J18" i="4"/>
  <c r="J17" i="4"/>
  <c r="F16" i="4"/>
  <c r="J16" i="4" s="1"/>
  <c r="J14" i="4"/>
  <c r="J13" i="4"/>
  <c r="J12" i="4"/>
  <c r="J11" i="4"/>
  <c r="J190" i="4" l="1"/>
  <c r="F203" i="4"/>
  <c r="J203" i="4" s="1"/>
</calcChain>
</file>

<file path=xl/sharedStrings.xml><?xml version="1.0" encoding="utf-8"?>
<sst xmlns="http://schemas.openxmlformats.org/spreadsheetml/2006/main" count="3833" uniqueCount="685">
  <si>
    <t>Išlaidų suma su PVM * (Eur) - nurodomos visos išlaidos  už atitinkamą  periodą proporcingai pagal apgyvendintų užsieniečių, pasitraukusių iš Ukrainos, skaičių</t>
  </si>
  <si>
    <t>Valst. Funkcija</t>
  </si>
  <si>
    <t>BO kodas</t>
  </si>
  <si>
    <t>Įstaigos pavadinimas</t>
  </si>
  <si>
    <t>Eil.Nr.</t>
  </si>
  <si>
    <t>Išlaidų kategorija/išlaidų grupė</t>
  </si>
  <si>
    <t>Išlaidų suma su PVM * (Eur)</t>
  </si>
  <si>
    <t xml:space="preserve">Laikotarpis,kuriuo patirtos išlaidos </t>
  </si>
  <si>
    <t>Asmenų, gavusių paslaugas, skaičius**</t>
  </si>
  <si>
    <t>Asmens paros kaina</t>
  </si>
  <si>
    <t>Tiekėjo pavadinimas</t>
  </si>
  <si>
    <t>Kontaktinis asmuo</t>
  </si>
  <si>
    <t>Tel Nr.</t>
  </si>
  <si>
    <t>El. pašto adresas</t>
  </si>
  <si>
    <t>Data (nuo  iki)</t>
  </si>
  <si>
    <t>Iš jų - Faktinis dienų sk.</t>
  </si>
  <si>
    <t>pavadinimas</t>
  </si>
  <si>
    <t xml:space="preserve"> data</t>
  </si>
  <si>
    <t>Nr.</t>
  </si>
  <si>
    <t>09.02.02.01</t>
  </si>
  <si>
    <t>0356</t>
  </si>
  <si>
    <t>Vilniaus lietuvių namai</t>
  </si>
  <si>
    <t>1.</t>
  </si>
  <si>
    <t xml:space="preserve">Karšto vandens ir šildymo išlaidos, įskaitant šildymui ir karštam vandeniui ruošti reikalingo kuro įsigijimą, atvežimą, paruošimą </t>
  </si>
  <si>
    <t>AB Vilniaus šilumos tinklai</t>
  </si>
  <si>
    <t>PVM Sąskaita faktūra</t>
  </si>
  <si>
    <t>Neradus tikslesnių apskaičiavimo būdų, išlaidos apskaičiuotos pagal rekomenduotą metodiką</t>
  </si>
  <si>
    <t>Gailutė Kazlauskienė</t>
  </si>
  <si>
    <t>gailute@lnamai.lt</t>
  </si>
  <si>
    <t>2.</t>
  </si>
  <si>
    <t>Elektros energijos, skirtos apšvietimui, šildymui ir kitoms reikmėms, išlaidos</t>
  </si>
  <si>
    <t>3.</t>
  </si>
  <si>
    <t>Geriamojo vandens ir nuotekų tvarkymo išlaidos</t>
  </si>
  <si>
    <t>UAB Vilniaus vandenys</t>
  </si>
  <si>
    <t>4.</t>
  </si>
  <si>
    <t>Komunalinių atliekų išvežimo išlaidos</t>
  </si>
  <si>
    <t>SĮ Vilniaus atliekų sistemos administratorius</t>
  </si>
  <si>
    <t>Sąskaita buvo pateikta metams į priekį su ketvirčių sumomis</t>
  </si>
  <si>
    <t>5.</t>
  </si>
  <si>
    <t>Išlaidos už suvartotas dujas</t>
  </si>
  <si>
    <t>89 269 52 73</t>
  </si>
  <si>
    <t>Viso: (1+2+3+4+5)</t>
  </si>
  <si>
    <t>Vilniaus Juozo Tallat-Kelpšos konservatorija</t>
  </si>
  <si>
    <t>Komunalinių paslaugų kompensavimo pažyma</t>
  </si>
  <si>
    <t>09.03.01.01</t>
  </si>
  <si>
    <t>0440</t>
  </si>
  <si>
    <t>Kauno taikomosios dailės mokykla</t>
  </si>
  <si>
    <t>AB "Kauno energija"</t>
  </si>
  <si>
    <t>PVM sąskaita faktūra</t>
  </si>
  <si>
    <t>Daina Rožnienė</t>
  </si>
  <si>
    <t>daina.rozniene@ktdm.lt</t>
  </si>
  <si>
    <t>UAB "Kauno vandenys"</t>
  </si>
  <si>
    <t>UAB "Kauno švara"</t>
  </si>
  <si>
    <t>UAB "Ignitis"</t>
  </si>
  <si>
    <t>0472</t>
  </si>
  <si>
    <t>Mažeikių politechnikos  mokykla</t>
  </si>
  <si>
    <t>UAB "Mažeikių šilumos tinklai"</t>
  </si>
  <si>
    <t>PVM sąskaita-faktūra</t>
  </si>
  <si>
    <t>Aldona Stonytė</t>
  </si>
  <si>
    <t>8 (443) 20090</t>
  </si>
  <si>
    <t>aldona.stonyte@mazeikiupm.lt</t>
  </si>
  <si>
    <t>Mažeikių politechnikos mokykla</t>
  </si>
  <si>
    <t>UAB "Mažeikių vandenys"</t>
  </si>
  <si>
    <t>UAB "Telšių regiono atliekų tvarkymo centras"</t>
  </si>
  <si>
    <t>Pranešimas</t>
  </si>
  <si>
    <t>8 (443)20090</t>
  </si>
  <si>
    <t>regina.valaitiene@mazeikiupm.lt</t>
  </si>
  <si>
    <t>0473</t>
  </si>
  <si>
    <t>Visagino technologijos ir verslo profesinio mokymo centras</t>
  </si>
  <si>
    <t>UAB "Visagino energija"</t>
  </si>
  <si>
    <t>Neradus tikslesnių skaičiavimo būdų, naudojomės siūlomu išlaidų apskaičiavimo būdu</t>
  </si>
  <si>
    <t>Genovaitė Aškelėnienė</t>
  </si>
  <si>
    <t>Visagino savivaldybės administracija</t>
  </si>
  <si>
    <t>Mokėjimo pranešimas</t>
  </si>
  <si>
    <t>09.03.01.01.</t>
  </si>
  <si>
    <t>0486</t>
  </si>
  <si>
    <t>Biržų technologijų ir verslo mokymo centras</t>
  </si>
  <si>
    <t>Rimutė Matuzevičienė</t>
  </si>
  <si>
    <t>8-450-33475</t>
  </si>
  <si>
    <t>rimute.matuzeviciene@btvmc.lt</t>
  </si>
  <si>
    <t>AB Energijos skirstymo operatorius, 
UAB Ignitis</t>
  </si>
  <si>
    <t>UAB Biržų vandenys</t>
  </si>
  <si>
    <t xml:space="preserve">PVM sąskaita
</t>
  </si>
  <si>
    <t>UAB Panevėžio regiono atliekų tvarkymo centras</t>
  </si>
  <si>
    <t>Alytaus profesinio rengimo ventras</t>
  </si>
  <si>
    <t>UAB,,Alytaus šilumos tinklai"</t>
  </si>
  <si>
    <t xml:space="preserve">PVM sąskaita faktūra </t>
  </si>
  <si>
    <t>Patirtos išlaidos buvo skaičiuojamos atsižvelgiant į bendrabučio gyventojų skaičių. Visa pastato atitinkamų komunalinių  išlaidų suma padalinama iš bendro bendrabučio gyventojų skaičiaus ir padauginama iš ukrainiečių skaičiaus.</t>
  </si>
  <si>
    <t>Neringa Sivilevičienė</t>
  </si>
  <si>
    <t>buhalterija@aprc.lt</t>
  </si>
  <si>
    <t>UAB ,,Ignitis", AB ,,ESO"</t>
  </si>
  <si>
    <t>UAB ,,Dzūkijos vandenys", SĮ ,,Simno komunalininkas"</t>
  </si>
  <si>
    <t>UAB ,,Alytaus regiono atliekų tvarkymo centras"</t>
  </si>
  <si>
    <t>Vietinės rinkliavos už komunalinių atliekų surinkimą iš atliekų turėtojo ir atliekų tvarkymą mokėjimo pranešimas</t>
  </si>
  <si>
    <t>Alytaus profesinio rengimo centras</t>
  </si>
  <si>
    <t>Joniškio žemės ūkio mokykla</t>
  </si>
  <si>
    <t>vyr.buhalterė Rasa Girdžiūnienė</t>
  </si>
  <si>
    <t>rasa.girdziuniene@jzum.lt</t>
  </si>
  <si>
    <t>UAB "Ignitis"; AB "Energijos skirstymo operatorius"</t>
  </si>
  <si>
    <t>UAB Joniškio vandenys</t>
  </si>
  <si>
    <t>Joniškio rajono savivaldybės administracija</t>
  </si>
  <si>
    <t>UAB Ignitis</t>
  </si>
  <si>
    <t>Kupiškio technologijos ir verslo mokykla</t>
  </si>
  <si>
    <t>Karštas vanduo ir šiluma</t>
  </si>
  <si>
    <t>Gražina Stanelienė</t>
  </si>
  <si>
    <t>+370 652 68012</t>
  </si>
  <si>
    <t>finansininke@ktvm.kupiskis.lm.lt</t>
  </si>
  <si>
    <t>Elektros energija</t>
  </si>
  <si>
    <t>UAB "Kupiškio vandenys"</t>
  </si>
  <si>
    <t>Už šaltą vandenį ir nuotekas</t>
  </si>
  <si>
    <t>UAB "Kupiškio komunalininkas"</t>
  </si>
  <si>
    <t>Rinkliava už buitinių attliekų tvarkymą</t>
  </si>
  <si>
    <t>Plungės technologijų ir verslo mokykla</t>
  </si>
  <si>
    <t>UAB "Plungės šilumos tinklai"</t>
  </si>
  <si>
    <t>s.silva@plungestvm.lt</t>
  </si>
  <si>
    <t>UAB "Plungės vandenys"</t>
  </si>
  <si>
    <t>Silva Silkauskaitė</t>
  </si>
  <si>
    <t>Šilutės profesinio mokymo centras</t>
  </si>
  <si>
    <t>Nijolė Regelskienė</t>
  </si>
  <si>
    <t>nijole.regelskiene@silutespmc.lt</t>
  </si>
  <si>
    <t>UAB "Šilutės vandenys"</t>
  </si>
  <si>
    <t>Tauragės profesinio rengimo centras</t>
  </si>
  <si>
    <t>UAB Tauragės šilumos tinklai</t>
  </si>
  <si>
    <t xml:space="preserve"> PVM Sąskaita-faktūra</t>
  </si>
  <si>
    <t>Neverdauskienė A.</t>
  </si>
  <si>
    <t>asta.neverdauskiene@gmail.com</t>
  </si>
  <si>
    <t>UAB Ignitis; AB Energijos skirstymo operatorius</t>
  </si>
  <si>
    <t>UAB Tauragės vandenys</t>
  </si>
  <si>
    <t>UAB Tauragės regiono atliekų tvarkymo centras</t>
  </si>
  <si>
    <t>Mokėjimo nurodymas</t>
  </si>
  <si>
    <t>Utenos regioninis profesinio mokymo centras</t>
  </si>
  <si>
    <t>UAB "Utenos šilumos tinklai"</t>
  </si>
  <si>
    <t>Vyr. buhalterė Edita Tumėnaitė</t>
  </si>
  <si>
    <t>8-389-69737</t>
  </si>
  <si>
    <t>edita.tumenaite@utenosrpmc.lt</t>
  </si>
  <si>
    <t>UAB "Utenos vandenys"</t>
  </si>
  <si>
    <t>Švenčionių profesinio rengimo centras</t>
  </si>
  <si>
    <t>Romualdas Ankėnas</t>
  </si>
  <si>
    <t>ukvedys@svencioniuprc.lt</t>
  </si>
  <si>
    <t>Sąskaita faktūra</t>
  </si>
  <si>
    <t>Švenčionių rajono savivaldybės administracija</t>
  </si>
  <si>
    <t>Ukmergės technologijų ir verslo mokykla</t>
  </si>
  <si>
    <t>UAB "Enefit"</t>
  </si>
  <si>
    <t>R.Januškevičienė</t>
  </si>
  <si>
    <t>roma@ukvm.lt</t>
  </si>
  <si>
    <t>Kėdainių profesinio rengimo centras</t>
  </si>
  <si>
    <t>AB "Panevėžio energija"</t>
  </si>
  <si>
    <t>Vyr. finansininkė Jurgita Zakarauskaitė</t>
  </si>
  <si>
    <t>kprc.buhalterija@gmail.com</t>
  </si>
  <si>
    <t>UAB "Kėdainių vandenys"</t>
  </si>
  <si>
    <t>Aukštaitijos profesinio rengimo centras</t>
  </si>
  <si>
    <t>Įsakymas</t>
  </si>
  <si>
    <t>Aldona Tunkevičienė</t>
  </si>
  <si>
    <t>8 612 43403</t>
  </si>
  <si>
    <t>buhalterija@aukstaitijosprc.lt</t>
  </si>
  <si>
    <t>AB "Energijos skirstymo operatorius"; UAB "Ignitis"</t>
  </si>
  <si>
    <t>PVM sąskaitos faktūros</t>
  </si>
  <si>
    <t>UAB "Molėtų vanduo"</t>
  </si>
  <si>
    <t>UAB "Molėtų švara"</t>
  </si>
  <si>
    <t>VšĮ Daugų technologijos ir verslo mokykla</t>
  </si>
  <si>
    <t>-</t>
  </si>
  <si>
    <t>Viešoji įstaiga Daugų technologijos ir verslo mokykla</t>
  </si>
  <si>
    <t xml:space="preserve">Viešoji įstaiga Vilniaus statybininkų rengimo centras </t>
  </si>
  <si>
    <t>Erika Pauliukevičienė</t>
  </si>
  <si>
    <t>erika.pauliukeviciene@vsrc.lt</t>
  </si>
  <si>
    <t>UAB Ecoservice; Vilniaus m. savivaldybės administracija</t>
  </si>
  <si>
    <t>Viešoji įstaiga Vilniaus statybininkų rengimo centras</t>
  </si>
  <si>
    <t>Viešoji įstaiga Telšių regioninis profesinio mokymo centras</t>
  </si>
  <si>
    <t>VšĮ Telšių RPMC</t>
  </si>
  <si>
    <t>Nemira Vasiliauskienė</t>
  </si>
  <si>
    <t>buhalterija@telsiurpmc.lt</t>
  </si>
  <si>
    <t>UAB "Lazdijų šiluma"</t>
  </si>
  <si>
    <t>Jūratė Kundrotienė</t>
  </si>
  <si>
    <t>jurate.kundrotiene@mczirmunai.lt</t>
  </si>
  <si>
    <t>UAB "Lazdijų vanduo"</t>
  </si>
  <si>
    <t>Lazdijų rajono savivaldybės administracija</t>
  </si>
  <si>
    <t>Šiaulių technologijų mokymo centras</t>
  </si>
  <si>
    <t>AB "Šiaulių energija"</t>
  </si>
  <si>
    <t>vladislovas.negreckis@sprc.lt</t>
  </si>
  <si>
    <t>Vladislovas Negreckis</t>
  </si>
  <si>
    <t>Panevėžio mokymo centras</t>
  </si>
  <si>
    <t>Direktoriaus pavaduotoja infrastruktūrai Laura Galiauksienė</t>
  </si>
  <si>
    <t>laura.galiauskiene@paneveziomc.lt</t>
  </si>
  <si>
    <t>UAB "Aukštaitijos vandenys"</t>
  </si>
  <si>
    <t>Kauno technologijų mokymo centras</t>
  </si>
  <si>
    <t>Vaida Klasauskaitė</t>
  </si>
  <si>
    <t>vaida.klasauskaite@kautech.lt</t>
  </si>
  <si>
    <t xml:space="preserve"> 09.04.01.01.</t>
  </si>
  <si>
    <t xml:space="preserve">Šiaulių valstybinė kolegija </t>
  </si>
  <si>
    <t>Kristina Gideikienė</t>
  </si>
  <si>
    <t>k.gideikiene@svako.lt</t>
  </si>
  <si>
    <t xml:space="preserve">Vilniaus kolegija </t>
  </si>
  <si>
    <t>Andriejus Sadauskis</t>
  </si>
  <si>
    <t>a.sadauskis@viko.lt</t>
  </si>
  <si>
    <t>VšĮ Kauno kolegija</t>
  </si>
  <si>
    <t>09.04.01.01</t>
  </si>
  <si>
    <t>Panevėžio kolegija</t>
  </si>
  <si>
    <t>AB Panevėžio energija</t>
  </si>
  <si>
    <t>Gražina Andrikienė</t>
  </si>
  <si>
    <t>+37068710913</t>
  </si>
  <si>
    <t>grazina.andrikiene@panko.lt</t>
  </si>
  <si>
    <t>UAB Aukštaitijos vandenys</t>
  </si>
  <si>
    <t xml:space="preserve">Panevėžio kolegija </t>
  </si>
  <si>
    <t>09.04.02.01</t>
  </si>
  <si>
    <t>Klaipėdos universitetas</t>
  </si>
  <si>
    <t>AB"Klaipėdos energija"</t>
  </si>
  <si>
    <t>Kristina Vaitelienė</t>
  </si>
  <si>
    <t xml:space="preserve"> 8 46 398863; (8 46)  39 88 69</t>
  </si>
  <si>
    <t>kristina.vaiteliene@ku.lt</t>
  </si>
  <si>
    <t>AB"Klaipėdos vanduo", Klaipėdos Pauliaus Lindenau mokymo centras</t>
  </si>
  <si>
    <t>UAB "Klaipėdos regiono atleikų tvarkymo centras"</t>
  </si>
  <si>
    <t>Lietuvos muzikos ir teatro akademija</t>
  </si>
  <si>
    <t>Aldona Girdziušaitė</t>
  </si>
  <si>
    <t>aldona.girdziusaite@lmta.lt</t>
  </si>
  <si>
    <t>UAB Elenger</t>
  </si>
  <si>
    <t>AB "Vilniaus šilumos tinklai"</t>
  </si>
  <si>
    <t>UAB "Vilniaus vandenys"</t>
  </si>
  <si>
    <t xml:space="preserve">Vilniaus universitetas </t>
  </si>
  <si>
    <t>Nerijus Cicilionis</t>
  </si>
  <si>
    <t>nerijus@vub.lt</t>
  </si>
  <si>
    <t>Vilniaus universitetas</t>
  </si>
  <si>
    <t>nerijus.cicilionis@cr.vu.lt</t>
  </si>
  <si>
    <t>Vytauto Didžiojo universitetas</t>
  </si>
  <si>
    <t>Remigijus Gustas</t>
  </si>
  <si>
    <t>remigijus.gustas@vdu.lt</t>
  </si>
  <si>
    <t>Mokėjimo pranešimas; Vietinės rinkliavos mokėjimo pranešimas</t>
  </si>
  <si>
    <t xml:space="preserve">Remigijus Gustas
</t>
  </si>
  <si>
    <t>(Apibendrintos informacijos apie asignavimų valdytojo ar savivaldybės biudžeto patirtas išlaidas, susijusias su užsieniečių, pasitraukusių iš Ukrainos, laikinu apgyvendinimu, forma)</t>
  </si>
  <si>
    <t>Švietimo, mokslo ir sporto ministerija</t>
  </si>
  <si>
    <t>(asignavimų valdytojo ar savivaldybės pavadinimas)</t>
  </si>
  <si>
    <t>Lietuvos Respublikos finansų ministerijai</t>
  </si>
  <si>
    <t>APIBENDRINTA INFORMACIJA APIE ASIGNAVIMŲ VALDYTOJO AR SAVIVALDYBĖS BIUDŽETO PATIRTAS IŠLAIDAS, SUSIJUSIAS SU UŽSIENIEČIŲ, PASITRAUKUSIŲ IŠ UKRAINOS, LAIKINU APGYVENDINIMU</t>
  </si>
  <si>
    <t>Išlaidų pobūdis</t>
  </si>
  <si>
    <t>Eil. Nr.</t>
  </si>
  <si>
    <t>Išlaidų kategorija ar išlaidų grupė</t>
  </si>
  <si>
    <t>Išlaidų suma su PVM (Eur)</t>
  </si>
  <si>
    <t>Laikotarpis, kuriuo patirtos išlaidos</t>
  </si>
  <si>
    <t>Asmenų, gavusių paslaugas, skaičius</t>
  </si>
  <si>
    <t>Tiekėjo pavadini-mas</t>
  </si>
  <si>
    <t>Išlaidų pagrindimo dokumentai (sąskaita faktūra, PVM sąskaita faktūra, kvitas ir kt.)</t>
  </si>
  <si>
    <t>data (nuo – iki)</t>
  </si>
  <si>
    <t>dienų skai-čius</t>
  </si>
  <si>
    <t>data</t>
  </si>
  <si>
    <t>Išlaidų kategorijos, nurodytos Lietuvos Respublikos Vyriausybės 2022 m. kovo 16 d. nutarimo Nr. 224 „Dėl laikinosios apsaugos Lietuvos Respublikoje užsieniečiams suteikimo“ 2.5 papunktyje</t>
  </si>
  <si>
    <t>Patirtos išlaidos</t>
  </si>
  <si>
    <t>IŠ VISO (1 + 2 + 3 + 4 + 5):</t>
  </si>
  <si>
    <t>Numatomos išlaidos*</t>
  </si>
  <si>
    <t xml:space="preserve">Pastabos, paaiškinimai, komentarai </t>
  </si>
  <si>
    <t>Iš viso</t>
  </si>
  <si>
    <t>Išlaidų kategorijos, nurodytos 2022 m. kovo 16 d. nutarimo Nr.224   2.5 papunktyje</t>
  </si>
  <si>
    <t>2023-06-01 - 2023-10-31</t>
  </si>
  <si>
    <t>2023.06.30                                    2023.07.31                                                2023.08.31                                           2023.09.30                                             2023.10.31</t>
  </si>
  <si>
    <t>23VST 45461                        23VST 51883                               23VST 58301                             23VST 64687                                23VST 71753</t>
  </si>
  <si>
    <t>(85) 269 52 73</t>
  </si>
  <si>
    <t>AB "Energijos skirstymo operatorius"             UAB "Elektrum Lietuva"</t>
  </si>
  <si>
    <t>2023.06.30                                                                                        2023.07.31                                                2023.08.31                                           2023.09.30                                             2023.10.31</t>
  </si>
  <si>
    <t>EAST 06724139, ELE 626270312355                               EAST 08066081, ELE 626747702624                                       EAST 09429049, ELE 626953044077                       EAST 12127534, ELE 626340533627                                            EAST 12400058, ELE 62626465661</t>
  </si>
  <si>
    <t>VAS 01497188              VAS 01506472                     VAS 01515801                           VAS 01525101                    VAS 01534451</t>
  </si>
  <si>
    <t>2023.02.28</t>
  </si>
  <si>
    <t>MP 1100190</t>
  </si>
  <si>
    <t>Vilniaus paslaugų verslo profesinio mokymo centras</t>
  </si>
  <si>
    <t>2023-6; 2023-7; 2023-8; 2023-9; 2023-10</t>
  </si>
  <si>
    <t>Neradus tikslesnių išskaičiavimo būdų, naudojamės siūlomu išlaidų apskaičiavimo būdu</t>
  </si>
  <si>
    <t>Sigita Urbonienė</t>
  </si>
  <si>
    <t>+37062094422</t>
  </si>
  <si>
    <t>sigita.urboniene@konservatorija.lt</t>
  </si>
  <si>
    <t>2023-06-01 - 2023-10-32</t>
  </si>
  <si>
    <t>2023-06-01 - 2023-10-33</t>
  </si>
  <si>
    <t>2023-06-01 - 2023-10-34</t>
  </si>
  <si>
    <t>AB |"Kauno energija"</t>
  </si>
  <si>
    <t>2023-06-30
2023-07-31
2023-08-31
2023-09-30
2023-10-31</t>
  </si>
  <si>
    <t>KER1-230600000126
KER1-230700000125
KER1-230800000125
KER1-230900000125
KER1-231000000136</t>
  </si>
  <si>
    <t>neradus tikslesnių išskaičiavimo būdų, naudojomės siūlomu išlaidų apskaičiavimo būdu</t>
  </si>
  <si>
    <t>AB "Energijos skirstymo operatorius"
UAB "Ignitis"
UAB "EGTO energija"
Enefit UAB</t>
  </si>
  <si>
    <t>2023-06-30
2023-06-30
2023-07-31
2023-07-31
2023-08-31
2023-08-31
2023-09-30
2023-09-30
2023-10-31
2023-10-31</t>
  </si>
  <si>
    <t>EAST Nr. 0627790
INI477478
EG0090880
EAST Nr. 08083521
EG0096379
EAST Nr. 09432909
EAST Nr. 12131325
ENE Nr. 202580
EAST Nr. 12191678
ENE Nr. 204413</t>
  </si>
  <si>
    <t>2023-06-23
2023-07-26
2023-08-29
2023-09-30
2023-10-25</t>
  </si>
  <si>
    <t>KVA Nr. 2306000466
KVA Nr. 2307000780
KVA Nr. 2308001172
KVA Nr. 2309000726
KVA Nr. 2310000627</t>
  </si>
  <si>
    <t>SUT800171
SUT805451
SUT810759
SUT816019
SUT821607</t>
  </si>
  <si>
    <t>INI460970
INI489384
INI517666
INI545964
INI574320</t>
  </si>
  <si>
    <t>PVM sąskaita -faktūra</t>
  </si>
  <si>
    <t>MAT0856540</t>
  </si>
  <si>
    <t>UAB "Egto energija",         UAB "Enefit"</t>
  </si>
  <si>
    <t>2023-06-30,  2023-07-31,   2023-08-31,  2023-09-30,  2023-09-30, 2023-10-31</t>
  </si>
  <si>
    <t>EG0083697, EG0087244, EG0092758, EG0098162, ENE202710,  ENE204692</t>
  </si>
  <si>
    <t>2023-06-30, 2023-07-31, 2023-08-31, 2023-09-30, 2023-10-31</t>
  </si>
  <si>
    <t>AMV38832, AMV39800, AMV40421, AMV41160, AMV42722</t>
  </si>
  <si>
    <t>MTF-23-899590</t>
  </si>
  <si>
    <t>2023-06-30 2023-07-31 2023-08-31 2023-09-30 2023-10-31</t>
  </si>
  <si>
    <t>ER0762032 ER0762297 ER0762563 ER0762828 ER0763096</t>
  </si>
  <si>
    <t>genovaite.askeleniene@vpm.lt</t>
  </si>
  <si>
    <t>UAB "Ignitis"  AB "Energijos skirstymo operatorius"</t>
  </si>
  <si>
    <t>2023-06-30 2023-06-30 2023-07-31 2023-07-31 2023-08-31 2023-08-31 2023-09-30 2023-09-30 2023-10-31 2023-10-31</t>
  </si>
  <si>
    <t>INI477480 EAST06745796 INI505638 EAST08076274 INI533759 EAST09440042 INI561881 EAST10801117 INI590153 EAST12184991</t>
  </si>
  <si>
    <t>UAB" Visagino energija"</t>
  </si>
  <si>
    <t>Vietinės rinkliavos už komunalinių atliekų surinkimą ir tvarkymą mokėjimo pranešimas</t>
  </si>
  <si>
    <t>UAB Litesko filialas "Biržų šiluma"
Biržų technologijų ir verslo mokymo centras - katilinė skyriuje</t>
  </si>
  <si>
    <t xml:space="preserve">PVM sąskaita 
Kuro ataskaita apie sunaudotą šiluminę energiją
</t>
  </si>
  <si>
    <t>2023 06 30
2023 07 31
2023 08 31
2023 09 30
2023 10 31</t>
  </si>
  <si>
    <t xml:space="preserve">IM238 899
IM238 1067
IM238 1238
IM238 1409
IM238 1583
2023-06
2023-07
2023-08
2023-09
2023-10
</t>
  </si>
  <si>
    <t xml:space="preserve">
Skyriaus bendrabutis šildomas mokyklos katilinės, šilumos suvartojimas paskaičiuojamas pagal skaitiklio rodmenis</t>
  </si>
  <si>
    <t xml:space="preserve">EAST 06729598
EAST 08093975
EAST 09441812
EAST 10801146
EAST 12192171;
INI480140
INI508345
INI536524
INI564724
INI593015
</t>
  </si>
  <si>
    <t>PVM  sąskaita</t>
  </si>
  <si>
    <t>BVI 64713
BVI 64394
BVI 065260
BVI 066153
BVI 066841</t>
  </si>
  <si>
    <t>PRATC-199176496
PRATC-199264225
PRATC-199354214
PRATC-199442399
PRATC-199529902</t>
  </si>
  <si>
    <t>2023-06-30   2023-07-31      2023-08-31      2023-09-30          2023-10-31</t>
  </si>
  <si>
    <t xml:space="preserve">103526                           104814                           105459                             106105                                106753      </t>
  </si>
  <si>
    <t>06745465,478565,05300940  08072251, 06158514           09458883, 534893,07021009            10808194,563042,07711657  13503314,08721807</t>
  </si>
  <si>
    <t>2040734,0031208      2156450,0031380          2172110,0031554  2188166,0031725               2204601,0031904</t>
  </si>
  <si>
    <t>20358051,20356920  2039144,20390309             20395144,20344007 20399281,20398144         20403395, 20402257</t>
  </si>
  <si>
    <t>INI 477447; EAST 06720568; EAST 06727068; INI 505606; EAST 08065255; EAST 08072106; INI 533726; EAST 09430001; EAST 09435168; INI 561846; EAST 12128603; EAST 10796058; INI 590116; EAST 13498485; EAST 12177991.</t>
  </si>
  <si>
    <t>Rasa Girdžiūnienė</t>
  </si>
  <si>
    <t>VN 050606; VN 050894; VN 051143; VN 051386; VN 051678.</t>
  </si>
  <si>
    <t>BMP 40435; BMP 40811; BMP 41192; BMP 41568; BMP 41942.</t>
  </si>
  <si>
    <t>NETURIME</t>
  </si>
  <si>
    <t>PVM sąskaitaNr.2300007650,230008976,2300010455,2300011727,2300013229</t>
  </si>
  <si>
    <t>finanininke@kupiskiotvm.lt</t>
  </si>
  <si>
    <t>2023-06-30 2023-07-31 2023-08-31 2023-09-30</t>
  </si>
  <si>
    <t>PVM sąskaita faktūra Nr.477448,505607,533727,561847</t>
  </si>
  <si>
    <t>PVM sąskaita faktūra Nr.66289,66475,66661,66848,67034</t>
  </si>
  <si>
    <t>2023-07-01 2023-10-01</t>
  </si>
  <si>
    <t>Nr.019</t>
  </si>
  <si>
    <t>2023-06-30; 2023-07-31; 2023-08-31; 2023-09-30; 2023-10-31</t>
  </si>
  <si>
    <t>PŠT0019637; PŠT0019654; PŠT0019733; PŠT0019802; PŠT0019943</t>
  </si>
  <si>
    <t>09.03.01.02</t>
  </si>
  <si>
    <t>AB "Energijos skirstymo operatorius";  UAB 'Enefit"</t>
  </si>
  <si>
    <t>EAST06735187; EAST08084342; EAST09433056; EAST10816785; EAST12171522; ENE195316; ENE197459; ENE199991; ENE202116; ENE205280</t>
  </si>
  <si>
    <t>09.03.01.03</t>
  </si>
  <si>
    <t>PVN0096744; PVN0097196; PVN0097636; PVN0098084; PVN0098084</t>
  </si>
  <si>
    <t>09.03.01.04</t>
  </si>
  <si>
    <t>PTF-23-1104760; PTF-23-1138197; PTF-23-1161034; PTF-23-1162044; PTF-23-1179523</t>
  </si>
  <si>
    <t>UAB "Šilutės šilumos tinklai"</t>
  </si>
  <si>
    <t>Sąskaita-faktūra</t>
  </si>
  <si>
    <t>2023-06-01-2023-10-31</t>
  </si>
  <si>
    <t>ŠT-1278, ŠT-1534, ŠT-1790, ŠT-2050, ŠT-2314</t>
  </si>
  <si>
    <t>UAB "Elektrum Lietuva"</t>
  </si>
  <si>
    <t>ELE226042218764,2269693532358,226932633660, 226385933453</t>
  </si>
  <si>
    <t>TV-7319, TV-6557, TV-5793, TV-5032, TV-4272</t>
  </si>
  <si>
    <t>Šilutės rajono savivaldybė</t>
  </si>
  <si>
    <t>SF10375330</t>
  </si>
  <si>
    <t>2023-10-31</t>
  </si>
  <si>
    <t>ŠT232455</t>
  </si>
  <si>
    <t>Neradus tikslesnių išskaičiavimo būdų, naudojomės siūlomu išlaidų apskaičiavimo būdu.</t>
  </si>
  <si>
    <t>apskaita@tauragesprc.lt</t>
  </si>
  <si>
    <t>2023-06-30; 2023-07-31; 2023-08-31; 2023-09-30;2023-10-31</t>
  </si>
  <si>
    <t>INI477449,EAST06745508; INI505608,EAST08093613; INI533728,EAST09457483; INI561848, EAST10811496;INI590118, EAST12167834.</t>
  </si>
  <si>
    <t>2023-06-30; 2023-07-31; 2023-08-31;2023-09-30;2023-10-31.</t>
  </si>
  <si>
    <t>VAN2023 3259;VAN2023 3893; VAN2023 4525; VAN2023 5160; VAN2023 5799.</t>
  </si>
  <si>
    <t>2023-07-01;  2023-10-01</t>
  </si>
  <si>
    <t xml:space="preserve">USTR0040911, USTR0041112,  USTR0041316, USTR0041518, USTR0041796     </t>
  </si>
  <si>
    <t>Skaičiavimus darome pagal ukrainiečių užimamą plotą bemdrabutyje, lyginant su visais gyventojais</t>
  </si>
  <si>
    <t>AB "Energijos skirstymo operatorius" UAB "Ignitis"</t>
  </si>
  <si>
    <t xml:space="preserve">EAST08045648, INI473223,    EAST09401504, INI501353,    EAST10771718, INI529417,     EAST12131580,  INI557456,  EAST13499620,  INI585704        </t>
  </si>
  <si>
    <t>8-389-69738</t>
  </si>
  <si>
    <t>ABS103162,   ABS103691,    ABS104287, ABS104853, ABS105420</t>
  </si>
  <si>
    <t>8-389-69739</t>
  </si>
  <si>
    <t>UAB "Utenos komunalininkas"</t>
  </si>
  <si>
    <t>UK66573,    UK67271,   UK67849,    UK68657, UK69235</t>
  </si>
  <si>
    <t>8-389-69740</t>
  </si>
  <si>
    <t>UAB "Andeta"</t>
  </si>
  <si>
    <t>2023-10-03; 2023-10-17;</t>
  </si>
  <si>
    <t>AND R  Nr. 9692;         AND R Nr.9780;</t>
  </si>
  <si>
    <t>UAB "Elektrum Lietuva;           UAB "Ignitis";    AB ESO</t>
  </si>
  <si>
    <t>2023-09-30; 2023-10-31; 2023-06-30; 2023-07-31; 2023-07-31; 2023-08-31; 2023-09-30; 2023-10-31;</t>
  </si>
  <si>
    <t>ELE 549638786029; ELE549669335389;        INI 47322; INI 501350; EAST08045848; EAST09400334; EAST10771705; EAST12131585; EAST12191724;</t>
  </si>
  <si>
    <t xml:space="preserve">UAB "Pabradės komunalinis ūkis";   MB "Vikmonta:     </t>
  </si>
  <si>
    <t>2023-06-30; 2023-07-31; 2023-08-31;  2023-09-30; 2023-10-31; 2023-06-27; 2023-08-01; 2023-10-10; 2023-10-18;</t>
  </si>
  <si>
    <t>KOM23 0012057;   KOM23 0012191;   KOM23 0012323;   KOM23 0012443;   KOM23 0012566;    VIK23-000038;        VIK23-000050;        VIK23-000058;         VIK23- 000064;</t>
  </si>
  <si>
    <t>2023.02.01</t>
  </si>
  <si>
    <t>ŠV23-0000403</t>
  </si>
  <si>
    <t>UAB  Enefit</t>
  </si>
  <si>
    <t>2023 10 31</t>
  </si>
  <si>
    <t>ENE 204173</t>
  </si>
  <si>
    <t>8 687 13022</t>
  </si>
  <si>
    <t>UAB Ignitis             UAB Energijos skirstymo operatorius</t>
  </si>
  <si>
    <t>2023 06 30 2023 07 31 2023 08 31 2023 09 30 2023 10 31</t>
  </si>
  <si>
    <t>INI477690 EAST06721411 INI505858 EAST08068484 INI533985 EAST09425487 INI562115 EAST10794015 INI590392 EAST12176070</t>
  </si>
  <si>
    <t>Elektros energija naudojama elektrinėms viryklėms, skalbimo mašinoms,džiovyklėms ir apšvietimui</t>
  </si>
  <si>
    <t>UAB Ukmergės vandenys</t>
  </si>
  <si>
    <t>VN0094911 VN0095184 VN0095689 VN0096162 VN0096848</t>
  </si>
  <si>
    <t>23-06-30   23-07-31    23-08-31    23-09-30      23-10-31</t>
  </si>
  <si>
    <t>R12172300007905        R12172300009340            R12172300010698                   R12172300012045                  R12172300013441</t>
  </si>
  <si>
    <t>UAB "Enefit"        AB "Energijos skirstymo operatorius"</t>
  </si>
  <si>
    <t>23-06-30   23-07-31    23-08-31    23-09-30    23-10-31</t>
  </si>
  <si>
    <t>ENE194179    EAST06745364               ENE196584    EAST08095174           ENE198975     EAST09433132            ENE201013   EAST10816752   ENE203406   EAST12192268</t>
  </si>
  <si>
    <t>23-06-30     23-07-31    23-08-31    23-09-30    23-10-31</t>
  </si>
  <si>
    <t>KVA0115981           KVA0116731   KVA0117131        KVA0117702    KVA0118311</t>
  </si>
  <si>
    <t>2023.10.09</t>
  </si>
  <si>
    <t>V-32</t>
  </si>
  <si>
    <t>Patys gaminamės kūrenimo medžiagą; nustatytas įkainis 2.47 Eur už kvadratinį metrą. Kūrenimo sezono pradžia 2023.10.09</t>
  </si>
  <si>
    <t>2023.06.30; 2023.07.31; 2023.08.31; 2023.09.30; 2023.10.31</t>
  </si>
  <si>
    <t>EAST06724337; EAST08063823; EAST09434046; EAST10806152; EAST12175152; INI477546; INI505708; INI533829; INI561952; INI590227</t>
  </si>
  <si>
    <t>9 612 43403</t>
  </si>
  <si>
    <t>VTI1040711; VTI1040996; VTI1041241; VTI1041455; VTI1041718</t>
  </si>
  <si>
    <t>10 612 43403</t>
  </si>
  <si>
    <t>11 612 43403</t>
  </si>
  <si>
    <t>12 612 43403</t>
  </si>
  <si>
    <t>14 612 43403</t>
  </si>
  <si>
    <t>Nurašymo aktas</t>
  </si>
  <si>
    <t>2023.10.30</t>
  </si>
  <si>
    <t>Asta Baliūnienė</t>
  </si>
  <si>
    <t>astabliun@gmail.com</t>
  </si>
  <si>
    <t>UAB Ignitis, AB Energijos skirstymo operatorius</t>
  </si>
  <si>
    <t>2023.06.30; 2023.07.31; 2023.08.31; 2023.09.30; 2023-10-31</t>
  </si>
  <si>
    <t>INI477471, EAST06727848, EAST08096719, INI505631, EAST09449442,  INI533752,  EAST10811680, INI561874, EAST12168055,  INI590146</t>
  </si>
  <si>
    <t>SĮ Simno komunalininkas</t>
  </si>
  <si>
    <t>SĮSK0031109, SĮSK0031281, SĮSK0031457, SĮSK0031628, SĮSK0031807</t>
  </si>
  <si>
    <t>Alytaus r.sav.administracija</t>
  </si>
  <si>
    <t>2023.07.06; 2023.08.02; 2023.09.05, 2023.10.04;2023.11.05</t>
  </si>
  <si>
    <t>20357961, 20391354, 20395054, 20399191, 20403305</t>
  </si>
  <si>
    <t xml:space="preserve">23VST46977;23VST53420;23VST59826;23VST66231;23VST73898
</t>
  </si>
  <si>
    <t>UAB Enefit, UAB Elektrum, AB Energijos skirstymo operatorius</t>
  </si>
  <si>
    <t>ENE195512; ENE197529;ELE031752764932; ELE 031760545050;ELE 031514486837; EAST06722004; EAST09399902; EAST09428526; EAST10790300; EAST12161194</t>
  </si>
  <si>
    <t>VAS01496678;VAS01505969;VAS01515294; VAS01524594;VAS01533942</t>
  </si>
  <si>
    <t>mokėjimo pranešimas nr. MP1457493; VINVI00492506;VINVI00494753;VINVI00497933;VINVI00500393;VINVI00504738</t>
  </si>
  <si>
    <t>nenaudojama</t>
  </si>
  <si>
    <t>Paskaičiavimai</t>
  </si>
  <si>
    <t>23.11.14</t>
  </si>
  <si>
    <t>Nr. 5</t>
  </si>
  <si>
    <t>UAB "ESO", UAB "Enefit"</t>
  </si>
  <si>
    <t>23.06.30; 23.07.31; 23.08.31; 23.09.30; 23.10.31</t>
  </si>
  <si>
    <t>06724181; 08067259; 09435981; 10818454; 12173233; 195249; 197445; 200380; 202298; 205502</t>
  </si>
  <si>
    <t>UAB "Telšių vandenys"</t>
  </si>
  <si>
    <t>1121218; 1121864; 1122509; 1123150; 1123784</t>
  </si>
  <si>
    <t>1428452; 1474449; 1498052; 1499577; 1523134</t>
  </si>
  <si>
    <t>09.08.01.01</t>
  </si>
  <si>
    <t>VŠĮ Raseinių technologijos ir verslo mokykla</t>
  </si>
  <si>
    <t>UAB „Raseinių šilumos tinklai"</t>
  </si>
  <si>
    <t>PVM sąskaita - faktūra</t>
  </si>
  <si>
    <t>2023.10.31</t>
  </si>
  <si>
    <t xml:space="preserve">RŠT Nr. 30566,  </t>
  </si>
  <si>
    <t xml:space="preserve">Vida Birvinskienė </t>
  </si>
  <si>
    <t>buhalterija@rtvm.lt</t>
  </si>
  <si>
    <t>AB „Energijos skirstymo operatorius"</t>
  </si>
  <si>
    <t>2023.06.30, 2023.07.31, 2023.08.31, 2023.09.30, 2023.10.31</t>
  </si>
  <si>
    <t>EAST Nr. 06745709, EAST Nr. 08078378, EAST Nr. 09451674, EAST Nr. 10799586, EAST Nr. 12191543</t>
  </si>
  <si>
    <t>UAB „Raseinių vandenys“</t>
  </si>
  <si>
    <t>2023.06.29, 2023.07.31, 2023.08.27, 2023.10.27, 2023.05.31</t>
  </si>
  <si>
    <t>VNĮ-22 Nr. 9305, VNĮ-22 Nr. 9856, VNĮ-22 Nr. 10324, VNĮ-22 Nr. 10901, VNĮ Nr. 11419</t>
  </si>
  <si>
    <t>Raseinių rajono savivaldybės administracija</t>
  </si>
  <si>
    <t>2023.03.21</t>
  </si>
  <si>
    <t>Nr.10518370</t>
  </si>
  <si>
    <t>Viešoji įstaiga Raseinių technologijos ir verslo mokykla</t>
  </si>
  <si>
    <t>Verslo ir svetingumo profesinės karjeros centras</t>
  </si>
  <si>
    <t>UAB "Lazdijų šiluma"                 AB Vilniaus šilumos tinklai</t>
  </si>
  <si>
    <t>2023-06-30          2023-07-31       2023-08-31    2023-09-30    2023-10-31</t>
  </si>
  <si>
    <t>LST Nr.13018                 LST Nr.13074              LST Nr.13130          LST Nr.13187            LST Nr.13256 23VST50210 23VST56652 23VST63010</t>
  </si>
  <si>
    <t>jurate.kundrotiene@vesk.lt</t>
  </si>
  <si>
    <t>UAB "Energijos skirstymo operatorius", UAB "Ignitis"</t>
  </si>
  <si>
    <t>EAST Nr. 06724594,  Nr.INI482041,           EAST Nr. 08069311, Nr.INI510294,           EAST Nr. 09430380, Nr.INI538535,           EAST Nr. 10806345, Nr.INI566808,      EAST Nr. 12173792, Nr.INI595140               EAST Nr.06723234, Nr.INI1482041          EAST Nr.08078065, Nr.INI1510294                      EAST Nr.09455586, Nr.INI538535</t>
  </si>
  <si>
    <t>UAB "Lazdijų vanduo"               AB Vilniaus vandenys</t>
  </si>
  <si>
    <t>VAN Nr.0030402                VAN Nr.0030508              VAN Nr.0030715          VAN Nr.0030800            VAN Nr.0030972 VAS01502847  VAS01511985  VAS01521447</t>
  </si>
  <si>
    <t>Lazdijų rajono savivaldybės administracija Vilniaus miesto savivaldybės administracija</t>
  </si>
  <si>
    <t>2023-07-06          2023-08-02       2023-09-05    2023-10-04    2023-11-03 2023-02-28</t>
  </si>
  <si>
    <t>Nr.20358448      Nr.20391841    Nr.20395542  Nr.20399680 Nr.20403793 MO1464566</t>
  </si>
  <si>
    <t>SE 0003947          SE 0003989            SE 0004029          SE 0004069           SE 0004124</t>
  </si>
  <si>
    <t>Lina Vainauskienė</t>
  </si>
  <si>
    <t>lina.vainauskiene@stmc.lt</t>
  </si>
  <si>
    <t>AB " Energijos skirstymo opertorius"</t>
  </si>
  <si>
    <t>EAST 08045707 EAST 09402499 EAST 09609607 EAST 12132046 EAST 13503834</t>
  </si>
  <si>
    <t>UAB "Kuršėnų vandenys"</t>
  </si>
  <si>
    <t>VANIM 49897 VANIM 50180 VANIM 50472 VANIM 50770 VANIM 51058</t>
  </si>
  <si>
    <t>Objektai Nr.2704300060, Nr.2704400032</t>
  </si>
  <si>
    <t>AB "Energijos skirstymo operatorius"
UAB "Ignitis"
UAB"EGTO Energija"
UAB "Elektrum Lietuva"</t>
  </si>
  <si>
    <t>EG0081105
INI482633
EAST06744556
ELE296087981217
INI510909
EAST08082608
ELE296269971359
INI539159
EAST09495335
ELE296024576457
INI56465
EAST10812378
ELE296322580774
INI595806
EAST12192076</t>
  </si>
  <si>
    <t>Objektas neišskirtas
Objektas neišskirtas
Objektas Nr.21076045
Objektas neišskirtas
Objektai Nr.21002936
Objektas neišskirtas
Objektas neišskirtas
Objektas Nr.21002936
Objektas neišskirtas
Objektas neišskirtas
Objektas Nr.21002936
Objektas neišskirtas
Objektas neišskirtas
Objektas Nr.21002936
Objektas neišskirtas</t>
  </si>
  <si>
    <t>008222
010313
011216
013183
014832</t>
  </si>
  <si>
    <t>Objektas Nr.15094 Nr. 15097</t>
  </si>
  <si>
    <t>AB "Panevėžio specialus autotransportas"</t>
  </si>
  <si>
    <t>kompensavo Kauno rajono savivaldybė</t>
  </si>
  <si>
    <t xml:space="preserve">AB Energijos skirstymo operatorius, </t>
  </si>
  <si>
    <t>EAST 06738772, EAST 09402503, EAST 09461209, EAST 10816384, EAST 12192215</t>
  </si>
  <si>
    <t>UAB Giraitės vandenys</t>
  </si>
  <si>
    <t>GVA 0071464,   GVA 0071990,   GVA 0072523,   GVA 0073059,   GVA 0073595</t>
  </si>
  <si>
    <t>Kauno rajono savivaldybės administracija</t>
  </si>
  <si>
    <t>Vietinės rinkliavos mokėjimo pranešimai</t>
  </si>
  <si>
    <t>RKPCAM-162581, RKPCAM-167605, RKPCAM-173053, RKPCAM-178280, RKPCAM-183141</t>
  </si>
  <si>
    <t>išlaidos nepatiriamos</t>
  </si>
  <si>
    <t xml:space="preserve">2023-06-01 - 2023-10-31 </t>
  </si>
  <si>
    <t xml:space="preserve">AB Šiaulių energija          </t>
  </si>
  <si>
    <t>PVM sąskaita faktūra PVM sąskaita faktūra PVM sąskaita faktūra PVM sąskaita faktūra PVM sąskaita faktūra</t>
  </si>
  <si>
    <t>ŠER Nr.0139596  ŠER Nr.0140344  ŠER Nr.0141096  ŠER Nr.0141856   ŠER Nr.0142682</t>
  </si>
  <si>
    <t>AB "Energijos skirstymo operatorius";  Enefit UAB; UAB Elektrum Lietuva</t>
  </si>
  <si>
    <t>PVM sąskaita faktūra PVM sąskaita faktūra PVM sąskaita faktūra PVM sąskaita faktūra PVM sąskaita faktūra PVM sąskaita faktūra PVM sąskaita faktūra PVM sąskaita faktūra PVM sąskaita faktūra PVM sąskaita faktūra</t>
  </si>
  <si>
    <t>2023-06-30 2023-07-31 2023-08-31 2023-09-30 2023-10-31 2023-06-30 2023-07-31 2023-08-31 2023-09-30 2023-10-31</t>
  </si>
  <si>
    <t xml:space="preserve">EAST Nr.06718157 EAST Nr.08069931  EAST Nr.09431612 EAST Nr.10807072  EAST Nr.12174501 ENE 195387             ENE 197562 269924540825 269280698178 269254511160 </t>
  </si>
  <si>
    <t>UAB ,,Šiaulių vandenys"</t>
  </si>
  <si>
    <t>MRSF888528 MRSF834120 MRSF943178 MRSF942355 MRSF945370 MRSF998295 NRSF053174 NRSF052343 NRSF107886  NRSF108306</t>
  </si>
  <si>
    <t>VšĮ Šiaulių regiono atliekų tvarkymo centras</t>
  </si>
  <si>
    <t>Mokėjimo pranešimas Mokėjimo pranešimas Mokėjimo pranešimas Mokėjimo pranešimas Mokėjimo pranešimas</t>
  </si>
  <si>
    <t>2020216910634 2020216914950  2020216920021 2020216924308 2020216928993</t>
  </si>
  <si>
    <t>23VST 46036
23VST 52459
23VST 58868
23VST 65268
23VST 72604</t>
  </si>
  <si>
    <t>+37069433992</t>
  </si>
  <si>
    <t xml:space="preserve">a.sadauskis@viko.lt </t>
  </si>
  <si>
    <t>UAB Elektrum Lietuva</t>
  </si>
  <si>
    <t xml:space="preserve">2023-06-30
2023-07-31
2023-08-31
2023-09-30
2023-10-31
2023-06-30
2023-07-31
2023-08-31
2023-09-30
2023-10-31
</t>
  </si>
  <si>
    <t xml:space="preserve">ELE 061387218744
ELE 061969925240
ELE 061090537639
ELE 061139027283
ELE 061281974885
EAST 08042077
EAST 09407035
EAST 10766317
EAST 12128368
EAST 13498250
</t>
  </si>
  <si>
    <t>UAB Vilniaus vandeneys</t>
  </si>
  <si>
    <t>VAS 01496776
VAS 01506065
VAS 01515390
VAS 01524690
VAS 01534039</t>
  </si>
  <si>
    <t>Vilniaus m. sav. Administracija</t>
  </si>
  <si>
    <t xml:space="preserve">Mokėjimo pranešimas </t>
  </si>
  <si>
    <t>MP1881102</t>
  </si>
  <si>
    <t xml:space="preserve">2023-06-30
2023-07-31
2023-08-31
2023-09-30
2023-10-31  
</t>
  </si>
  <si>
    <t>KER1230600000216
KER1230700000215
KER1230800000215
KER1230900000215
KER1231000000228</t>
  </si>
  <si>
    <t>Sara Vitkutė</t>
  </si>
  <si>
    <t>sara.vitkute@go.kauko.lt</t>
  </si>
  <si>
    <t xml:space="preserve">2023-06-30   
2023-07-31
2023-08-31
2023-09-30    2023-10-31                                 
                                                         2023-06-30   
2023-07-31
2023-08-31
2023-09-30      2023-10-31       </t>
  </si>
  <si>
    <t>EAST06740852      EAST08094710      EAST09457082     EAST10807035     EAST12191817                                                                                                                                                           
                                   ENE195394
ENE197409
ENE200090
ENE202360
ENE205511</t>
  </si>
  <si>
    <t>KVA2306001643
KVA2307002150
KVA2308001746
KVA2309002085
KVA2310001636</t>
  </si>
  <si>
    <t xml:space="preserve">2023-06-30
2023-07-31
2023-08-31
2023-09-30
2023-10-31
</t>
  </si>
  <si>
    <t xml:space="preserve">SUT801232
SUT806504
SUT811812
SUT817076
SUT822902
</t>
  </si>
  <si>
    <t>INI458394
INI486727
INI515006
INI543308
INI571661</t>
  </si>
  <si>
    <t>R12172300008429; R12172300009774; R12172300011136; R12172300012475; R12172300013908</t>
  </si>
  <si>
    <t>UAB Ignitis; AB Energijos paskirstymo operatorius</t>
  </si>
  <si>
    <t>INI473232;     INI501362;     INI529426;     INI557465;    INI585713; EAST06718314; EAST09408920; EAST10766851; EAST12129575; EAST12191765</t>
  </si>
  <si>
    <t>AVK23 007941; AVK23 009323; AVK23 010873; AVK23 012567; AVK23 014203</t>
  </si>
  <si>
    <t>Sąnaudos nežymios</t>
  </si>
  <si>
    <t>Neaktualu</t>
  </si>
  <si>
    <t xml:space="preserve">2023-10-31, 2023-09-30, 2023-08-31, 2023-07-31, 2023-06-30 </t>
  </si>
  <si>
    <t xml:space="preserve">SFJA00181071, SFJA00178918, SFJA00176575, SFJA00174528, SFJA00172244 </t>
  </si>
  <si>
    <t>Eglė Žilinskienė</t>
  </si>
  <si>
    <t>8 46 398 864</t>
  </si>
  <si>
    <t>egle.zilinskiene@ku.lt</t>
  </si>
  <si>
    <t>AB "Energijos skirstymo operatorius", UAB "Ignitis", Klaipėdos Pauliaus  Lindenau mokymo centras</t>
  </si>
  <si>
    <t>2023-10-31, 2023-10-31, 2023-10-16, 2023-09-30, 2023-09-30, 2023-08-31,  2023-08-31, 2023-08-31, 2023-07-31, 2023-07-31, 2023-07-31, 2023-06-30,  2023-06-30, 2023-06-30</t>
  </si>
  <si>
    <t>EAST12191933, INI590683, KLMC230159, INI562404, EAST10795774, KLMC230134, KLMC230122, INI534265, EAST09437002, INI506131, EAST08072176, KLMC230116,  INI477958, EAST06737412</t>
  </si>
  <si>
    <t>2023-10-31, 2023-09-30, 2023-08-31, 2023-08-31, 2023-07-31, 2023-07-31, 2023-06-30, 2023-06-30</t>
  </si>
  <si>
    <t>VF0657211, VF0653467, KLMC230134, VF0649698, KLMC230122, VF0645958, KLMC230116, VF0642235</t>
  </si>
  <si>
    <t>2023-01-09, 2023-01-16</t>
  </si>
  <si>
    <t>K231824360, K231824740</t>
  </si>
  <si>
    <t>Vilniaus šilumos tinklai</t>
  </si>
  <si>
    <t xml:space="preserve">  PVM sąskaita faktūra </t>
  </si>
  <si>
    <t>30-06-2023
31-07-2023
31-08-2023
30-09-2023
31-10-2023</t>
  </si>
  <si>
    <t>45702
52122
58541
64933
72085</t>
  </si>
  <si>
    <t>UAB Enefit
AB ESO</t>
  </si>
  <si>
    <t>30-06-2023
31-07-2023
31-08-2023
30-09-2023
31-10-2023
30-06-2023
31-07-2023
31-08-2023
30-09-2023
31-10-2023</t>
  </si>
  <si>
    <t>163965
199325
201222
204769
172345
06743168
09399341
09456673
10807570
13500690</t>
  </si>
  <si>
    <t>Vilniaus Vandenys</t>
  </si>
  <si>
    <t>01496668
01505960
01515286
01524586
01533933</t>
  </si>
  <si>
    <t>3828402
3876791
3935063
3976824
4038264</t>
  </si>
  <si>
    <t>AB Vilniaus šilumos tinkliai, Šiaulių energija</t>
  </si>
  <si>
    <t>2023.06.30 2023.06.30 2023.07.31 2023.07.31 2023.08.31 2023.08.31 2023.09.30 2023.09.30 2023.10.31 2023.10.31 2023-06-30                                        2023-07-31    2023-08-31    2023-09-30    2023-10-3</t>
  </si>
  <si>
    <t>23VST49599 23VST49597
23VST56041
23VST56039
23VST62405
23VST62407
23VST68846
23VST68848
23VST77452
23VST77454
ŠER0139960                      ŠER0140705                        ŠER0141454                         ŠER0142219                       ŠER0143180</t>
  </si>
  <si>
    <t>AB Energijos skirstymo operatorius UAB Ignitis</t>
  </si>
  <si>
    <t xml:space="preserve"> 2023.07.31 2023.08.31 2023.09.30 2023.10.31 2023.06.30 2023.07.31 2023.08.31 2023.09.30 2023.10.31</t>
  </si>
  <si>
    <t xml:space="preserve">EAST08041986 EAST08084256
EAST10769071
EAST12128672
EAST13502016
INI506130
INI534264
INI562403
INI590682
</t>
  </si>
  <si>
    <t>UAB Vilniaus vandenys,Vilniaus Gedimino technikos universitetas, Šiaulių vandenys</t>
  </si>
  <si>
    <t>2023.06.30 2023.07.31 2023.08.31 2023.09.30 2023.10.31 2023.06.15 2023.07.14 2023.08.16 2023.09.18 2023.10.17 2023-06-30    2023-07-31    2023-08-31    2023-09-30    2023-10-31</t>
  </si>
  <si>
    <t xml:space="preserve">VAS01487301 VAS01496581
VAS01505877
VAS01515200
VAS01524284 VGTUKI2023001450VGTUKI2023001647
VGTUKI2023001852
VGTUKI2023002191
VGTUKI2023002632
MRSF888953                      MRSF943898                      MRSF998888                    NRSF053888                    NRSF108918 
</t>
  </si>
  <si>
    <t>Vilniaus m. savivaldybės administracija, Šiaulių regiono atliekų tvarkymo centras</t>
  </si>
  <si>
    <t>2023-05-192023-06-30    2023-07-31    2023-08-31    2023-09-30    2023-10-31</t>
  </si>
  <si>
    <t>MP12644894
 2020216910485              2020216914802                2020216919871                2020216924158                2020216928843</t>
  </si>
  <si>
    <t>2023.06.30 2023.07.31 2023.08.31 2023.09.30 2023.10.31</t>
  </si>
  <si>
    <t xml:space="preserve">INI458160  INI489588
INI517870
INI546169
INI574525
</t>
  </si>
  <si>
    <t>Universitetai - Valst. funkcija: 9.4.2</t>
  </si>
  <si>
    <t>AB Vilniaus šilumos tinklai;                                                 AB Kauno energija</t>
  </si>
  <si>
    <t>2023-06-30          2023-07-31                   2023-08-31                       2023-09-30                2023-10-31</t>
  </si>
  <si>
    <t>23VST Nr. 44098                23VST Nr. 50533                       23VST Nr. 56967                       23VST Nr. 63328                    23VST Nr. 69853          KER1 230600001243          KER1 230700001236           KER1 230800001240          KER1 230600002333      KER1 230900001266         KER1 231000001765  KER1 230700002321                 KER1 230800002320     KER1 230900002401           KER1 231000003352</t>
  </si>
  <si>
    <t>UAB Ignitis;                                Energijos skirstymo operatorius (ESO);                        UAB Enefit</t>
  </si>
  <si>
    <t>LAET 05064344        INI 529407                           INI 557444                           INI 585694                 EAST 06743606               EAST 08094679     EAST 10756056    EAST 10811140  EAST 12191454    EAST 06743606  EAST 09399072     EAST 10765304     EAST 10821168      EAST 12179160     ENE 195895          ENE 198167                             ENE 200293                             ENE 202947</t>
  </si>
  <si>
    <t>UAB Kauno vandenys;                    UAB Palangos vandenys;                                UAB Vilniaus vandenys</t>
  </si>
  <si>
    <t>KVA 2306003800   KVA 2307004275   KVA 2308002472   KVA 2309001991        KVA 2310002537  KVA 2306000700    KVA 2307000583                    KVA 2308000678                KVA 2309000911                  KVA 2310000707   VN 0177740             VN 0179130                           VN 0180536                        VN 0181955                    VN 0183386                         VAS01499394                         VAS01508617                             VAS01518013                      VAS01527302                          VAS01536655</t>
  </si>
  <si>
    <t>Vilniaus atliekų sistemos administratorius (VASA);                       UAB Kauno švara;        Kauno rajono savivaldybės adminsitracija;                        BĮ Palangos miesto rinkliavų centras</t>
  </si>
  <si>
    <t>SUT 799385           SUT 804675               SUT 809977          SUT 815237                 RKPCAM-162247                RKPCAM-167499                 RKPCAM-172247                    RKPCAM-177942                      RKPCAM-182820</t>
  </si>
  <si>
    <t xml:space="preserve">INI 458384                   INI 486717                 INI 514996               INI 514996                                INI 543298 </t>
  </si>
  <si>
    <t>Iš viso: (1+2+3+4+5)</t>
  </si>
  <si>
    <t xml:space="preserve">PAPILDOMI DUOMENYS </t>
  </si>
  <si>
    <t>Pildoma už periodą 2023-11-01 - 2023-12-31 imtinai  (61 diena)</t>
  </si>
  <si>
    <r>
      <rPr>
        <b/>
        <u/>
        <sz val="11"/>
        <rFont val="Calibri"/>
        <family val="2"/>
        <scheme val="minor"/>
      </rPr>
      <t>Asmenų, gavusių paslaugas, skaičius** -</t>
    </r>
    <r>
      <rPr>
        <u/>
        <sz val="11"/>
        <rFont val="Calibri"/>
        <family val="2"/>
        <scheme val="minor"/>
      </rPr>
      <t xml:space="preserve"> skaičiuojamas kiekvieną dieną gyvenusius asmenis sudėjus ir padalinus iš faktiškai gyventų dienų skaičiaus </t>
    </r>
  </si>
  <si>
    <t>Jei apgyvendinimo išlaidas kompensuoja savivaldybė, duomenų pildyti nereikia</t>
  </si>
  <si>
    <r>
      <t xml:space="preserve">Apibendrinta informacija apie ŠMSM veiklos srities įstaigų patirtas išlaidas, susijusias su užsieniečių, pasitraukusių iš Ukrainos, </t>
    </r>
    <r>
      <rPr>
        <b/>
        <u/>
        <sz val="10"/>
        <color rgb="FFFF0000"/>
        <rFont val="Arial"/>
        <family val="2"/>
      </rPr>
      <t>laikinu apgyvendinimu</t>
    </r>
  </si>
  <si>
    <t>2023-11-01 - 2023-12-31</t>
  </si>
  <si>
    <t>2022-12-09; 2022-12-30</t>
  </si>
  <si>
    <t>2022 -12; 13</t>
  </si>
  <si>
    <t>2022-12-09; 2022-12-31</t>
  </si>
  <si>
    <t>2022-11-30;  2022-12-31</t>
  </si>
  <si>
    <t>PŠT0018851; PŠT0018915</t>
  </si>
  <si>
    <t>AB "Energijos skirstymo operatorius";  UAB "Ignitis"</t>
  </si>
  <si>
    <t>EASS08097925; EASS09416847; INI274664; INI293449</t>
  </si>
  <si>
    <t>PVN0093645; PVN0094261</t>
  </si>
  <si>
    <t>PTF-23-953257; PTF-22-954414</t>
  </si>
  <si>
    <t>Išlaidos apskaičiuotos vadovaujantis šių kalendorinių metų pastarųjų mėnesių faktiniais duomenimis ir atsižvelgiant į 2022 m. lapkričio - gruodžio mėn. išlaidų santykinį dydį lyginant su ankstesniais mėnesiais.</t>
  </si>
  <si>
    <t>15 612 43403</t>
  </si>
  <si>
    <t>16 612 43403</t>
  </si>
  <si>
    <t>17 612 43403</t>
  </si>
  <si>
    <t>18 612 43403</t>
  </si>
  <si>
    <t>Apskaičiuota vadovaujantis įstaigos vidaus įsakymais, pagal normatyvus žmogui.</t>
  </si>
  <si>
    <t>19 612 43403</t>
  </si>
  <si>
    <t>finansininke@kupiskiotvm.lt</t>
  </si>
  <si>
    <t>AB "Energijos skirstymo operatorius"         UAB "Imlitex"</t>
  </si>
  <si>
    <t>PVM sąskaita faktūra 2022 m. 11-12 mėn.</t>
  </si>
  <si>
    <t>22VST Nr. 80069;22VST Nr. 88718</t>
  </si>
  <si>
    <t>naudojami 2022 metų lapkričio - gruodžio duomenys</t>
  </si>
  <si>
    <t>UAB Elektrum, AB Energijos skirstymo operatorius</t>
  </si>
  <si>
    <t>2022 m.11-12 men elektros sunaudojimas kWh</t>
  </si>
  <si>
    <t>naudojami 2022 metų lapkričio - gruodžio sunaudoti faktiniai kiekiai ir 2023 m. įkainiai</t>
  </si>
  <si>
    <t>2022 m.11-12 men vandens sunaudojimas m3</t>
  </si>
  <si>
    <t>naudojami 2022 metų lapkričio - gruodžio sunaudoti kiekiai ir 2023 m. įkainiai</t>
  </si>
  <si>
    <t>standartinis atliekų kiekis 10 m3</t>
  </si>
  <si>
    <t>2022-12-31, 2022-11-30</t>
  </si>
  <si>
    <t xml:space="preserve">SFJA00157361, SFJA00154288, </t>
  </si>
  <si>
    <t>2023 m. lapkričio ir gruodžio mėn numatomos išlaidos paskaičiuotos pagal 2022 m lapkričio ir gruodžio mėn sąskaitas</t>
  </si>
  <si>
    <t>2022-12-31, 2022-12-31, 2022-12-31, 2022-11-30, 2022-11-30</t>
  </si>
  <si>
    <t>INI307158, EASS09411736, JSDRC220344, INI279527, EASS08099326,</t>
  </si>
  <si>
    <t>2022-12-31, 2022-12-31, 2022-11-30</t>
  </si>
  <si>
    <t>JSDRC220344, VF0620091, VF0616483,</t>
  </si>
  <si>
    <t>9 46 398 864</t>
  </si>
  <si>
    <t>10 46 398 864</t>
  </si>
  <si>
    <t xml:space="preserve"> 2023-11-01</t>
  </si>
  <si>
    <t>22-11-30 22-12-31</t>
  </si>
  <si>
    <t>R12172200014887        R12172200016246</t>
  </si>
  <si>
    <t>Apskaičiuotos prognozuojamos sąnaudos užimtam ukrainiečio gyvenamam plotui pagal 2022 m. lapkričio-gruodžio mėn. komunalinių paslaugų sąskaitas</t>
  </si>
  <si>
    <t>ENE175779    EASS08098512             ENE178924    EASS09407008</t>
  </si>
  <si>
    <t>KVA0112040           KVA0112658</t>
  </si>
  <si>
    <t>AB "Energijos skirstymo operatorius"
UAB "Ignitis"
UAB "Elektrum Lietuva"</t>
  </si>
  <si>
    <t>Kaina objektams nekinta</t>
  </si>
  <si>
    <t>2023-11-30, 2023-12-31</t>
  </si>
  <si>
    <t>reminantis 22-11-30..22-12-31</t>
  </si>
  <si>
    <t>reminantis    2023-10-31</t>
  </si>
  <si>
    <t>Skaičiuotas vidutinis suvartojimas 2022 m. 11-12 mėn. 1 žmogui, padaugintas iš 2023 m. planuojamo asmenų skaičiaus, paslaugų kaina - vidutinė paskutinių trijų mėnesių (08-10 mėn.) už 1 kWh</t>
  </si>
  <si>
    <t>Mokestis moakamas už bedrabutį fiksuotas, pagal atliekų išvežimus per mėnesį pagal grafiką</t>
  </si>
  <si>
    <t>UAB Gren Joniškis</t>
  </si>
  <si>
    <t>PLANAS</t>
  </si>
  <si>
    <t>Paskaičiuota kiek sąnaudų teko 1 apgyvendinatm spalio mėn. Padalinta iš 31 d. ir padauginta iš 61 d. ir padauginta iš gyvenančių asmenų skaičiaus 218</t>
  </si>
  <si>
    <t>PVM sąskaita faktūra PVM sąskaita faktūra</t>
  </si>
  <si>
    <t>2022-11-30 2022-12-31</t>
  </si>
  <si>
    <t>ŠER Nr.0132596     ŠER Nr.0133609</t>
  </si>
  <si>
    <t>Pagal 2022 m. sąskaitas</t>
  </si>
  <si>
    <t xml:space="preserve">AB "Energijos skirstymo operatorius"; Enefit, UAB </t>
  </si>
  <si>
    <t>PVM sąskaita faktūra PVM sąskaita faktūra PVM sąskaita faktūra PVM sąskaita faktūra</t>
  </si>
  <si>
    <t>2022-11-30      2022-12-31   2022-11-30 2022-12-31</t>
  </si>
  <si>
    <t xml:space="preserve">EASS Nr.08095053    EASS Nr.09048956      ENE Nr.177250          ENE Nr.179456        </t>
  </si>
  <si>
    <t>2022-11-30 2022-11-30 2022-12-31 2022-12-31</t>
  </si>
  <si>
    <t>MRSF503509 MRSF504634  MRSF559312 MRSF558703</t>
  </si>
  <si>
    <t xml:space="preserve">Mokėjimo pranešimas Mokėjimo pranešimas </t>
  </si>
  <si>
    <t>2020216869963 2020216882753</t>
  </si>
  <si>
    <t>UAB ,,Ignitis"</t>
  </si>
  <si>
    <t xml:space="preserve">PVM sąskaita faktūra PVM sąskaita faktūra </t>
  </si>
  <si>
    <t xml:space="preserve">INI 258509                  INI 286116                            </t>
  </si>
  <si>
    <t>2023.11.30                         2023.12.31</t>
  </si>
  <si>
    <t>Vadovautasi 2022 metų lapkričio ir grupdžio mėnesio sąskaitomis</t>
  </si>
  <si>
    <t>(85) 269 52 74</t>
  </si>
  <si>
    <t>R12172200015330; R12172200016884</t>
  </si>
  <si>
    <t>išlaidos apskaičiuotos pagal 2022 m. lapkričio-gruodžio mėn. patirtas sąnaudas, perskaičiuotas 2023 m. lapkričio mėn. faktiškam skaičiui asmenų, gavusių paslaugas</t>
  </si>
  <si>
    <t>EG0047657;    EG0052544; EASS08090385; EASS09409880</t>
  </si>
  <si>
    <t>AVK23 009323; AVK22 015790</t>
  </si>
  <si>
    <t>2022-11-30     2022-12-31</t>
  </si>
  <si>
    <t>Paskaičiuota pagal 2022 metų lapkričio - gruodžio mėn. sąnaudas</t>
  </si>
  <si>
    <t>UAB Litesko filialas "Biržų šiluma"
Biržų technologijų ir verslo mokymo centras - katilinė skyriuje</t>
  </si>
  <si>
    <t>Skaičiavimai atlikti, remiantis 2022-11-01-2022-12-31 duomenimis</t>
  </si>
  <si>
    <t>sąskaita faktūra</t>
  </si>
  <si>
    <t>UAB "Elektrum Lietuva;              AB ESO</t>
  </si>
  <si>
    <t>neradus tikslesnių išskaičiavimo būdų, naudojomės siūlomu išlaidų apskaičiavimo būdu pagal 2022 m. lapkričio-gruodžio mėn. patirtas išlaidas</t>
  </si>
  <si>
    <t>INI 458084                   INI 486735                    INI 515014              INI 543316                 INI 571669</t>
  </si>
  <si>
    <t>Skaičiavimai atlikti pagal vidurkį</t>
  </si>
  <si>
    <t>2023-06-30; 2023-07-31; 2023-08-31; 2023-09-30; 2023-10-31;</t>
  </si>
  <si>
    <r>
      <rPr>
        <b/>
        <u/>
        <sz val="11"/>
        <rFont val="Times New Roman"/>
        <family val="1"/>
      </rPr>
      <t>Asmenų, gavusių paslaugas, skaičius** -</t>
    </r>
    <r>
      <rPr>
        <u/>
        <sz val="11"/>
        <rFont val="Times New Roman"/>
        <family val="1"/>
      </rPr>
      <t xml:space="preserve"> skaičiuojamas kiekvieną dieną gyvenusius asmenis sudėjus ir padalinus iš faktiškai gyventų dienų skaičiaus </t>
    </r>
  </si>
  <si>
    <r>
      <t xml:space="preserve">Apibendrinta informacija apie ŠMSM veiklos srities įstaigų patirtas išlaidas, susijusias su užsieniečių, pasitraukusių iš Ukrainos, </t>
    </r>
    <r>
      <rPr>
        <b/>
        <u/>
        <sz val="11"/>
        <color rgb="FFFF0000"/>
        <rFont val="Times New Roman"/>
        <family val="1"/>
      </rPr>
      <t>laikinu apgyvendinimu</t>
    </r>
  </si>
  <si>
    <r>
      <t xml:space="preserve">Išlaidas  pagrindžiantys dokumentai </t>
    </r>
    <r>
      <rPr>
        <sz val="11"/>
        <color theme="1"/>
        <rFont val="Times New Roman"/>
        <family val="1"/>
      </rPr>
      <t>(sąskaita-faktūra, PVM sąskaita-faktūra, kvitas ir kt.)</t>
    </r>
  </si>
  <si>
    <r>
      <t>Pastabos / paaiškinimai / komentarai</t>
    </r>
    <r>
      <rPr>
        <sz val="11"/>
        <color theme="1"/>
        <rFont val="Times New Roman"/>
        <family val="1"/>
      </rPr>
      <t xml:space="preserve"> (dėl išlaidų  eilučių)</t>
    </r>
  </si>
  <si>
    <r>
      <rPr>
        <sz val="11"/>
        <rFont val="Times New Roman"/>
        <family val="1"/>
      </rPr>
      <t>2300008419</t>
    </r>
    <r>
      <rPr>
        <sz val="11"/>
        <color rgb="FFFF0000"/>
        <rFont val="Times New Roman"/>
        <family val="1"/>
      </rPr>
      <t xml:space="preserve">
</t>
    </r>
    <r>
      <rPr>
        <sz val="11"/>
        <rFont val="Times New Roman"/>
        <family val="1"/>
      </rPr>
      <t>2300009765</t>
    </r>
    <r>
      <rPr>
        <sz val="11"/>
        <color rgb="FFFF0000"/>
        <rFont val="Times New Roman"/>
        <family val="1"/>
      </rPr>
      <t xml:space="preserve">
</t>
    </r>
    <r>
      <rPr>
        <sz val="11"/>
        <rFont val="Times New Roman"/>
        <family val="1"/>
      </rPr>
      <t>2300011127</t>
    </r>
    <r>
      <rPr>
        <sz val="11"/>
        <color rgb="FFFF0000"/>
        <rFont val="Times New Roman"/>
        <family val="1"/>
      </rPr>
      <t xml:space="preserve">
</t>
    </r>
    <r>
      <rPr>
        <sz val="11"/>
        <rFont val="Times New Roman"/>
        <family val="1"/>
      </rPr>
      <t>2300012466</t>
    </r>
    <r>
      <rPr>
        <sz val="11"/>
        <color rgb="FFFF0000"/>
        <rFont val="Times New Roman"/>
        <family val="1"/>
      </rPr>
      <t xml:space="preserve">
</t>
    </r>
    <r>
      <rPr>
        <sz val="11"/>
        <rFont val="Times New Roman"/>
        <family val="1"/>
      </rPr>
      <t>2300013899</t>
    </r>
  </si>
  <si>
    <r>
      <rPr>
        <sz val="11"/>
        <rFont val="Times New Roman"/>
        <family val="1"/>
      </rPr>
      <t>PSL345868</t>
    </r>
    <r>
      <rPr>
        <sz val="11"/>
        <color rgb="FFFF0000"/>
        <rFont val="Times New Roman"/>
        <family val="1"/>
      </rPr>
      <t xml:space="preserve">
</t>
    </r>
    <r>
      <rPr>
        <sz val="11"/>
        <rFont val="Times New Roman"/>
        <family val="1"/>
      </rPr>
      <t>PSL348177</t>
    </r>
    <r>
      <rPr>
        <sz val="11"/>
        <color rgb="FFFF0000"/>
        <rFont val="Times New Roman"/>
        <family val="1"/>
      </rPr>
      <t xml:space="preserve">
</t>
    </r>
    <r>
      <rPr>
        <sz val="11"/>
        <rFont val="Times New Roman"/>
        <family val="1"/>
      </rPr>
      <t>PSL350598</t>
    </r>
    <r>
      <rPr>
        <sz val="11"/>
        <color rgb="FFFF0000"/>
        <rFont val="Times New Roman"/>
        <family val="1"/>
      </rPr>
      <t xml:space="preserve">
</t>
    </r>
    <r>
      <rPr>
        <sz val="11"/>
        <rFont val="Times New Roman"/>
        <family val="1"/>
      </rPr>
      <t>PSL352971
PSL355294</t>
    </r>
  </si>
  <si>
    <r>
      <rPr>
        <sz val="11"/>
        <rFont val="Times New Roman"/>
        <family val="1"/>
      </rPr>
      <t>Eil. Nr.10, 11, 15, 25, 27, 35</t>
    </r>
    <r>
      <rPr>
        <sz val="11"/>
        <color rgb="FFFF0000"/>
        <rFont val="Times New Roman"/>
        <family val="1"/>
      </rPr>
      <t xml:space="preserve">
</t>
    </r>
    <r>
      <rPr>
        <sz val="11"/>
        <rFont val="Times New Roman"/>
        <family val="1"/>
      </rPr>
      <t>Eil. Nr.10, 11, 15, 24, 32</t>
    </r>
    <r>
      <rPr>
        <sz val="11"/>
        <color rgb="FFFF0000"/>
        <rFont val="Times New Roman"/>
        <family val="1"/>
      </rPr>
      <t xml:space="preserve">
</t>
    </r>
    <r>
      <rPr>
        <sz val="11"/>
        <rFont val="Times New Roman"/>
        <family val="1"/>
      </rPr>
      <t>Eil. Nr.10, 11, 15, 24, 25, 33</t>
    </r>
    <r>
      <rPr>
        <sz val="11"/>
        <color rgb="FFFF0000"/>
        <rFont val="Times New Roman"/>
        <family val="1"/>
      </rPr>
      <t xml:space="preserve">
</t>
    </r>
    <r>
      <rPr>
        <sz val="11"/>
        <rFont val="Times New Roman"/>
        <family val="1"/>
      </rPr>
      <t>Eil. Nr.10, 11, 15, 25, 27</t>
    </r>
    <r>
      <rPr>
        <sz val="11"/>
        <color rgb="FFFF0000"/>
        <rFont val="Times New Roman"/>
        <family val="1"/>
      </rPr>
      <t xml:space="preserve">
</t>
    </r>
    <r>
      <rPr>
        <sz val="11"/>
        <rFont val="Times New Roman"/>
        <family val="1"/>
      </rPr>
      <t>Eil. Nr.10, 11, 15, 25, 27</t>
    </r>
  </si>
  <si>
    <r>
      <t xml:space="preserve">AB "Energijos skirstymo operatorius"                                                                                                   
</t>
    </r>
    <r>
      <rPr>
        <sz val="11"/>
        <color rgb="FFFF0000"/>
        <rFont val="Times New Roman"/>
        <family val="1"/>
      </rPr>
      <t xml:space="preserve">
</t>
    </r>
    <r>
      <rPr>
        <sz val="11"/>
        <rFont val="Times New Roman"/>
        <family val="1"/>
      </rPr>
      <t>UAB "Enefit"</t>
    </r>
  </si>
  <si>
    <t>Neradus tikslesnių skaičiavimo būdų, naudojomės siūlomu išlaidų apskaičiavimo būdu, Paskaičiuota pagal 2022 m. 11-12 mėn. suvartotą kiekį ir 2023 m. 10 mėn kainas.</t>
  </si>
  <si>
    <t>Neradus tikslesnių skaičiavimo būdų, naudojomės siūlomu išlaidų apskaičiavimo būdu, Paskaičiuota pagal 2022 m. 11-12 mėn. suvartotą kiekį ir 2023 m. 10 mėn kainas proporcingai gyvenusiųjų  skaičiui</t>
  </si>
  <si>
    <t>Apskaičiuota pagal prieš tai buvusių mėnesių išlaidas proporcingai gyventojų skaičiui.</t>
  </si>
  <si>
    <t>Paskaičiuota kiek sąnaudų teko 1 apgyvendinam asmeniui spalio mėn. Padalinta iš 31 d. ir padauginta iš 61 d. ir padauginta iš gyvenančių asmenų skaičiaus 218</t>
  </si>
  <si>
    <r>
      <t>Skaičiuotas vidutinis suvartojimas 2022 m. 11-12 mėn. 1 žmogui, padaugintas iš 2023 m. planuojamo asmenų skaičiaus, paslaugų kaina - vidutinė paskutinių trijų mėnesių (08-10 mėn.) už 1 m</t>
    </r>
    <r>
      <rPr>
        <vertAlign val="superscript"/>
        <sz val="11"/>
        <color theme="1"/>
        <rFont val="Times New Roman"/>
        <family val="1"/>
      </rPr>
      <t>3</t>
    </r>
  </si>
  <si>
    <r>
      <t>Skaičiuotas vidutinis suvartojimas 2022 m. 11-12 mėn. 1 žmogui, padaugintas iš 2023 m. planuojamo asmenų skaičiaus, paslaugų kaina - vidutinė paskutinių trijų mėnesių (08-10 mėn.) už 1 m</t>
    </r>
    <r>
      <rPr>
        <b/>
        <vertAlign val="superscript"/>
        <sz val="11"/>
        <color theme="1"/>
        <rFont val="Times New Roman"/>
        <family val="1"/>
      </rPr>
      <t>3</t>
    </r>
  </si>
  <si>
    <t>2023-06-30
2023-06-30
2023-06-30
2023-07-31
2023-07-31
2023-07-31
2023-08-31
2023-08-31
2023-08-31
2023-09-30
2023-09-30
2023-09-30
2023-10-31
2023-10-31
2023-10-31</t>
  </si>
  <si>
    <t xml:space="preserve">Viso: Karšto vandens ir šildymo išlaidos, įskaitant šildymui ir karštam vandeniui ruošti reikalingo kuro įsigijimą, atvežimą, paruošimą </t>
  </si>
  <si>
    <t>Viso: Elektros energijos, skirtos apšvietimui, šildymui ir kitoms reikmėms, išlaidos</t>
  </si>
  <si>
    <t>Viso: Geriamojo vandens ir nuotekų tvarkymo išlaidos</t>
  </si>
  <si>
    <t>Viso: Komunalinių atliekų išvežimo išlaidos</t>
  </si>
  <si>
    <t>Viso: Išlaidos už suvartotas dujas</t>
  </si>
  <si>
    <t>Neturėjome</t>
  </si>
  <si>
    <t>Išlaidų nepatirta</t>
  </si>
  <si>
    <t>2023-06-01 - 2023-12-31</t>
  </si>
  <si>
    <t>Numatomos išlaidos* - apskaičiuotos individualiai skaičiuojant kiekvienos įstaigos asmens paros išlaidų vidurkį už 2022 m. lapkričio ir gruodžio mėnesius proporcinga gyvenančių/numatomų gyventojų skaičiui 2023 m. lapkričio - gruodžio mėnesiams.</t>
  </si>
  <si>
    <t>Iš viso Eur</t>
  </si>
  <si>
    <t>Suma</t>
  </si>
  <si>
    <t>Patirtos išlaidos eur už 2023-06-01 - 2023-10-31 laikotarpį Eur</t>
  </si>
  <si>
    <t>Išlaidos eur už                     2023-11-01 - 2023-11-30 laipkotarpį Eur</t>
  </si>
  <si>
    <t>Pildoma už periodą 2023-06-01 - 2023-10-31 imtinai  (153 dienos)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</si>
</sst>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_ ;\-0\ "/>
    <numFmt numFmtId="165" formatCode="yyyy/mm/dd;@"/>
    <numFmt numFmtId="166" formatCode="_-* #,##0_-;\-* #,##0_-;_-* &quot;-&quot;??_-;_-@_-"/>
    <numFmt numFmtId="167" formatCode="0.0"/>
  </numFmts>
  <fonts count="55" x14ac:knownFonts="1">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b/>
      <u/>
      <sz val="10"/>
      <color rgb="FFFF0000"/>
      <name val="Times New Roman"/>
      <family val="1"/>
    </font>
    <font>
      <b/>
      <sz val="10"/>
      <color theme="1"/>
      <name val="Times New Roman"/>
      <family val="1"/>
    </font>
    <font>
      <sz val="10"/>
      <color theme="1"/>
      <name val="Times New Roman"/>
      <family val="1"/>
    </font>
    <font>
      <sz val="10"/>
      <name val="Times New Roman"/>
      <family val="1"/>
    </font>
    <font>
      <b/>
      <sz val="10"/>
      <color rgb="FF000000"/>
      <name val="Times New Roman"/>
      <family val="1"/>
    </font>
    <font>
      <b/>
      <sz val="11"/>
      <color rgb="FF000000"/>
      <name val="Times New Roman"/>
      <family val="1"/>
    </font>
    <font>
      <sz val="11"/>
      <color theme="1"/>
      <name val="Calibri"/>
      <family val="2"/>
      <scheme val="minor"/>
    </font>
    <font>
      <u/>
      <sz val="11"/>
      <color theme="10"/>
      <name val="Calibri"/>
      <family val="2"/>
      <scheme val="minor"/>
    </font>
    <font>
      <u/>
      <sz val="10"/>
      <color indexed="12"/>
      <name val="Times New Roman Baltic"/>
      <charset val="186"/>
    </font>
    <font>
      <sz val="10"/>
      <name val="Arial"/>
      <family val="2"/>
      <charset val="186"/>
    </font>
    <font>
      <sz val="11"/>
      <color theme="1"/>
      <name val="Times New Roman"/>
      <family val="1"/>
    </font>
    <font>
      <b/>
      <sz val="11"/>
      <color theme="1"/>
      <name val="Times New Roman"/>
      <family val="1"/>
    </font>
    <font>
      <sz val="11"/>
      <color rgb="FF000000"/>
      <name val="Times New Roman"/>
      <family val="1"/>
    </font>
    <font>
      <b/>
      <sz val="12"/>
      <color theme="1"/>
      <name val="Times New Roman"/>
      <family val="1"/>
    </font>
    <font>
      <b/>
      <sz val="14"/>
      <color theme="1"/>
      <name val="Times New Roman"/>
      <family val="1"/>
    </font>
    <font>
      <b/>
      <sz val="11"/>
      <color rgb="FFFF0000"/>
      <name val="Times New Roman"/>
      <family val="1"/>
    </font>
    <font>
      <b/>
      <sz val="11"/>
      <name val="Times New Roman"/>
      <family val="1"/>
    </font>
    <font>
      <b/>
      <u/>
      <sz val="11"/>
      <color theme="1"/>
      <name val="Times New Roman"/>
      <family val="1"/>
    </font>
    <font>
      <sz val="10"/>
      <color theme="1"/>
      <name val="Tahoma"/>
      <family val="2"/>
    </font>
    <font>
      <u/>
      <sz val="8.8000000000000007"/>
      <color theme="10"/>
      <name val="Calibri"/>
      <family val="2"/>
    </font>
    <font>
      <sz val="12"/>
      <color rgb="FF000000"/>
      <name val="Calibri"/>
      <family val="2"/>
      <scheme val="minor"/>
    </font>
    <font>
      <u/>
      <sz val="11"/>
      <name val="Calibri"/>
      <family val="2"/>
      <scheme val="minor"/>
    </font>
    <font>
      <u/>
      <sz val="10"/>
      <color rgb="FFFF0000"/>
      <name val="Times New Roman"/>
      <family val="1"/>
      <charset val="186"/>
    </font>
    <font>
      <b/>
      <u/>
      <sz val="11"/>
      <name val="Calibri"/>
      <family val="2"/>
      <scheme val="minor"/>
    </font>
    <font>
      <sz val="8"/>
      <color theme="1"/>
      <name val="Times New Roman"/>
      <family val="1"/>
      <charset val="186"/>
    </font>
    <font>
      <b/>
      <sz val="10"/>
      <color rgb="FF000000"/>
      <name val="Arial"/>
      <family val="2"/>
      <charset val="186"/>
    </font>
    <font>
      <b/>
      <u/>
      <sz val="10"/>
      <color rgb="FFFF0000"/>
      <name val="Arial"/>
      <family val="2"/>
    </font>
    <font>
      <u/>
      <sz val="11"/>
      <color theme="10"/>
      <name val="Times New Roman"/>
      <family val="1"/>
    </font>
    <font>
      <sz val="11"/>
      <name val="Times New Roman"/>
      <family val="1"/>
    </font>
    <font>
      <u/>
      <sz val="11"/>
      <name val="Times New Roman"/>
      <family val="1"/>
    </font>
    <font>
      <b/>
      <u/>
      <sz val="11"/>
      <color rgb="FFFF0000"/>
      <name val="Times New Roman"/>
      <family val="1"/>
    </font>
    <font>
      <u/>
      <sz val="11"/>
      <color rgb="FFFF0000"/>
      <name val="Times New Roman"/>
      <family val="1"/>
    </font>
    <font>
      <b/>
      <u/>
      <sz val="11"/>
      <name val="Times New Roman"/>
      <family val="1"/>
    </font>
    <font>
      <sz val="11"/>
      <color rgb="FFFF0000"/>
      <name val="Times New Roman"/>
      <family val="1"/>
    </font>
    <font>
      <b/>
      <sz val="11"/>
      <color rgb="FF0070C0"/>
      <name val="Times New Roman"/>
      <family val="1"/>
    </font>
    <font>
      <b/>
      <u/>
      <sz val="11"/>
      <color theme="10"/>
      <name val="Times New Roman"/>
      <family val="1"/>
    </font>
    <font>
      <u/>
      <sz val="11"/>
      <color indexed="12"/>
      <name val="Times New Roman"/>
      <family val="1"/>
    </font>
    <font>
      <u/>
      <sz val="11"/>
      <color rgb="FF000000"/>
      <name val="Times New Roman"/>
      <family val="1"/>
    </font>
    <font>
      <b/>
      <u/>
      <sz val="11"/>
      <color indexed="12"/>
      <name val="Times New Roman"/>
      <family val="1"/>
    </font>
    <font>
      <u/>
      <sz val="11"/>
      <color theme="1"/>
      <name val="Times New Roman"/>
      <family val="1"/>
    </font>
    <font>
      <sz val="11"/>
      <color rgb="FF343334"/>
      <name val="Times New Roman"/>
      <family val="1"/>
    </font>
    <font>
      <b/>
      <sz val="11"/>
      <color rgb="FF343334"/>
      <name val="Times New Roman"/>
      <family val="1"/>
    </font>
    <font>
      <u/>
      <sz val="11"/>
      <color rgb="FF0563C1"/>
      <name val="Times New Roman"/>
      <family val="1"/>
    </font>
    <font>
      <b/>
      <u/>
      <sz val="11"/>
      <color rgb="FF0563C1"/>
      <name val="Times New Roman"/>
      <family val="1"/>
    </font>
    <font>
      <u/>
      <sz val="10"/>
      <color theme="1"/>
      <name val="Times New Roman"/>
      <family val="1"/>
      <charset val="186"/>
    </font>
    <font>
      <u/>
      <sz val="11"/>
      <color theme="1"/>
      <name val="Calibri"/>
      <family val="2"/>
      <scheme val="minor"/>
    </font>
    <font>
      <b/>
      <sz val="10"/>
      <color theme="1"/>
      <name val="Arial"/>
      <family val="2"/>
      <charset val="186"/>
    </font>
    <font>
      <b/>
      <u/>
      <sz val="11"/>
      <color rgb="FF000000"/>
      <name val="Times New Roman"/>
      <family val="1"/>
    </font>
    <font>
      <vertAlign val="superscript"/>
      <sz val="11"/>
      <color theme="1"/>
      <name val="Times New Roman"/>
      <family val="1"/>
    </font>
    <font>
      <b/>
      <vertAlign val="superscript"/>
      <sz val="11"/>
      <color theme="1"/>
      <name val="Times New Roman"/>
      <family val="1"/>
    </font>
    <font>
      <sz val="8"/>
      <name val="Calibri"/>
      <family val="2"/>
      <charset val="186"/>
      <scheme val="minor"/>
    </font>
    <font>
      <u/>
      <sz val="11"/>
      <color theme="10"/>
      <name val="Calibri"/>
      <family val="2"/>
      <charset val="186"/>
      <scheme val="minor"/>
    </font>
  </fonts>
  <fills count="8">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79998168889431442"/>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s>
  <cellStyleXfs count="13">
    <xf numFmtId="0" fontId="0" fillId="0" borderId="0"/>
    <xf numFmtId="43" fontId="9" fillId="0" borderId="0" applyFon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alignment vertical="top"/>
      <protection locked="0"/>
    </xf>
    <xf numFmtId="0" fontId="9" fillId="0" borderId="0"/>
    <xf numFmtId="0" fontId="12" fillId="0" borderId="0"/>
    <xf numFmtId="0" fontId="11" fillId="0" borderId="0" applyNumberFormat="0" applyFill="0" applyBorder="0" applyAlignment="0" applyProtection="0">
      <alignment vertical="top"/>
      <protection locked="0"/>
    </xf>
    <xf numFmtId="0" fontId="1" fillId="0" borderId="0"/>
    <xf numFmtId="43" fontId="9" fillId="0" borderId="0" applyFont="0" applyFill="0" applyBorder="0" applyAlignment="0" applyProtection="0"/>
    <xf numFmtId="0" fontId="21" fillId="0" borderId="0"/>
    <xf numFmtId="0" fontId="22" fillId="0" borderId="0" applyNumberFormat="0" applyFill="0" applyBorder="0" applyAlignment="0" applyProtection="0">
      <alignment vertical="top"/>
      <protection locked="0"/>
    </xf>
    <xf numFmtId="0" fontId="54" fillId="0" borderId="0" applyNumberFormat="0" applyFill="0" applyBorder="0" applyAlignment="0" applyProtection="0"/>
    <xf numFmtId="43" fontId="9" fillId="0" borderId="0" applyFont="0" applyFill="0" applyBorder="0" applyAlignment="0" applyProtection="0"/>
  </cellStyleXfs>
  <cellXfs count="649">
    <xf numFmtId="0" fontId="0" fillId="0" borderId="0" xfId="0"/>
    <xf numFmtId="0" fontId="13" fillId="0" borderId="0" xfId="0" applyFont="1"/>
    <xf numFmtId="0" fontId="15" fillId="2" borderId="2" xfId="0"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6" xfId="0" applyFont="1" applyBorder="1" applyAlignment="1">
      <alignment vertical="center" wrapText="1"/>
    </xf>
    <xf numFmtId="0" fontId="15" fillId="0" borderId="2" xfId="0" applyFont="1" applyBorder="1" applyAlignment="1">
      <alignment vertical="center" wrapText="1"/>
    </xf>
    <xf numFmtId="0" fontId="13" fillId="0" borderId="0" xfId="0" applyFont="1" applyAlignment="1">
      <alignment wrapText="1"/>
    </xf>
    <xf numFmtId="0" fontId="15" fillId="0" borderId="9" xfId="0" applyFont="1" applyBorder="1" applyAlignment="1">
      <alignment horizontal="center" vertical="center" wrapText="1"/>
    </xf>
    <xf numFmtId="0" fontId="8" fillId="0" borderId="9" xfId="0" applyFont="1" applyBorder="1" applyAlignment="1">
      <alignment horizontal="center" vertical="center" wrapText="1"/>
    </xf>
    <xf numFmtId="1" fontId="15" fillId="0" borderId="6" xfId="0" applyNumberFormat="1" applyFont="1" applyBorder="1" applyAlignment="1">
      <alignment horizontal="center" vertical="center" wrapText="1"/>
    </xf>
    <xf numFmtId="0" fontId="15" fillId="0" borderId="12" xfId="0" applyFont="1" applyBorder="1" applyAlignment="1">
      <alignment horizontal="center" vertical="center" wrapText="1"/>
    </xf>
    <xf numFmtId="1" fontId="15" fillId="0" borderId="2" xfId="0" applyNumberFormat="1" applyFont="1" applyBorder="1" applyAlignment="1">
      <alignment horizontal="center" vertical="center" wrapText="1"/>
    </xf>
    <xf numFmtId="1" fontId="15" fillId="0" borderId="9" xfId="0" applyNumberFormat="1" applyFont="1" applyBorder="1" applyAlignment="1">
      <alignment horizontal="center" vertical="center" wrapText="1"/>
    </xf>
    <xf numFmtId="0" fontId="15" fillId="0" borderId="16" xfId="0" applyFont="1" applyBorder="1" applyAlignment="1">
      <alignment horizontal="center" vertical="center" wrapText="1"/>
    </xf>
    <xf numFmtId="1" fontId="5" fillId="0" borderId="6" xfId="0" applyNumberFormat="1" applyFont="1" applyBorder="1" applyAlignment="1">
      <alignment horizontal="center" vertical="center"/>
    </xf>
    <xf numFmtId="1" fontId="5" fillId="0" borderId="2" xfId="0" applyNumberFormat="1" applyFont="1" applyBorder="1" applyAlignment="1">
      <alignment horizontal="center" vertical="center"/>
    </xf>
    <xf numFmtId="1" fontId="16" fillId="3" borderId="9" xfId="0" applyNumberFormat="1" applyFont="1" applyFill="1" applyBorder="1" applyAlignment="1">
      <alignment horizontal="center" vertical="center"/>
    </xf>
    <xf numFmtId="0" fontId="13" fillId="0" borderId="11" xfId="0" applyFont="1" applyBorder="1"/>
    <xf numFmtId="0" fontId="13" fillId="0" borderId="18" xfId="0" applyFont="1" applyBorder="1" applyAlignment="1">
      <alignment wrapText="1"/>
    </xf>
    <xf numFmtId="0" fontId="14" fillId="0" borderId="11" xfId="0" applyFont="1" applyBorder="1" applyAlignment="1">
      <alignment horizontal="center" vertical="center" wrapText="1"/>
    </xf>
    <xf numFmtId="0" fontId="13" fillId="0" borderId="0" xfId="0" applyFont="1" applyAlignment="1">
      <alignment vertical="top" wrapText="1"/>
    </xf>
    <xf numFmtId="0" fontId="23" fillId="0" borderId="0" xfId="0" applyFont="1" applyAlignment="1">
      <alignment vertical="center"/>
    </xf>
    <xf numFmtId="0" fontId="3" fillId="0" borderId="21" xfId="0" applyFont="1" applyBorder="1" applyAlignment="1">
      <alignment vertical="center"/>
    </xf>
    <xf numFmtId="0" fontId="25" fillId="0" borderId="0" xfId="0" applyFont="1" applyAlignment="1">
      <alignment vertical="center"/>
    </xf>
    <xf numFmtId="0" fontId="25" fillId="0" borderId="0" xfId="0" applyFont="1" applyAlignment="1">
      <alignment vertical="center" wrapText="1"/>
    </xf>
    <xf numFmtId="0" fontId="24" fillId="4" borderId="21" xfId="0" applyFont="1" applyFill="1" applyBorder="1"/>
    <xf numFmtId="0" fontId="24" fillId="4" borderId="0" xfId="0" applyFont="1" applyFill="1"/>
    <xf numFmtId="0" fontId="5" fillId="0" borderId="0" xfId="0" applyFont="1" applyAlignment="1">
      <alignment vertical="top" wrapText="1"/>
    </xf>
    <xf numFmtId="0" fontId="24" fillId="4" borderId="21" xfId="0" applyFont="1" applyFill="1" applyBorder="1" applyAlignment="1">
      <alignment horizontal="left"/>
    </xf>
    <xf numFmtId="0" fontId="24" fillId="4" borderId="0" xfId="0" applyFont="1" applyFill="1" applyAlignment="1">
      <alignment horizontal="left"/>
    </xf>
    <xf numFmtId="0" fontId="5" fillId="5" borderId="21" xfId="0" applyFont="1" applyFill="1" applyBorder="1"/>
    <xf numFmtId="0" fontId="5" fillId="5" borderId="0" xfId="0" applyFont="1" applyFill="1"/>
    <xf numFmtId="0" fontId="6" fillId="5" borderId="0" xfId="0" applyFont="1" applyFill="1"/>
    <xf numFmtId="0" fontId="2" fillId="5" borderId="0" xfId="0" applyFont="1" applyFill="1"/>
    <xf numFmtId="0" fontId="28" fillId="0" borderId="23" xfId="0" applyFont="1" applyBorder="1" applyAlignment="1">
      <alignment horizontal="center" vertical="center" wrapText="1"/>
    </xf>
    <xf numFmtId="0" fontId="28" fillId="0" borderId="23" xfId="0" applyFont="1" applyBorder="1" applyAlignment="1">
      <alignment horizontal="left" vertical="center" wrapText="1"/>
    </xf>
    <xf numFmtId="0" fontId="8" fillId="0" borderId="2" xfId="0" applyFont="1" applyBorder="1" applyAlignment="1">
      <alignment horizontal="center" vertical="center"/>
    </xf>
    <xf numFmtId="0" fontId="25" fillId="0" borderId="0" xfId="0" applyFont="1" applyAlignment="1">
      <alignment horizontal="center" vertical="center"/>
    </xf>
    <xf numFmtId="0" fontId="24" fillId="4" borderId="0" xfId="0" applyFont="1" applyFill="1" applyAlignment="1">
      <alignment horizontal="center"/>
    </xf>
    <xf numFmtId="0" fontId="0" fillId="0" borderId="0" xfId="0" applyAlignment="1">
      <alignment horizontal="center"/>
    </xf>
    <xf numFmtId="0" fontId="24" fillId="4" borderId="0" xfId="0" applyFont="1" applyFill="1" applyAlignment="1">
      <alignment horizontal="center" vertical="center"/>
    </xf>
    <xf numFmtId="0" fontId="5" fillId="5" borderId="0" xfId="0" applyFont="1" applyFill="1" applyAlignment="1">
      <alignment horizontal="center" vertical="center"/>
    </xf>
    <xf numFmtId="0" fontId="27" fillId="5" borderId="0" xfId="0" applyFont="1" applyFill="1" applyAlignment="1">
      <alignment horizontal="center" vertical="center" wrapText="1"/>
    </xf>
    <xf numFmtId="0" fontId="5" fillId="0" borderId="0" xfId="0" applyFont="1" applyAlignment="1">
      <alignment horizontal="center" vertical="top" wrapText="1"/>
    </xf>
    <xf numFmtId="0" fontId="0" fillId="0" borderId="0" xfId="0" applyAlignment="1">
      <alignment horizontal="left"/>
    </xf>
    <xf numFmtId="0" fontId="13" fillId="3" borderId="2" xfId="0" applyFont="1" applyFill="1" applyBorder="1"/>
    <xf numFmtId="0" fontId="30" fillId="3" borderId="2" xfId="2" applyFont="1" applyFill="1" applyBorder="1" applyAlignment="1" applyProtection="1">
      <alignment vertical="top"/>
    </xf>
    <xf numFmtId="0" fontId="13" fillId="3" borderId="0" xfId="0" applyFont="1" applyFill="1"/>
    <xf numFmtId="0" fontId="30" fillId="3" borderId="2" xfId="2" applyFont="1" applyFill="1" applyBorder="1" applyAlignment="1">
      <alignment vertical="top"/>
    </xf>
    <xf numFmtId="0" fontId="13" fillId="3" borderId="2" xfId="0" applyFont="1" applyFill="1" applyBorder="1" applyAlignment="1">
      <alignment horizontal="left"/>
    </xf>
    <xf numFmtId="0" fontId="30" fillId="3" borderId="2" xfId="2" applyFont="1" applyFill="1" applyBorder="1" applyAlignment="1" applyProtection="1">
      <alignment horizontal="left" vertical="center"/>
    </xf>
    <xf numFmtId="0" fontId="31" fillId="3" borderId="2" xfId="0" applyFont="1" applyFill="1" applyBorder="1" applyAlignment="1">
      <alignment horizontal="center"/>
    </xf>
    <xf numFmtId="0" fontId="31" fillId="3" borderId="2" xfId="0" applyFont="1" applyFill="1" applyBorder="1"/>
    <xf numFmtId="167" fontId="30" fillId="3" borderId="2" xfId="2" applyNumberFormat="1" applyFont="1" applyFill="1" applyBorder="1" applyAlignment="1" applyProtection="1">
      <alignment vertical="top"/>
    </xf>
    <xf numFmtId="0" fontId="32" fillId="3" borderId="2" xfId="2" applyFont="1" applyFill="1" applyBorder="1" applyAlignment="1" applyProtection="1">
      <alignment vertical="top"/>
    </xf>
    <xf numFmtId="0" fontId="13" fillId="3" borderId="2" xfId="0" applyFont="1" applyFill="1" applyBorder="1" applyAlignment="1">
      <alignment vertical="center"/>
    </xf>
    <xf numFmtId="2" fontId="13" fillId="3" borderId="2" xfId="0" applyNumberFormat="1" applyFont="1" applyFill="1" applyBorder="1" applyAlignment="1">
      <alignment vertical="top"/>
    </xf>
    <xf numFmtId="0" fontId="13" fillId="0" borderId="0" xfId="0" applyFont="1" applyAlignment="1">
      <alignment horizontal="left"/>
    </xf>
    <xf numFmtId="0" fontId="13" fillId="0" borderId="0" xfId="0" applyFont="1" applyAlignment="1">
      <alignment horizontal="left" vertical="center"/>
    </xf>
    <xf numFmtId="0" fontId="13" fillId="0" borderId="0" xfId="0" applyFont="1" applyAlignment="1">
      <alignment horizontal="center" vertical="center"/>
    </xf>
    <xf numFmtId="0" fontId="15" fillId="0" borderId="2" xfId="0" applyFont="1" applyBorder="1" applyAlignment="1">
      <alignment horizontal="center" vertical="center"/>
    </xf>
    <xf numFmtId="0" fontId="15" fillId="0" borderId="2" xfId="0" applyFont="1" applyBorder="1" applyAlignment="1">
      <alignment horizontal="center" vertical="top"/>
    </xf>
    <xf numFmtId="0" fontId="15" fillId="0" borderId="2" xfId="0" applyFont="1" applyBorder="1" applyAlignment="1">
      <alignment horizontal="left" vertical="top"/>
    </xf>
    <xf numFmtId="0" fontId="13" fillId="0" borderId="2" xfId="0" applyFont="1" applyBorder="1" applyAlignment="1">
      <alignment vertical="top"/>
    </xf>
    <xf numFmtId="0" fontId="13" fillId="3" borderId="2" xfId="0" applyFont="1" applyFill="1" applyBorder="1" applyAlignment="1">
      <alignment horizontal="center" vertical="center"/>
    </xf>
    <xf numFmtId="0" fontId="13" fillId="3" borderId="2" xfId="0" applyFont="1" applyFill="1" applyBorder="1" applyAlignment="1">
      <alignment horizontal="left" vertical="center"/>
    </xf>
    <xf numFmtId="0" fontId="31" fillId="3" borderId="2" xfId="0" applyFont="1" applyFill="1" applyBorder="1" applyAlignment="1">
      <alignment horizontal="left" vertical="center"/>
    </xf>
    <xf numFmtId="0" fontId="8" fillId="3" borderId="2" xfId="0" applyFont="1" applyFill="1" applyBorder="1" applyAlignment="1">
      <alignment horizontal="center" vertical="center"/>
    </xf>
    <xf numFmtId="0" fontId="15" fillId="3" borderId="2" xfId="0" applyFont="1" applyFill="1" applyBorder="1" applyAlignment="1">
      <alignment horizontal="left" vertical="center"/>
    </xf>
    <xf numFmtId="2" fontId="13" fillId="3" borderId="2" xfId="0" quotePrefix="1" applyNumberFormat="1" applyFont="1" applyFill="1" applyBorder="1" applyAlignment="1">
      <alignment vertical="top"/>
    </xf>
    <xf numFmtId="2" fontId="13" fillId="3" borderId="2" xfId="0" applyNumberFormat="1" applyFont="1" applyFill="1" applyBorder="1" applyAlignment="1">
      <alignment horizontal="left" vertical="top"/>
    </xf>
    <xf numFmtId="0" fontId="13" fillId="3" borderId="2" xfId="0" applyFont="1" applyFill="1" applyBorder="1" applyAlignment="1">
      <alignment vertical="top"/>
    </xf>
    <xf numFmtId="0" fontId="14" fillId="3" borderId="2" xfId="0" applyFont="1" applyFill="1" applyBorder="1" applyAlignment="1">
      <alignment horizontal="center" vertical="center"/>
    </xf>
    <xf numFmtId="2" fontId="13" fillId="3" borderId="2" xfId="0" applyNumberFormat="1" applyFont="1" applyFill="1" applyBorder="1" applyAlignment="1">
      <alignment horizontal="left" vertical="center"/>
    </xf>
    <xf numFmtId="49" fontId="13" fillId="3" borderId="2" xfId="0" applyNumberFormat="1" applyFont="1" applyFill="1" applyBorder="1" applyAlignment="1">
      <alignment horizontal="left" vertical="center"/>
    </xf>
    <xf numFmtId="49" fontId="13" fillId="3" borderId="2" xfId="0" applyNumberFormat="1" applyFont="1" applyFill="1" applyBorder="1" applyAlignment="1">
      <alignment vertical="top"/>
    </xf>
    <xf numFmtId="2" fontId="13" fillId="3" borderId="2" xfId="0" quotePrefix="1" applyNumberFormat="1" applyFont="1" applyFill="1" applyBorder="1" applyAlignment="1">
      <alignment horizontal="left" vertical="center"/>
    </xf>
    <xf numFmtId="14" fontId="13" fillId="3" borderId="2" xfId="0" applyNumberFormat="1" applyFont="1" applyFill="1" applyBorder="1" applyAlignment="1">
      <alignment vertical="top"/>
    </xf>
    <xf numFmtId="0" fontId="39" fillId="3" borderId="2" xfId="3" applyFont="1" applyFill="1" applyBorder="1" applyAlignment="1" applyProtection="1">
      <alignment vertical="top"/>
    </xf>
    <xf numFmtId="1" fontId="13" fillId="3" borderId="2" xfId="0" applyNumberFormat="1" applyFont="1" applyFill="1" applyBorder="1" applyAlignment="1">
      <alignment vertical="top"/>
    </xf>
    <xf numFmtId="165" fontId="13" fillId="3" borderId="2" xfId="0" applyNumberFormat="1" applyFont="1" applyFill="1" applyBorder="1" applyAlignment="1">
      <alignment horizontal="left" vertical="top"/>
    </xf>
    <xf numFmtId="0" fontId="40" fillId="3" borderId="2" xfId="0" applyFont="1" applyFill="1" applyBorder="1" applyAlignment="1">
      <alignment vertical="top"/>
    </xf>
    <xf numFmtId="165" fontId="13" fillId="3" borderId="2" xfId="0" applyNumberFormat="1" applyFont="1" applyFill="1" applyBorder="1" applyAlignment="1">
      <alignment vertical="top"/>
    </xf>
    <xf numFmtId="1" fontId="13" fillId="3" borderId="2" xfId="0" applyNumberFormat="1" applyFont="1" applyFill="1" applyBorder="1" applyAlignment="1">
      <alignment horizontal="left" vertical="top"/>
    </xf>
    <xf numFmtId="0" fontId="13" fillId="3" borderId="2" xfId="0" applyFont="1" applyFill="1" applyBorder="1" applyAlignment="1">
      <alignment horizontal="left" vertical="top"/>
    </xf>
    <xf numFmtId="3" fontId="13" fillId="3" borderId="2" xfId="0" applyNumberFormat="1" applyFont="1" applyFill="1" applyBorder="1" applyAlignment="1">
      <alignment horizontal="left" vertical="center"/>
    </xf>
    <xf numFmtId="0" fontId="42" fillId="3" borderId="2" xfId="2" applyFont="1" applyFill="1" applyBorder="1" applyAlignment="1">
      <alignment horizontal="left" vertical="center"/>
    </xf>
    <xf numFmtId="2" fontId="14" fillId="3" borderId="2" xfId="0" applyNumberFormat="1" applyFont="1" applyFill="1" applyBorder="1" applyAlignment="1">
      <alignment vertical="top"/>
    </xf>
    <xf numFmtId="0" fontId="15" fillId="3" borderId="2" xfId="0" applyFont="1" applyFill="1" applyBorder="1" applyAlignment="1">
      <alignment vertical="center"/>
    </xf>
    <xf numFmtId="0" fontId="19" fillId="3" borderId="2" xfId="0" applyFont="1" applyFill="1" applyBorder="1" applyAlignment="1">
      <alignment horizontal="center" vertical="center"/>
    </xf>
    <xf numFmtId="0" fontId="31" fillId="3" borderId="2" xfId="0" applyFont="1" applyFill="1" applyBorder="1" applyAlignment="1">
      <alignment horizontal="center" vertical="center"/>
    </xf>
    <xf numFmtId="49" fontId="31" fillId="3" borderId="2" xfId="0" applyNumberFormat="1" applyFont="1" applyFill="1" applyBorder="1" applyAlignment="1">
      <alignment horizontal="left" vertical="center"/>
    </xf>
    <xf numFmtId="0" fontId="32" fillId="3" borderId="2" xfId="2" applyFont="1" applyFill="1" applyBorder="1" applyAlignment="1" applyProtection="1">
      <alignment horizontal="left" vertical="center"/>
    </xf>
    <xf numFmtId="3" fontId="13" fillId="3" borderId="2" xfId="0" applyNumberFormat="1" applyFont="1" applyFill="1" applyBorder="1" applyAlignment="1">
      <alignment vertical="top"/>
    </xf>
    <xf numFmtId="2" fontId="13" fillId="3" borderId="2" xfId="0" applyNumberFormat="1" applyFont="1" applyFill="1" applyBorder="1" applyAlignment="1">
      <alignment horizontal="center" vertical="center"/>
    </xf>
    <xf numFmtId="2" fontId="13" fillId="3" borderId="2" xfId="0" quotePrefix="1" applyNumberFormat="1" applyFont="1" applyFill="1" applyBorder="1" applyAlignment="1">
      <alignment vertical="center"/>
    </xf>
    <xf numFmtId="0" fontId="31" fillId="3" borderId="2" xfId="0" applyFont="1" applyFill="1" applyBorder="1" applyAlignment="1">
      <alignment vertical="center"/>
    </xf>
    <xf numFmtId="166" fontId="31" fillId="3" borderId="2" xfId="1" applyNumberFormat="1" applyFont="1" applyFill="1" applyBorder="1" applyAlignment="1">
      <alignment horizontal="center" vertical="center"/>
    </xf>
    <xf numFmtId="2" fontId="31" fillId="3" borderId="2" xfId="0" applyNumberFormat="1" applyFont="1" applyFill="1" applyBorder="1" applyAlignment="1">
      <alignment vertical="top"/>
    </xf>
    <xf numFmtId="2" fontId="31" fillId="3" borderId="2" xfId="0" applyNumberFormat="1" applyFont="1" applyFill="1" applyBorder="1" applyAlignment="1">
      <alignment horizontal="left" vertical="top"/>
    </xf>
    <xf numFmtId="0" fontId="31" fillId="3" borderId="2" xfId="0" applyFont="1" applyFill="1" applyBorder="1" applyAlignment="1">
      <alignment vertical="top"/>
    </xf>
    <xf numFmtId="3" fontId="31" fillId="3" borderId="2" xfId="0" applyNumberFormat="1" applyFont="1" applyFill="1" applyBorder="1" applyAlignment="1">
      <alignment vertical="top"/>
    </xf>
    <xf numFmtId="0" fontId="32" fillId="3" borderId="2" xfId="3" applyFont="1" applyFill="1" applyBorder="1" applyAlignment="1" applyProtection="1">
      <alignment vertical="top"/>
    </xf>
    <xf numFmtId="0" fontId="43" fillId="3" borderId="2" xfId="9" applyFont="1" applyFill="1" applyBorder="1" applyAlignment="1">
      <alignment horizontal="left" vertical="top"/>
    </xf>
    <xf numFmtId="0" fontId="30" fillId="3" borderId="2" xfId="10" applyFont="1" applyFill="1" applyBorder="1" applyAlignment="1" applyProtection="1">
      <alignment vertical="top"/>
    </xf>
    <xf numFmtId="0" fontId="45" fillId="3" borderId="2" xfId="2" applyFont="1" applyFill="1" applyBorder="1" applyAlignment="1">
      <alignment horizontal="left" vertical="center"/>
    </xf>
    <xf numFmtId="14" fontId="31" fillId="3" borderId="2" xfId="0" applyNumberFormat="1" applyFont="1" applyFill="1" applyBorder="1" applyAlignment="1">
      <alignment vertical="top"/>
    </xf>
    <xf numFmtId="1" fontId="31" fillId="3" borderId="2" xfId="0" applyNumberFormat="1" applyFont="1" applyFill="1" applyBorder="1" applyAlignment="1">
      <alignment horizontal="left" vertical="top"/>
    </xf>
    <xf numFmtId="2" fontId="36" fillId="3" borderId="2" xfId="0" applyNumberFormat="1" applyFont="1" applyFill="1" applyBorder="1" applyAlignment="1">
      <alignment horizontal="left" vertical="top"/>
    </xf>
    <xf numFmtId="167" fontId="13" fillId="3" borderId="2" xfId="0" applyNumberFormat="1" applyFont="1" applyFill="1" applyBorder="1" applyAlignment="1">
      <alignment vertical="top"/>
    </xf>
    <xf numFmtId="167" fontId="13" fillId="3" borderId="2" xfId="0" applyNumberFormat="1" applyFont="1" applyFill="1" applyBorder="1" applyAlignment="1">
      <alignment horizontal="left" vertical="top"/>
    </xf>
    <xf numFmtId="1" fontId="13" fillId="3" borderId="2" xfId="0" applyNumberFormat="1" applyFont="1" applyFill="1" applyBorder="1" applyAlignment="1">
      <alignment horizontal="center" vertical="top"/>
    </xf>
    <xf numFmtId="0" fontId="39" fillId="3" borderId="2" xfId="3" applyFont="1" applyFill="1" applyBorder="1" applyAlignment="1" applyProtection="1">
      <alignment vertical="center"/>
    </xf>
    <xf numFmtId="14" fontId="13" fillId="3" borderId="2" xfId="0" applyNumberFormat="1" applyFont="1" applyFill="1" applyBorder="1" applyAlignment="1">
      <alignment horizontal="center" vertical="center"/>
    </xf>
    <xf numFmtId="49" fontId="31" fillId="3" borderId="2" xfId="0" applyNumberFormat="1" applyFont="1" applyFill="1" applyBorder="1" applyAlignment="1">
      <alignment horizontal="center" vertical="center"/>
    </xf>
    <xf numFmtId="0" fontId="39" fillId="3" borderId="2" xfId="3" applyFont="1" applyFill="1" applyBorder="1" applyAlignment="1" applyProtection="1">
      <alignment horizontal="center" vertical="center"/>
    </xf>
    <xf numFmtId="2" fontId="13" fillId="3" borderId="2" xfId="0" applyNumberFormat="1" applyFont="1" applyFill="1" applyBorder="1" applyAlignment="1">
      <alignment vertical="center"/>
    </xf>
    <xf numFmtId="49" fontId="13" fillId="3" borderId="2" xfId="0" applyNumberFormat="1" applyFont="1" applyFill="1" applyBorder="1" applyAlignment="1">
      <alignment vertical="center"/>
    </xf>
    <xf numFmtId="0" fontId="41" fillId="3" borderId="2" xfId="6" applyFont="1" applyFill="1" applyBorder="1" applyAlignment="1" applyProtection="1">
      <alignment horizontal="left" vertical="center"/>
    </xf>
    <xf numFmtId="0" fontId="13" fillId="3" borderId="4" xfId="0" applyFont="1" applyFill="1" applyBorder="1" applyAlignment="1">
      <alignment horizontal="left" vertical="center"/>
    </xf>
    <xf numFmtId="49" fontId="13" fillId="3" borderId="4" xfId="0" applyNumberFormat="1" applyFont="1" applyFill="1" applyBorder="1" applyAlignment="1">
      <alignment horizontal="left" vertical="center"/>
    </xf>
    <xf numFmtId="0" fontId="8" fillId="3" borderId="4" xfId="0" applyFont="1" applyFill="1" applyBorder="1" applyAlignment="1">
      <alignment horizontal="center" vertical="center"/>
    </xf>
    <xf numFmtId="0" fontId="15" fillId="3" borderId="4" xfId="0" applyFont="1" applyFill="1" applyBorder="1" applyAlignment="1">
      <alignment horizontal="left" vertical="center"/>
    </xf>
    <xf numFmtId="2" fontId="13" fillId="3" borderId="4" xfId="0" applyNumberFormat="1" applyFont="1" applyFill="1" applyBorder="1" applyAlignment="1">
      <alignment vertical="top"/>
    </xf>
    <xf numFmtId="2" fontId="13" fillId="3" borderId="4" xfId="0" quotePrefix="1" applyNumberFormat="1" applyFont="1" applyFill="1" applyBorder="1" applyAlignment="1">
      <alignment vertical="top"/>
    </xf>
    <xf numFmtId="0" fontId="13" fillId="3" borderId="4" xfId="0" applyFont="1" applyFill="1" applyBorder="1"/>
    <xf numFmtId="2" fontId="13" fillId="3" borderId="4" xfId="0" applyNumberFormat="1" applyFont="1" applyFill="1" applyBorder="1" applyAlignment="1">
      <alignment horizontal="left" vertical="top"/>
    </xf>
    <xf numFmtId="0" fontId="13" fillId="3" borderId="4" xfId="0" applyFont="1" applyFill="1" applyBorder="1" applyAlignment="1">
      <alignment vertical="top"/>
    </xf>
    <xf numFmtId="49" fontId="13" fillId="3" borderId="4" xfId="0" applyNumberFormat="1" applyFont="1" applyFill="1" applyBorder="1" applyAlignment="1">
      <alignment vertical="top"/>
    </xf>
    <xf numFmtId="0" fontId="30" fillId="3" borderId="4" xfId="2" applyFont="1" applyFill="1" applyBorder="1" applyAlignment="1" applyProtection="1">
      <alignment vertical="top"/>
    </xf>
    <xf numFmtId="0" fontId="31" fillId="3" borderId="4" xfId="0" applyFont="1" applyFill="1" applyBorder="1" applyAlignment="1">
      <alignment horizontal="left" vertical="center"/>
    </xf>
    <xf numFmtId="14" fontId="13" fillId="3" borderId="4" xfId="0" applyNumberFormat="1" applyFont="1" applyFill="1" applyBorder="1" applyAlignment="1">
      <alignment vertical="top"/>
    </xf>
    <xf numFmtId="0" fontId="39" fillId="3" borderId="4" xfId="3" applyFont="1" applyFill="1" applyBorder="1" applyAlignment="1" applyProtection="1">
      <alignment vertical="top"/>
    </xf>
    <xf numFmtId="1" fontId="13" fillId="3" borderId="4" xfId="0" applyNumberFormat="1" applyFont="1" applyFill="1" applyBorder="1" applyAlignment="1">
      <alignment vertical="top"/>
    </xf>
    <xf numFmtId="165" fontId="13" fillId="3" borderId="4" xfId="0" applyNumberFormat="1" applyFont="1" applyFill="1" applyBorder="1" applyAlignment="1">
      <alignment horizontal="left" vertical="top"/>
    </xf>
    <xf numFmtId="0" fontId="40" fillId="3" borderId="4" xfId="0" applyFont="1" applyFill="1" applyBorder="1" applyAlignment="1">
      <alignment vertical="top"/>
    </xf>
    <xf numFmtId="0" fontId="13" fillId="3" borderId="4" xfId="0" applyFont="1" applyFill="1" applyBorder="1" applyAlignment="1">
      <alignment horizontal="left" vertical="top"/>
    </xf>
    <xf numFmtId="0" fontId="14" fillId="3" borderId="4" xfId="0" applyFont="1" applyFill="1" applyBorder="1" applyAlignment="1">
      <alignment horizontal="center" vertical="center"/>
    </xf>
    <xf numFmtId="0" fontId="31" fillId="3" borderId="4" xfId="0" applyFont="1" applyFill="1" applyBorder="1"/>
    <xf numFmtId="0" fontId="15" fillId="3" borderId="4" xfId="0" applyFont="1" applyFill="1" applyBorder="1" applyAlignment="1">
      <alignment vertical="center"/>
    </xf>
    <xf numFmtId="49" fontId="31" fillId="3" borderId="4" xfId="0" applyNumberFormat="1" applyFont="1" applyFill="1" applyBorder="1" applyAlignment="1">
      <alignment horizontal="left" vertical="center"/>
    </xf>
    <xf numFmtId="0" fontId="19" fillId="3" borderId="4" xfId="0" applyFont="1" applyFill="1" applyBorder="1" applyAlignment="1">
      <alignment horizontal="center" vertical="center"/>
    </xf>
    <xf numFmtId="0" fontId="32" fillId="3" borderId="4" xfId="2" applyFont="1" applyFill="1" applyBorder="1" applyAlignment="1" applyProtection="1">
      <alignment horizontal="left" vertical="center"/>
    </xf>
    <xf numFmtId="3" fontId="13" fillId="3" borderId="4" xfId="0" applyNumberFormat="1" applyFont="1" applyFill="1" applyBorder="1" applyAlignment="1">
      <alignment vertical="top"/>
    </xf>
    <xf numFmtId="2" fontId="13" fillId="3" borderId="4" xfId="0" applyNumberFormat="1" applyFont="1" applyFill="1" applyBorder="1" applyAlignment="1">
      <alignment horizontal="center" vertical="center"/>
    </xf>
    <xf numFmtId="2" fontId="13" fillId="3" borderId="4" xfId="0" applyNumberFormat="1" applyFont="1" applyFill="1" applyBorder="1" applyAlignment="1">
      <alignment horizontal="left" vertical="center"/>
    </xf>
    <xf numFmtId="0" fontId="13" fillId="3" borderId="4" xfId="0" applyFont="1" applyFill="1" applyBorder="1" applyAlignment="1">
      <alignment horizontal="center" vertical="center"/>
    </xf>
    <xf numFmtId="2" fontId="13" fillId="3" borderId="4" xfId="0" quotePrefix="1" applyNumberFormat="1" applyFont="1" applyFill="1" applyBorder="1" applyAlignment="1">
      <alignment horizontal="left" vertical="center"/>
    </xf>
    <xf numFmtId="3" fontId="13" fillId="3" borderId="4" xfId="0" applyNumberFormat="1" applyFont="1" applyFill="1" applyBorder="1" applyAlignment="1">
      <alignment horizontal="left" vertical="center"/>
    </xf>
    <xf numFmtId="0" fontId="30" fillId="3" borderId="4" xfId="2" applyFont="1" applyFill="1" applyBorder="1" applyAlignment="1" applyProtection="1">
      <alignment horizontal="left" vertical="center"/>
    </xf>
    <xf numFmtId="0" fontId="31" fillId="3" borderId="4" xfId="0" applyFont="1" applyFill="1" applyBorder="1" applyAlignment="1">
      <alignment vertical="center"/>
    </xf>
    <xf numFmtId="166" fontId="31" fillId="3" borderId="4" xfId="1" applyNumberFormat="1" applyFont="1" applyFill="1" applyBorder="1" applyAlignment="1">
      <alignment horizontal="center" vertical="center"/>
    </xf>
    <xf numFmtId="2" fontId="31" fillId="3" borderId="4" xfId="0" applyNumberFormat="1" applyFont="1" applyFill="1" applyBorder="1" applyAlignment="1">
      <alignment vertical="top"/>
    </xf>
    <xf numFmtId="2" fontId="31" fillId="3" borderId="4" xfId="0" applyNumberFormat="1" applyFont="1" applyFill="1" applyBorder="1" applyAlignment="1">
      <alignment horizontal="left" vertical="top"/>
    </xf>
    <xf numFmtId="0" fontId="31" fillId="3" borderId="4" xfId="0" applyFont="1" applyFill="1" applyBorder="1" applyAlignment="1">
      <alignment vertical="top"/>
    </xf>
    <xf numFmtId="3" fontId="31" fillId="3" borderId="4" xfId="0" applyNumberFormat="1" applyFont="1" applyFill="1" applyBorder="1" applyAlignment="1">
      <alignment vertical="top"/>
    </xf>
    <xf numFmtId="0" fontId="32" fillId="3" borderId="4" xfId="3" applyFont="1" applyFill="1" applyBorder="1" applyAlignment="1" applyProtection="1">
      <alignment vertical="top"/>
    </xf>
    <xf numFmtId="0" fontId="43" fillId="3" borderId="4" xfId="9" applyFont="1" applyFill="1" applyBorder="1" applyAlignment="1">
      <alignment horizontal="left" vertical="top"/>
    </xf>
    <xf numFmtId="165" fontId="13" fillId="3" borderId="4" xfId="0" applyNumberFormat="1" applyFont="1" applyFill="1" applyBorder="1" applyAlignment="1">
      <alignment vertical="top"/>
    </xf>
    <xf numFmtId="0" fontId="30" fillId="3" borderId="4" xfId="10" applyFont="1" applyFill="1" applyBorder="1" applyAlignment="1" applyProtection="1">
      <alignment vertical="top"/>
    </xf>
    <xf numFmtId="14" fontId="31" fillId="3" borderId="4" xfId="0" applyNumberFormat="1" applyFont="1" applyFill="1" applyBorder="1" applyAlignment="1">
      <alignment vertical="top"/>
    </xf>
    <xf numFmtId="1" fontId="36" fillId="3" borderId="4" xfId="0" applyNumberFormat="1" applyFont="1" applyFill="1" applyBorder="1" applyAlignment="1">
      <alignment horizontal="left" vertical="top"/>
    </xf>
    <xf numFmtId="167" fontId="13" fillId="3" borderId="4" xfId="0" applyNumberFormat="1" applyFont="1" applyFill="1" applyBorder="1" applyAlignment="1">
      <alignment vertical="top"/>
    </xf>
    <xf numFmtId="2" fontId="14" fillId="3" borderId="4" xfId="0" applyNumberFormat="1" applyFont="1" applyFill="1" applyBorder="1" applyAlignment="1">
      <alignment vertical="top"/>
    </xf>
    <xf numFmtId="167" fontId="13" fillId="3" borderId="4" xfId="0" applyNumberFormat="1" applyFont="1" applyFill="1" applyBorder="1" applyAlignment="1">
      <alignment horizontal="left" vertical="top"/>
    </xf>
    <xf numFmtId="167" fontId="30" fillId="3" borderId="4" xfId="2" applyNumberFormat="1" applyFont="1" applyFill="1" applyBorder="1" applyAlignment="1" applyProtection="1">
      <alignment vertical="top"/>
    </xf>
    <xf numFmtId="0" fontId="13" fillId="3" borderId="4" xfId="0" applyFont="1" applyFill="1" applyBorder="1" applyAlignment="1">
      <alignment vertical="center"/>
    </xf>
    <xf numFmtId="0" fontId="39" fillId="3" borderId="4" xfId="3" applyFont="1" applyFill="1" applyBorder="1" applyAlignment="1" applyProtection="1">
      <alignment vertical="center"/>
    </xf>
    <xf numFmtId="14" fontId="13" fillId="3" borderId="4" xfId="0" applyNumberFormat="1" applyFont="1" applyFill="1" applyBorder="1" applyAlignment="1">
      <alignment horizontal="center" vertical="center"/>
    </xf>
    <xf numFmtId="49" fontId="31" fillId="3" borderId="4" xfId="0" applyNumberFormat="1" applyFont="1" applyFill="1" applyBorder="1" applyAlignment="1">
      <alignment horizontal="center" vertical="center"/>
    </xf>
    <xf numFmtId="0" fontId="39" fillId="3" borderId="4" xfId="3" applyFont="1" applyFill="1" applyBorder="1" applyAlignment="1" applyProtection="1">
      <alignment horizontal="center" vertical="center"/>
    </xf>
    <xf numFmtId="0" fontId="32" fillId="3" borderId="4" xfId="2" applyFont="1" applyFill="1" applyBorder="1" applyAlignment="1" applyProtection="1">
      <alignment vertical="top"/>
    </xf>
    <xf numFmtId="2" fontId="13" fillId="3" borderId="4" xfId="0" applyNumberFormat="1" applyFont="1" applyFill="1" applyBorder="1" applyAlignment="1">
      <alignment vertical="center"/>
    </xf>
    <xf numFmtId="49" fontId="13" fillId="3" borderId="4" xfId="0" applyNumberFormat="1" applyFont="1" applyFill="1" applyBorder="1" applyAlignment="1">
      <alignment vertical="center"/>
    </xf>
    <xf numFmtId="49" fontId="13" fillId="3" borderId="2" xfId="1" applyNumberFormat="1" applyFont="1" applyFill="1" applyBorder="1" applyAlignment="1">
      <alignment horizontal="center" vertical="center"/>
    </xf>
    <xf numFmtId="49" fontId="13" fillId="3" borderId="2" xfId="0" applyNumberFormat="1" applyFont="1" applyFill="1" applyBorder="1" applyAlignment="1">
      <alignment horizontal="center" vertical="center"/>
    </xf>
    <xf numFmtId="164" fontId="13" fillId="3" borderId="2" xfId="1" quotePrefix="1" applyNumberFormat="1" applyFont="1" applyFill="1" applyBorder="1" applyAlignment="1">
      <alignment horizontal="center" vertical="center"/>
    </xf>
    <xf numFmtId="166" fontId="13" fillId="3" borderId="2" xfId="8" applyNumberFormat="1" applyFont="1" applyFill="1" applyBorder="1" applyAlignment="1">
      <alignment horizontal="center"/>
    </xf>
    <xf numFmtId="164" fontId="13" fillId="3" borderId="2" xfId="1" applyNumberFormat="1" applyFont="1" applyFill="1" applyBorder="1" applyAlignment="1">
      <alignment horizontal="center" vertical="center"/>
    </xf>
    <xf numFmtId="1" fontId="13" fillId="3" borderId="2" xfId="5" applyNumberFormat="1" applyFont="1" applyFill="1" applyBorder="1" applyAlignment="1" applyProtection="1">
      <alignment horizontal="center" vertical="center"/>
      <protection locked="0"/>
    </xf>
    <xf numFmtId="0" fontId="13" fillId="3" borderId="2" xfId="7" applyFont="1" applyFill="1" applyBorder="1" applyAlignment="1">
      <alignment horizontal="center" vertical="center"/>
    </xf>
    <xf numFmtId="166" fontId="13" fillId="3" borderId="2" xfId="1" applyNumberFormat="1" applyFont="1" applyFill="1" applyBorder="1" applyAlignment="1">
      <alignment horizontal="center" vertical="center"/>
    </xf>
    <xf numFmtId="0" fontId="13" fillId="0" borderId="0" xfId="0" applyFont="1" applyAlignment="1">
      <alignment horizontal="center"/>
    </xf>
    <xf numFmtId="0" fontId="13" fillId="3" borderId="3" xfId="0" applyFont="1" applyFill="1" applyBorder="1" applyAlignment="1">
      <alignment horizontal="left" vertical="center"/>
    </xf>
    <xf numFmtId="49" fontId="13" fillId="3" borderId="3" xfId="1" applyNumberFormat="1" applyFont="1" applyFill="1" applyBorder="1" applyAlignment="1">
      <alignment horizontal="center" vertical="center"/>
    </xf>
    <xf numFmtId="0" fontId="31" fillId="3" borderId="3" xfId="0" applyFont="1" applyFill="1" applyBorder="1" applyAlignment="1">
      <alignment horizontal="left" vertical="center"/>
    </xf>
    <xf numFmtId="0" fontId="8" fillId="3" borderId="3" xfId="0" applyFont="1" applyFill="1" applyBorder="1" applyAlignment="1">
      <alignment horizontal="center" vertical="center"/>
    </xf>
    <xf numFmtId="0" fontId="15" fillId="3" borderId="3" xfId="0" applyFont="1" applyFill="1" applyBorder="1" applyAlignment="1">
      <alignment horizontal="left" vertical="center"/>
    </xf>
    <xf numFmtId="2" fontId="13" fillId="3" borderId="3" xfId="0" applyNumberFormat="1" applyFont="1" applyFill="1" applyBorder="1" applyAlignment="1">
      <alignment vertical="top"/>
    </xf>
    <xf numFmtId="2" fontId="13" fillId="3" borderId="3" xfId="0" quotePrefix="1" applyNumberFormat="1" applyFont="1" applyFill="1" applyBorder="1" applyAlignment="1">
      <alignment vertical="top"/>
    </xf>
    <xf numFmtId="0" fontId="13" fillId="3" borderId="3" xfId="0" applyFont="1" applyFill="1" applyBorder="1"/>
    <xf numFmtId="2" fontId="13" fillId="3" borderId="3" xfId="0" applyNumberFormat="1" applyFont="1" applyFill="1" applyBorder="1" applyAlignment="1">
      <alignment horizontal="left" vertical="top"/>
    </xf>
    <xf numFmtId="0" fontId="13" fillId="3" borderId="3" xfId="0" applyFont="1" applyFill="1" applyBorder="1" applyAlignment="1">
      <alignment vertical="top"/>
    </xf>
    <xf numFmtId="0" fontId="30" fillId="3" borderId="3" xfId="2" applyFont="1" applyFill="1" applyBorder="1" applyAlignment="1" applyProtection="1">
      <alignment vertical="top"/>
    </xf>
    <xf numFmtId="49" fontId="13" fillId="3" borderId="3" xfId="0" applyNumberFormat="1" applyFont="1" applyFill="1" applyBorder="1" applyAlignment="1">
      <alignment horizontal="center" vertical="center"/>
    </xf>
    <xf numFmtId="2" fontId="13" fillId="3" borderId="3" xfId="0" applyNumberFormat="1" applyFont="1" applyFill="1" applyBorder="1" applyAlignment="1">
      <alignment horizontal="left" vertical="center"/>
    </xf>
    <xf numFmtId="2" fontId="13" fillId="3" borderId="3" xfId="0" quotePrefix="1" applyNumberFormat="1" applyFont="1" applyFill="1" applyBorder="1" applyAlignment="1">
      <alignment horizontal="left" vertical="center"/>
    </xf>
    <xf numFmtId="2" fontId="36" fillId="3" borderId="3" xfId="0" applyNumberFormat="1" applyFont="1" applyFill="1" applyBorder="1" applyAlignment="1">
      <alignment horizontal="left" vertical="center"/>
    </xf>
    <xf numFmtId="49" fontId="13" fillId="3" borderId="3" xfId="0" applyNumberFormat="1" applyFont="1" applyFill="1" applyBorder="1" applyAlignment="1">
      <alignment vertical="top"/>
    </xf>
    <xf numFmtId="14" fontId="13" fillId="3" borderId="3" xfId="0" applyNumberFormat="1" applyFont="1" applyFill="1" applyBorder="1" applyAlignment="1">
      <alignment vertical="top"/>
    </xf>
    <xf numFmtId="0" fontId="39" fillId="3" borderId="3" xfId="3" applyFont="1" applyFill="1" applyBorder="1" applyAlignment="1" applyProtection="1">
      <alignment vertical="top"/>
    </xf>
    <xf numFmtId="165" fontId="13" fillId="3" borderId="3" xfId="0" applyNumberFormat="1" applyFont="1" applyFill="1" applyBorder="1" applyAlignment="1">
      <alignment vertical="top"/>
    </xf>
    <xf numFmtId="164" fontId="13" fillId="3" borderId="3" xfId="1" quotePrefix="1" applyNumberFormat="1" applyFont="1" applyFill="1" applyBorder="1" applyAlignment="1">
      <alignment horizontal="center" vertical="center"/>
    </xf>
    <xf numFmtId="0" fontId="13" fillId="3" borderId="3" xfId="0" applyFont="1" applyFill="1" applyBorder="1" applyAlignment="1">
      <alignment horizontal="center" vertical="center"/>
    </xf>
    <xf numFmtId="0" fontId="13" fillId="3" borderId="3" xfId="0" applyFont="1" applyFill="1" applyBorder="1" applyAlignment="1">
      <alignment horizontal="left" vertical="top"/>
    </xf>
    <xf numFmtId="0" fontId="30" fillId="3" borderId="3" xfId="2" applyFont="1" applyFill="1" applyBorder="1" applyAlignment="1" applyProtection="1">
      <alignment horizontal="left" vertical="center"/>
    </xf>
    <xf numFmtId="0" fontId="14" fillId="3" borderId="3" xfId="0" applyFont="1" applyFill="1" applyBorder="1" applyAlignment="1">
      <alignment horizontal="center" vertical="center"/>
    </xf>
    <xf numFmtId="0" fontId="13" fillId="3" borderId="3" xfId="0" applyFont="1" applyFill="1" applyBorder="1" applyAlignment="1">
      <alignment horizontal="left"/>
    </xf>
    <xf numFmtId="166" fontId="13" fillId="3" borderId="3" xfId="8" applyNumberFormat="1" applyFont="1" applyFill="1" applyBorder="1" applyAlignment="1">
      <alignment horizontal="center"/>
    </xf>
    <xf numFmtId="0" fontId="31" fillId="3" borderId="3" xfId="0" applyFont="1" applyFill="1" applyBorder="1"/>
    <xf numFmtId="0" fontId="15" fillId="3" borderId="3" xfId="0" applyFont="1" applyFill="1" applyBorder="1" applyAlignment="1">
      <alignment vertical="center"/>
    </xf>
    <xf numFmtId="0" fontId="31" fillId="3" borderId="3" xfId="0" applyFont="1" applyFill="1" applyBorder="1" applyAlignment="1">
      <alignment horizontal="center" vertical="center"/>
    </xf>
    <xf numFmtId="49" fontId="31" fillId="3" borderId="3" xfId="0" applyNumberFormat="1" applyFont="1" applyFill="1" applyBorder="1" applyAlignment="1">
      <alignment horizontal="center" vertical="center"/>
    </xf>
    <xf numFmtId="0" fontId="19" fillId="3" borderId="3" xfId="0" applyFont="1" applyFill="1" applyBorder="1" applyAlignment="1">
      <alignment horizontal="center" vertical="center"/>
    </xf>
    <xf numFmtId="2" fontId="31" fillId="3" borderId="3" xfId="0" applyNumberFormat="1" applyFont="1" applyFill="1" applyBorder="1" applyAlignment="1">
      <alignment horizontal="left" vertical="center"/>
    </xf>
    <xf numFmtId="2" fontId="31" fillId="3" borderId="3" xfId="0" quotePrefix="1" applyNumberFormat="1" applyFont="1" applyFill="1" applyBorder="1" applyAlignment="1">
      <alignment horizontal="left" vertical="center"/>
    </xf>
    <xf numFmtId="0" fontId="31" fillId="3" borderId="3" xfId="0" applyFont="1" applyFill="1" applyBorder="1" applyAlignment="1">
      <alignment horizontal="left"/>
    </xf>
    <xf numFmtId="0" fontId="32" fillId="3" borderId="3" xfId="2" applyFont="1" applyFill="1" applyBorder="1" applyAlignment="1" applyProtection="1">
      <alignment horizontal="left" vertical="center"/>
    </xf>
    <xf numFmtId="164" fontId="13" fillId="3" borderId="3" xfId="1" applyNumberFormat="1" applyFont="1" applyFill="1" applyBorder="1" applyAlignment="1">
      <alignment horizontal="center" vertical="center"/>
    </xf>
    <xf numFmtId="2" fontId="13" fillId="3" borderId="3" xfId="0" applyNumberFormat="1" applyFont="1" applyFill="1" applyBorder="1" applyAlignment="1">
      <alignment horizontal="center" vertical="center"/>
    </xf>
    <xf numFmtId="3" fontId="13" fillId="3" borderId="3" xfId="0" applyNumberFormat="1" applyFont="1" applyFill="1" applyBorder="1" applyAlignment="1">
      <alignment horizontal="left" vertical="center"/>
    </xf>
    <xf numFmtId="166" fontId="31" fillId="3" borderId="3" xfId="1" applyNumberFormat="1" applyFont="1" applyFill="1" applyBorder="1" applyAlignment="1">
      <alignment horizontal="center"/>
    </xf>
    <xf numFmtId="0" fontId="31" fillId="3" borderId="3" xfId="0" applyFont="1" applyFill="1" applyBorder="1" applyAlignment="1">
      <alignment vertical="center"/>
    </xf>
    <xf numFmtId="2" fontId="31" fillId="3" borderId="3" xfId="0" applyNumberFormat="1" applyFont="1" applyFill="1" applyBorder="1" applyAlignment="1">
      <alignment vertical="top"/>
    </xf>
    <xf numFmtId="0" fontId="31" fillId="3" borderId="3" xfId="0" applyFont="1" applyFill="1" applyBorder="1" applyAlignment="1">
      <alignment horizontal="left" vertical="top"/>
    </xf>
    <xf numFmtId="0" fontId="31" fillId="3" borderId="3" xfId="0" applyFont="1" applyFill="1" applyBorder="1" applyAlignment="1">
      <alignment vertical="top"/>
    </xf>
    <xf numFmtId="0" fontId="19" fillId="3" borderId="3" xfId="0" applyFont="1" applyFill="1" applyBorder="1" applyAlignment="1">
      <alignment horizontal="left" vertical="center"/>
    </xf>
    <xf numFmtId="0" fontId="43" fillId="3" borderId="3" xfId="9" applyFont="1" applyFill="1" applyBorder="1" applyAlignment="1">
      <alignment horizontal="left" vertical="top"/>
    </xf>
    <xf numFmtId="0" fontId="45" fillId="3" borderId="3" xfId="2" applyFont="1" applyFill="1" applyBorder="1" applyAlignment="1">
      <alignment horizontal="left" vertical="center"/>
    </xf>
    <xf numFmtId="0" fontId="30" fillId="3" borderId="3" xfId="2" applyFont="1" applyFill="1" applyBorder="1" applyAlignment="1">
      <alignment horizontal="left" vertical="center"/>
    </xf>
    <xf numFmtId="1" fontId="13" fillId="3" borderId="3" xfId="5" applyNumberFormat="1" applyFont="1" applyFill="1" applyBorder="1" applyAlignment="1" applyProtection="1">
      <alignment horizontal="center" vertical="center"/>
      <protection locked="0"/>
    </xf>
    <xf numFmtId="167" fontId="13" fillId="3" borderId="3" xfId="0" applyNumberFormat="1" applyFont="1" applyFill="1" applyBorder="1" applyAlignment="1">
      <alignment vertical="top"/>
    </xf>
    <xf numFmtId="167" fontId="13" fillId="3" borderId="3" xfId="0" applyNumberFormat="1" applyFont="1" applyFill="1" applyBorder="1" applyAlignment="1">
      <alignment horizontal="left" vertical="top"/>
    </xf>
    <xf numFmtId="0" fontId="13" fillId="3" borderId="3" xfId="0" applyFont="1" applyFill="1" applyBorder="1" applyAlignment="1">
      <alignment horizontal="center"/>
    </xf>
    <xf numFmtId="2" fontId="13" fillId="0" borderId="3" xfId="0" applyNumberFormat="1" applyFont="1" applyBorder="1" applyAlignment="1">
      <alignment vertical="top"/>
    </xf>
    <xf numFmtId="14" fontId="13" fillId="0" borderId="3" xfId="0" applyNumberFormat="1" applyFont="1" applyBorder="1" applyAlignment="1">
      <alignment vertical="top"/>
    </xf>
    <xf numFmtId="2" fontId="13" fillId="0" borderId="3" xfId="0" applyNumberFormat="1" applyFont="1" applyBorder="1" applyAlignment="1">
      <alignment horizontal="left" vertical="top"/>
    </xf>
    <xf numFmtId="0" fontId="13" fillId="0" borderId="3" xfId="0" applyFont="1" applyBorder="1" applyAlignment="1">
      <alignment vertical="center"/>
    </xf>
    <xf numFmtId="0" fontId="39" fillId="0" borderId="3" xfId="3" applyFont="1" applyBorder="1" applyAlignment="1" applyProtection="1">
      <alignment vertical="center"/>
    </xf>
    <xf numFmtId="3" fontId="31" fillId="3" borderId="3" xfId="0" applyNumberFormat="1" applyFont="1" applyFill="1" applyBorder="1" applyAlignment="1">
      <alignment vertical="top"/>
    </xf>
    <xf numFmtId="0" fontId="39" fillId="3" borderId="3" xfId="3" applyFont="1" applyFill="1" applyBorder="1" applyAlignment="1" applyProtection="1">
      <alignment horizontal="center" vertical="center"/>
    </xf>
    <xf numFmtId="0" fontId="13" fillId="3" borderId="3" xfId="7" applyFont="1" applyFill="1" applyBorder="1" applyAlignment="1">
      <alignment horizontal="center" vertical="center"/>
    </xf>
    <xf numFmtId="0" fontId="13" fillId="3" borderId="3" xfId="0" applyFont="1" applyFill="1" applyBorder="1" applyAlignment="1">
      <alignment vertical="center"/>
    </xf>
    <xf numFmtId="166" fontId="13" fillId="3" borderId="3" xfId="1" applyNumberFormat="1" applyFont="1" applyFill="1" applyBorder="1" applyAlignment="1">
      <alignment horizontal="center" vertical="center"/>
    </xf>
    <xf numFmtId="2" fontId="13" fillId="3" borderId="3" xfId="0" applyNumberFormat="1" applyFont="1" applyFill="1" applyBorder="1" applyAlignment="1">
      <alignment vertical="center"/>
    </xf>
    <xf numFmtId="49" fontId="13" fillId="3" borderId="3" xfId="0" applyNumberFormat="1" applyFont="1" applyFill="1" applyBorder="1" applyAlignment="1">
      <alignment vertical="center"/>
    </xf>
    <xf numFmtId="0" fontId="39" fillId="3" borderId="3" xfId="3" applyFont="1" applyFill="1" applyBorder="1" applyAlignment="1" applyProtection="1">
      <alignment vertical="center"/>
    </xf>
    <xf numFmtId="49" fontId="13" fillId="3" borderId="4" xfId="0" applyNumberFormat="1" applyFont="1" applyFill="1" applyBorder="1" applyAlignment="1">
      <alignment horizontal="center" vertical="center"/>
    </xf>
    <xf numFmtId="49" fontId="13" fillId="3" borderId="4" xfId="1" applyNumberFormat="1" applyFont="1" applyFill="1" applyBorder="1" applyAlignment="1">
      <alignment horizontal="center" vertical="center"/>
    </xf>
    <xf numFmtId="164" fontId="13" fillId="3" borderId="4" xfId="1" quotePrefix="1" applyNumberFormat="1" applyFont="1" applyFill="1" applyBorder="1" applyAlignment="1">
      <alignment horizontal="center" vertical="center"/>
    </xf>
    <xf numFmtId="166" fontId="13" fillId="3" borderId="4" xfId="8" applyNumberFormat="1" applyFont="1" applyFill="1" applyBorder="1" applyAlignment="1">
      <alignment horizontal="center"/>
    </xf>
    <xf numFmtId="0" fontId="31" fillId="3" borderId="4" xfId="0" applyFont="1" applyFill="1" applyBorder="1" applyAlignment="1">
      <alignment horizontal="center" vertical="center"/>
    </xf>
    <xf numFmtId="164" fontId="13" fillId="3" borderId="4" xfId="1" applyNumberFormat="1" applyFont="1" applyFill="1" applyBorder="1" applyAlignment="1">
      <alignment horizontal="center" vertical="center"/>
    </xf>
    <xf numFmtId="1" fontId="13" fillId="3" borderId="4" xfId="5" applyNumberFormat="1" applyFont="1" applyFill="1" applyBorder="1" applyAlignment="1" applyProtection="1">
      <alignment horizontal="center" vertical="center"/>
      <protection locked="0"/>
    </xf>
    <xf numFmtId="0" fontId="13" fillId="3" borderId="4" xfId="7" applyFont="1" applyFill="1" applyBorder="1" applyAlignment="1">
      <alignment horizontal="center" vertical="center"/>
    </xf>
    <xf numFmtId="166" fontId="13" fillId="3" borderId="4" xfId="1" applyNumberFormat="1" applyFont="1" applyFill="1" applyBorder="1" applyAlignment="1">
      <alignment horizontal="center" vertical="center"/>
    </xf>
    <xf numFmtId="0" fontId="13" fillId="0" borderId="2" xfId="0" applyFont="1" applyBorder="1" applyAlignment="1">
      <alignment horizontal="left" vertical="top"/>
    </xf>
    <xf numFmtId="49" fontId="13" fillId="3" borderId="4" xfId="0" applyNumberFormat="1" applyFont="1" applyFill="1" applyBorder="1" applyAlignment="1">
      <alignment horizontal="left" vertical="top"/>
    </xf>
    <xf numFmtId="49" fontId="13" fillId="3" borderId="2" xfId="0" applyNumberFormat="1" applyFont="1" applyFill="1" applyBorder="1" applyAlignment="1">
      <alignment horizontal="left" vertical="top"/>
    </xf>
    <xf numFmtId="49" fontId="13" fillId="3" borderId="3" xfId="0" applyNumberFormat="1" applyFont="1" applyFill="1" applyBorder="1" applyAlignment="1">
      <alignment horizontal="left" vertical="top"/>
    </xf>
    <xf numFmtId="3" fontId="13" fillId="3" borderId="4" xfId="0" applyNumberFormat="1" applyFont="1" applyFill="1" applyBorder="1" applyAlignment="1">
      <alignment horizontal="left" vertical="top"/>
    </xf>
    <xf numFmtId="3" fontId="13" fillId="3" borderId="2" xfId="0" applyNumberFormat="1" applyFont="1" applyFill="1" applyBorder="1" applyAlignment="1">
      <alignment horizontal="left" vertical="top"/>
    </xf>
    <xf numFmtId="3" fontId="31" fillId="3" borderId="4" xfId="0" applyNumberFormat="1" applyFont="1" applyFill="1" applyBorder="1" applyAlignment="1">
      <alignment horizontal="left" vertical="top"/>
    </xf>
    <xf numFmtId="3" fontId="31" fillId="3" borderId="2" xfId="0" applyNumberFormat="1" applyFont="1" applyFill="1" applyBorder="1" applyAlignment="1">
      <alignment horizontal="left" vertical="top"/>
    </xf>
    <xf numFmtId="0" fontId="13" fillId="0" borderId="3" xfId="0" applyFont="1" applyBorder="1" applyAlignment="1">
      <alignment horizontal="left" vertical="center"/>
    </xf>
    <xf numFmtId="3" fontId="31" fillId="3" borderId="3" xfId="0" applyNumberFormat="1" applyFont="1" applyFill="1" applyBorder="1" applyAlignment="1">
      <alignment horizontal="left" vertical="top"/>
    </xf>
    <xf numFmtId="49" fontId="31" fillId="3" borderId="3" xfId="0" applyNumberFormat="1" applyFont="1" applyFill="1" applyBorder="1" applyAlignment="1">
      <alignment horizontal="left" vertical="center"/>
    </xf>
    <xf numFmtId="0" fontId="47" fillId="0" borderId="0" xfId="0" applyFont="1" applyAlignment="1">
      <alignment vertical="center"/>
    </xf>
    <xf numFmtId="0" fontId="48" fillId="4" borderId="0" xfId="0" applyFont="1" applyFill="1"/>
    <xf numFmtId="0" fontId="48" fillId="4" borderId="0" xfId="0" applyFont="1" applyFill="1" applyAlignment="1">
      <alignment horizontal="left"/>
    </xf>
    <xf numFmtId="0" fontId="49" fillId="0" borderId="23" xfId="0" applyFont="1" applyBorder="1" applyAlignment="1">
      <alignment horizontal="left" vertical="center" wrapText="1"/>
    </xf>
    <xf numFmtId="0" fontId="13" fillId="0" borderId="2" xfId="0" applyFont="1" applyBorder="1" applyAlignment="1">
      <alignment horizontal="center" vertical="center" wrapText="1"/>
    </xf>
    <xf numFmtId="0" fontId="13" fillId="0" borderId="2" xfId="0" applyFont="1" applyBorder="1" applyAlignment="1">
      <alignment horizontal="left" vertical="center" wrapText="1"/>
    </xf>
    <xf numFmtId="0" fontId="0" fillId="0" borderId="0" xfId="0" applyAlignment="1">
      <alignment wrapText="1"/>
    </xf>
    <xf numFmtId="2" fontId="13" fillId="3" borderId="3" xfId="0" applyNumberFormat="1" applyFont="1" applyFill="1" applyBorder="1" applyAlignment="1">
      <alignment horizontal="right" vertical="top"/>
    </xf>
    <xf numFmtId="2" fontId="13" fillId="3" borderId="3" xfId="0" applyNumberFormat="1" applyFont="1" applyFill="1" applyBorder="1" applyAlignment="1">
      <alignment horizontal="right" vertical="center"/>
    </xf>
    <xf numFmtId="2" fontId="31" fillId="3" borderId="3" xfId="0" applyNumberFormat="1" applyFont="1" applyFill="1" applyBorder="1" applyAlignment="1">
      <alignment horizontal="right" vertical="center"/>
    </xf>
    <xf numFmtId="2" fontId="13" fillId="3" borderId="4" xfId="0" applyNumberFormat="1" applyFont="1" applyFill="1" applyBorder="1" applyAlignment="1">
      <alignment horizontal="right" vertical="center"/>
    </xf>
    <xf numFmtId="2" fontId="13" fillId="3" borderId="2" xfId="0" applyNumberFormat="1" applyFont="1" applyFill="1" applyBorder="1" applyAlignment="1">
      <alignment horizontal="right" vertical="center"/>
    </xf>
    <xf numFmtId="0" fontId="13" fillId="0" borderId="15" xfId="0" applyFont="1" applyBorder="1" applyAlignment="1">
      <alignment horizontal="center" wrapText="1"/>
    </xf>
    <xf numFmtId="0" fontId="13" fillId="0" borderId="15" xfId="0" applyFont="1" applyBorder="1" applyAlignment="1">
      <alignment wrapText="1"/>
    </xf>
    <xf numFmtId="0" fontId="32" fillId="4" borderId="0" xfId="0" applyFont="1" applyFill="1" applyAlignment="1">
      <alignment horizontal="center" vertical="center"/>
    </xf>
    <xf numFmtId="0" fontId="32" fillId="4" borderId="0" xfId="0" applyFont="1" applyFill="1"/>
    <xf numFmtId="0" fontId="32" fillId="4" borderId="0" xfId="0" applyFont="1" applyFill="1" applyAlignment="1">
      <alignment horizontal="center"/>
    </xf>
    <xf numFmtId="0" fontId="32" fillId="4" borderId="0" xfId="0" applyFont="1" applyFill="1" applyAlignment="1">
      <alignment horizontal="left"/>
    </xf>
    <xf numFmtId="0" fontId="14" fillId="5" borderId="0" xfId="0" applyFont="1" applyFill="1"/>
    <xf numFmtId="0" fontId="14" fillId="3" borderId="0" xfId="0" applyFont="1" applyFill="1"/>
    <xf numFmtId="0" fontId="38" fillId="3" borderId="2" xfId="2" applyFont="1" applyFill="1" applyBorder="1" applyAlignment="1">
      <alignment vertical="top"/>
    </xf>
    <xf numFmtId="0" fontId="14" fillId="0" borderId="0" xfId="0" applyFont="1"/>
    <xf numFmtId="0" fontId="18" fillId="0" borderId="6" xfId="0" applyFont="1" applyBorder="1" applyAlignment="1">
      <alignment wrapText="1"/>
    </xf>
    <xf numFmtId="0" fontId="34" fillId="0" borderId="0" xfId="0" applyFont="1" applyAlignment="1">
      <alignment horizontal="center" vertical="center"/>
    </xf>
    <xf numFmtId="0" fontId="34" fillId="0" borderId="0" xfId="0" applyFont="1" applyAlignment="1">
      <alignment vertical="center"/>
    </xf>
    <xf numFmtId="0" fontId="34" fillId="0" borderId="0" xfId="0" applyFont="1" applyAlignment="1">
      <alignment vertical="center" wrapText="1"/>
    </xf>
    <xf numFmtId="0" fontId="13" fillId="5" borderId="0" xfId="0" applyFont="1" applyFill="1" applyAlignment="1">
      <alignment horizontal="center" vertical="center"/>
    </xf>
    <xf numFmtId="0" fontId="13" fillId="5" borderId="0" xfId="0" applyFont="1" applyFill="1"/>
    <xf numFmtId="0" fontId="31" fillId="5" borderId="0" xfId="0" applyFont="1" applyFill="1"/>
    <xf numFmtId="0" fontId="13" fillId="5" borderId="0" xfId="0" applyFont="1" applyFill="1" applyAlignment="1">
      <alignment horizontal="center" vertical="center" wrapText="1"/>
    </xf>
    <xf numFmtId="0" fontId="13" fillId="0" borderId="0" xfId="0" applyFont="1" applyAlignment="1">
      <alignment horizontal="center" vertical="top" wrapText="1"/>
    </xf>
    <xf numFmtId="0" fontId="8" fillId="0" borderId="23" xfId="0" applyFont="1" applyBorder="1" applyAlignment="1">
      <alignment horizontal="center" vertical="center" wrapText="1"/>
    </xf>
    <xf numFmtId="0" fontId="8" fillId="0" borderId="23" xfId="0" applyFont="1" applyBorder="1" applyAlignment="1">
      <alignment horizontal="left" vertical="center" wrapText="1"/>
    </xf>
    <xf numFmtId="0" fontId="14" fillId="0" borderId="23" xfId="0" applyFont="1" applyBorder="1" applyAlignment="1">
      <alignment horizontal="left" vertical="center" wrapText="1"/>
    </xf>
    <xf numFmtId="0" fontId="15" fillId="2" borderId="2" xfId="0" applyFont="1" applyFill="1" applyBorder="1" applyAlignment="1">
      <alignment horizontal="center" vertical="top" wrapText="1"/>
    </xf>
    <xf numFmtId="0" fontId="15" fillId="5" borderId="2" xfId="0" applyFont="1" applyFill="1" applyBorder="1" applyAlignment="1">
      <alignment horizontal="center" vertical="top" wrapText="1"/>
    </xf>
    <xf numFmtId="0" fontId="13" fillId="0" borderId="2" xfId="0" applyFont="1" applyBorder="1" applyAlignment="1">
      <alignment horizontal="center" vertical="top" wrapText="1"/>
    </xf>
    <xf numFmtId="0" fontId="15" fillId="0" borderId="2" xfId="0" applyFont="1" applyBorder="1" applyAlignment="1">
      <alignment horizontal="center" vertical="top" wrapText="1"/>
    </xf>
    <xf numFmtId="0" fontId="13" fillId="0" borderId="2" xfId="0" applyFont="1" applyBorder="1" applyAlignment="1">
      <alignment vertical="top" wrapText="1"/>
    </xf>
    <xf numFmtId="0" fontId="13" fillId="0" borderId="13" xfId="0" applyFont="1" applyBorder="1" applyAlignment="1">
      <alignment vertical="top" wrapText="1"/>
    </xf>
    <xf numFmtId="49" fontId="13" fillId="3" borderId="2" xfId="8" applyNumberFormat="1" applyFont="1" applyFill="1" applyBorder="1" applyAlignment="1">
      <alignment horizontal="center"/>
    </xf>
    <xf numFmtId="166" fontId="13" fillId="3" borderId="2" xfId="8" applyNumberFormat="1" applyFont="1" applyFill="1" applyBorder="1" applyAlignment="1">
      <alignment horizontal="center" vertical="center"/>
    </xf>
    <xf numFmtId="0" fontId="15" fillId="3" borderId="2" xfId="0" applyFont="1" applyFill="1" applyBorder="1"/>
    <xf numFmtId="14" fontId="13" fillId="3" borderId="2" xfId="0" applyNumberFormat="1" applyFont="1" applyFill="1" applyBorder="1" applyAlignment="1">
      <alignment horizontal="left" vertical="top"/>
    </xf>
    <xf numFmtId="166" fontId="13" fillId="3" borderId="2" xfId="1" applyNumberFormat="1" applyFont="1" applyFill="1" applyBorder="1" applyAlignment="1">
      <alignment horizontal="center"/>
    </xf>
    <xf numFmtId="166" fontId="13" fillId="3" borderId="2" xfId="8" quotePrefix="1" applyNumberFormat="1" applyFont="1" applyFill="1" applyBorder="1" applyAlignment="1">
      <alignment horizontal="center"/>
    </xf>
    <xf numFmtId="4" fontId="13" fillId="3" borderId="3" xfId="0" applyNumberFormat="1" applyFont="1" applyFill="1" applyBorder="1" applyAlignment="1">
      <alignment horizontal="right"/>
    </xf>
    <xf numFmtId="4" fontId="13" fillId="3" borderId="4" xfId="0" applyNumberFormat="1" applyFont="1" applyFill="1" applyBorder="1" applyAlignment="1">
      <alignment horizontal="right" vertical="center"/>
    </xf>
    <xf numFmtId="4" fontId="13" fillId="3" borderId="2" xfId="0" applyNumberFormat="1" applyFont="1" applyFill="1" applyBorder="1" applyAlignment="1">
      <alignment horizontal="right" vertical="center"/>
    </xf>
    <xf numFmtId="4" fontId="13" fillId="3" borderId="3" xfId="0" applyNumberFormat="1" applyFont="1" applyFill="1" applyBorder="1" applyAlignment="1">
      <alignment horizontal="right" vertical="center"/>
    </xf>
    <xf numFmtId="2" fontId="31" fillId="3" borderId="2" xfId="0" applyNumberFormat="1" applyFont="1" applyFill="1" applyBorder="1" applyAlignment="1">
      <alignment horizontal="right" vertical="center"/>
    </xf>
    <xf numFmtId="4" fontId="31" fillId="3" borderId="3" xfId="0" applyNumberFormat="1" applyFont="1" applyFill="1" applyBorder="1" applyAlignment="1">
      <alignment horizontal="right" vertical="center"/>
    </xf>
    <xf numFmtId="4" fontId="31" fillId="3" borderId="4" xfId="0" applyNumberFormat="1" applyFont="1" applyFill="1" applyBorder="1" applyAlignment="1">
      <alignment horizontal="right" vertical="center"/>
    </xf>
    <xf numFmtId="4" fontId="31" fillId="3" borderId="2" xfId="0" applyNumberFormat="1" applyFont="1" applyFill="1" applyBorder="1" applyAlignment="1">
      <alignment horizontal="right" vertical="center"/>
    </xf>
    <xf numFmtId="4" fontId="13" fillId="0" borderId="3" xfId="0" applyNumberFormat="1" applyFont="1" applyBorder="1" applyAlignment="1">
      <alignment horizontal="right" vertical="center"/>
    </xf>
    <xf numFmtId="0" fontId="13" fillId="0" borderId="2" xfId="0" applyFont="1" applyBorder="1" applyAlignment="1">
      <alignment horizontal="center" vertical="top"/>
    </xf>
    <xf numFmtId="0" fontId="14" fillId="5" borderId="17" xfId="0" applyFont="1" applyFill="1" applyBorder="1" applyAlignment="1">
      <alignment horizontal="left" vertical="center"/>
    </xf>
    <xf numFmtId="49" fontId="14" fillId="5" borderId="11" xfId="0" applyNumberFormat="1" applyFont="1" applyFill="1" applyBorder="1" applyAlignment="1">
      <alignment horizontal="center" vertical="center"/>
    </xf>
    <xf numFmtId="0" fontId="14" fillId="5" borderId="11" xfId="0" applyFont="1" applyFill="1" applyBorder="1" applyAlignment="1">
      <alignment horizontal="left" vertical="center"/>
    </xf>
    <xf numFmtId="0" fontId="37" fillId="5" borderId="11" xfId="0" applyFont="1" applyFill="1" applyBorder="1" applyAlignment="1">
      <alignment horizontal="center" vertical="center"/>
    </xf>
    <xf numFmtId="0" fontId="8" fillId="5" borderId="11" xfId="0" applyFont="1" applyFill="1" applyBorder="1" applyAlignment="1">
      <alignment horizontal="center" vertical="center"/>
    </xf>
    <xf numFmtId="4" fontId="14" fillId="5" borderId="11" xfId="0" applyNumberFormat="1" applyFont="1" applyFill="1" applyBorder="1" applyAlignment="1">
      <alignment horizontal="right" vertical="center"/>
    </xf>
    <xf numFmtId="2" fontId="14" fillId="5" borderId="11" xfId="0" quotePrefix="1" applyNumberFormat="1" applyFont="1" applyFill="1" applyBorder="1" applyAlignment="1">
      <alignment vertical="top"/>
    </xf>
    <xf numFmtId="2" fontId="14" fillId="5" borderId="11" xfId="0" applyNumberFormat="1" applyFont="1" applyFill="1" applyBorder="1" applyAlignment="1">
      <alignment horizontal="right" vertical="center"/>
    </xf>
    <xf numFmtId="0" fontId="37" fillId="5" borderId="11" xfId="0" applyFont="1" applyFill="1" applyBorder="1" applyAlignment="1">
      <alignment horizontal="left" vertical="center"/>
    </xf>
    <xf numFmtId="2" fontId="14" fillId="5" borderId="11" xfId="0" applyNumberFormat="1" applyFont="1" applyFill="1" applyBorder="1" applyAlignment="1">
      <alignment horizontal="left" vertical="center"/>
    </xf>
    <xf numFmtId="0" fontId="38" fillId="5" borderId="18" xfId="2" applyFont="1" applyFill="1" applyBorder="1" applyAlignment="1" applyProtection="1">
      <alignment horizontal="left" vertical="center"/>
    </xf>
    <xf numFmtId="0" fontId="14" fillId="5" borderId="11" xfId="0" applyFont="1" applyFill="1" applyBorder="1" applyAlignment="1">
      <alignment horizontal="center" vertical="center"/>
    </xf>
    <xf numFmtId="2" fontId="14" fillId="5" borderId="11" xfId="0" applyNumberFormat="1" applyFont="1" applyFill="1" applyBorder="1" applyAlignment="1">
      <alignment horizontal="left" vertical="top"/>
    </xf>
    <xf numFmtId="2" fontId="14" fillId="5" borderId="11" xfId="0" applyNumberFormat="1" applyFont="1" applyFill="1" applyBorder="1" applyAlignment="1">
      <alignment horizontal="right" vertical="top"/>
    </xf>
    <xf numFmtId="0" fontId="14" fillId="5" borderId="11" xfId="0" applyFont="1" applyFill="1" applyBorder="1" applyAlignment="1">
      <alignment vertical="top"/>
    </xf>
    <xf numFmtId="2" fontId="8" fillId="5" borderId="11" xfId="0" applyNumberFormat="1" applyFont="1" applyFill="1" applyBorder="1" applyAlignment="1">
      <alignment horizontal="left" vertical="top"/>
    </xf>
    <xf numFmtId="2" fontId="8" fillId="5" borderId="11" xfId="0" applyNumberFormat="1" applyFont="1" applyFill="1" applyBorder="1" applyAlignment="1">
      <alignment horizontal="right" vertical="top"/>
    </xf>
    <xf numFmtId="0" fontId="14" fillId="5" borderId="11" xfId="0" applyFont="1" applyFill="1" applyBorder="1" applyAlignment="1">
      <alignment horizontal="left" vertical="top"/>
    </xf>
    <xf numFmtId="0" fontId="14" fillId="5" borderId="18" xfId="0" applyFont="1" applyFill="1" applyBorder="1" applyAlignment="1">
      <alignment horizontal="left" vertical="center"/>
    </xf>
    <xf numFmtId="0" fontId="20" fillId="5" borderId="18" xfId="2" applyFont="1" applyFill="1" applyBorder="1" applyAlignment="1" applyProtection="1">
      <alignment horizontal="left" vertical="center"/>
    </xf>
    <xf numFmtId="3" fontId="14" fillId="5" borderId="11" xfId="0" applyNumberFormat="1" applyFont="1" applyFill="1" applyBorder="1" applyAlignment="1">
      <alignment horizontal="left" vertical="center"/>
    </xf>
    <xf numFmtId="0" fontId="20" fillId="5" borderId="18" xfId="2" applyFont="1" applyFill="1" applyBorder="1" applyAlignment="1">
      <alignment horizontal="left" vertical="center"/>
    </xf>
    <xf numFmtId="49" fontId="14" fillId="5" borderId="11" xfId="0" applyNumberFormat="1" applyFont="1" applyFill="1" applyBorder="1" applyAlignment="1">
      <alignment horizontal="left" vertical="center"/>
    </xf>
    <xf numFmtId="0" fontId="19" fillId="5" borderId="11" xfId="0" applyFont="1" applyFill="1" applyBorder="1" applyAlignment="1">
      <alignment horizontal="center" vertical="center"/>
    </xf>
    <xf numFmtId="0" fontId="19" fillId="5" borderId="11" xfId="0" applyFont="1" applyFill="1" applyBorder="1" applyAlignment="1">
      <alignment horizontal="left" vertical="center"/>
    </xf>
    <xf numFmtId="0" fontId="14" fillId="5" borderId="11" xfId="0" applyFont="1" applyFill="1" applyBorder="1" applyAlignment="1">
      <alignment vertical="top" wrapText="1"/>
    </xf>
    <xf numFmtId="0" fontId="18" fillId="5" borderId="11" xfId="0" applyFont="1" applyFill="1" applyBorder="1" applyAlignment="1">
      <alignment horizontal="center" vertical="center"/>
    </xf>
    <xf numFmtId="0" fontId="18" fillId="5" borderId="11" xfId="0" applyFont="1" applyFill="1" applyBorder="1" applyAlignment="1">
      <alignment horizontal="left" vertical="center"/>
    </xf>
    <xf numFmtId="0" fontId="41" fillId="5" borderId="18" xfId="3" applyFont="1" applyFill="1" applyBorder="1" applyAlignment="1" applyProtection="1">
      <alignment horizontal="left" vertical="center"/>
    </xf>
    <xf numFmtId="2" fontId="19" fillId="5" borderId="11" xfId="0" applyNumberFormat="1" applyFont="1" applyFill="1" applyBorder="1" applyAlignment="1">
      <alignment horizontal="right" vertical="center"/>
    </xf>
    <xf numFmtId="0" fontId="38" fillId="5" borderId="18" xfId="2" applyFont="1" applyFill="1" applyBorder="1" applyAlignment="1">
      <alignment horizontal="left" vertical="center"/>
    </xf>
    <xf numFmtId="49" fontId="19" fillId="5" borderId="11" xfId="0" applyNumberFormat="1" applyFont="1" applyFill="1" applyBorder="1" applyAlignment="1">
      <alignment horizontal="center" vertical="center"/>
    </xf>
    <xf numFmtId="0" fontId="19" fillId="5" borderId="11" xfId="0" applyFont="1" applyFill="1" applyBorder="1" applyAlignment="1">
      <alignment horizontal="left"/>
    </xf>
    <xf numFmtId="0" fontId="35" fillId="5" borderId="18" xfId="2" applyFont="1" applyFill="1" applyBorder="1" applyAlignment="1" applyProtection="1">
      <alignment horizontal="left" vertical="center"/>
    </xf>
    <xf numFmtId="2" fontId="8" fillId="5" borderId="11" xfId="0" applyNumberFormat="1" applyFont="1" applyFill="1" applyBorder="1" applyAlignment="1">
      <alignment horizontal="right" vertical="center"/>
    </xf>
    <xf numFmtId="0" fontId="19" fillId="5" borderId="18" xfId="0" applyFont="1" applyFill="1" applyBorder="1" applyAlignment="1">
      <alignment horizontal="left" vertical="center"/>
    </xf>
    <xf numFmtId="0" fontId="19" fillId="5" borderId="11" xfId="0" applyFont="1" applyFill="1" applyBorder="1" applyAlignment="1">
      <alignment horizontal="center"/>
    </xf>
    <xf numFmtId="0" fontId="19" fillId="5" borderId="11" xfId="0" applyFont="1" applyFill="1" applyBorder="1"/>
    <xf numFmtId="0" fontId="14" fillId="5" borderId="11" xfId="0" applyFont="1" applyFill="1" applyBorder="1"/>
    <xf numFmtId="0" fontId="44" fillId="5" borderId="11" xfId="9" applyFont="1" applyFill="1" applyBorder="1" applyAlignment="1">
      <alignment horizontal="left" vertical="top"/>
    </xf>
    <xf numFmtId="0" fontId="46" fillId="5" borderId="18" xfId="2" applyFont="1" applyFill="1" applyBorder="1" applyAlignment="1">
      <alignment horizontal="left" vertical="center"/>
    </xf>
    <xf numFmtId="1" fontId="14" fillId="5" borderId="11" xfId="5" applyNumberFormat="1" applyFont="1" applyFill="1" applyBorder="1" applyAlignment="1" applyProtection="1">
      <alignment horizontal="center" vertical="center"/>
      <protection locked="0"/>
    </xf>
    <xf numFmtId="0" fontId="8" fillId="5" borderId="11" xfId="0" applyFont="1" applyFill="1" applyBorder="1" applyAlignment="1">
      <alignment horizontal="left" vertical="center"/>
    </xf>
    <xf numFmtId="2" fontId="8" fillId="5" borderId="11" xfId="4" applyNumberFormat="1" applyFont="1" applyFill="1" applyBorder="1" applyAlignment="1">
      <alignment horizontal="left" vertical="center"/>
    </xf>
    <xf numFmtId="2" fontId="8" fillId="5" borderId="11" xfId="4" applyNumberFormat="1" applyFont="1" applyFill="1" applyBorder="1" applyAlignment="1">
      <alignment horizontal="right" vertical="center"/>
    </xf>
    <xf numFmtId="2" fontId="14" fillId="5" borderId="11" xfId="4" applyNumberFormat="1" applyFont="1" applyFill="1" applyBorder="1" applyAlignment="1">
      <alignment horizontal="left" vertical="center"/>
    </xf>
    <xf numFmtId="0" fontId="14" fillId="5" borderId="11" xfId="4" applyFont="1" applyFill="1" applyBorder="1" applyAlignment="1">
      <alignment horizontal="left" vertical="center"/>
    </xf>
    <xf numFmtId="0" fontId="41" fillId="5" borderId="18" xfId="6" applyFont="1" applyFill="1" applyBorder="1" applyAlignment="1" applyProtection="1">
      <alignment horizontal="left" vertical="center"/>
    </xf>
    <xf numFmtId="49" fontId="19" fillId="5" borderId="11" xfId="0" applyNumberFormat="1" applyFont="1" applyFill="1" applyBorder="1" applyAlignment="1">
      <alignment horizontal="left" vertical="center"/>
    </xf>
    <xf numFmtId="0" fontId="14" fillId="5" borderId="10" xfId="0" applyFont="1" applyFill="1" applyBorder="1" applyAlignment="1">
      <alignment horizontal="left" vertical="center"/>
    </xf>
    <xf numFmtId="0" fontId="14" fillId="5" borderId="6" xfId="0" applyFont="1" applyFill="1" applyBorder="1" applyAlignment="1">
      <alignment horizontal="center" vertical="center"/>
    </xf>
    <xf numFmtId="0" fontId="19" fillId="5" borderId="6" xfId="0" applyFont="1" applyFill="1" applyBorder="1" applyAlignment="1">
      <alignment horizontal="left" vertical="center"/>
    </xf>
    <xf numFmtId="0" fontId="8" fillId="5" borderId="6" xfId="0" applyFont="1" applyFill="1" applyBorder="1" applyAlignment="1">
      <alignment horizontal="center" vertical="center"/>
    </xf>
    <xf numFmtId="2" fontId="14" fillId="5" borderId="6" xfId="0" quotePrefix="1" applyNumberFormat="1" applyFont="1" applyFill="1" applyBorder="1" applyAlignment="1">
      <alignment vertical="top"/>
    </xf>
    <xf numFmtId="2" fontId="8" fillId="5" borderId="6" xfId="0" applyNumberFormat="1" applyFont="1" applyFill="1" applyBorder="1" applyAlignment="1">
      <alignment horizontal="right" vertical="center"/>
    </xf>
    <xf numFmtId="0" fontId="8" fillId="5" borderId="6" xfId="0" applyFont="1" applyFill="1" applyBorder="1" applyAlignment="1">
      <alignment horizontal="left" vertical="center"/>
    </xf>
    <xf numFmtId="0" fontId="14" fillId="5" borderId="6" xfId="0" applyFont="1" applyFill="1" applyBorder="1" applyAlignment="1">
      <alignment horizontal="left" vertical="center"/>
    </xf>
    <xf numFmtId="0" fontId="41" fillId="5" borderId="12" xfId="3" applyFont="1" applyFill="1" applyBorder="1" applyAlignment="1" applyProtection="1">
      <alignment horizontal="left" vertical="center"/>
    </xf>
    <xf numFmtId="0" fontId="8" fillId="4" borderId="8" xfId="0" applyFont="1" applyFill="1" applyBorder="1" applyAlignment="1">
      <alignment horizontal="left" vertical="center"/>
    </xf>
    <xf numFmtId="0" fontId="8" fillId="4" borderId="9" xfId="0" applyFont="1" applyFill="1" applyBorder="1" applyAlignment="1">
      <alignment horizontal="center" vertical="center"/>
    </xf>
    <xf numFmtId="0" fontId="8" fillId="4" borderId="9" xfId="0" applyFont="1" applyFill="1" applyBorder="1" applyAlignment="1">
      <alignment horizontal="left" vertical="center"/>
    </xf>
    <xf numFmtId="4" fontId="14" fillId="4" borderId="9" xfId="0" applyNumberFormat="1" applyFont="1" applyFill="1" applyBorder="1" applyAlignment="1">
      <alignment horizontal="right" vertical="center"/>
    </xf>
    <xf numFmtId="2" fontId="14" fillId="4" borderId="9" xfId="0" quotePrefix="1" applyNumberFormat="1" applyFont="1" applyFill="1" applyBorder="1" applyAlignment="1">
      <alignment vertical="top"/>
    </xf>
    <xf numFmtId="0" fontId="14" fillId="4" borderId="9" xfId="0" applyFont="1" applyFill="1" applyBorder="1" applyAlignment="1">
      <alignment horizontal="right" vertical="top"/>
    </xf>
    <xf numFmtId="0" fontId="14" fillId="4" borderId="9" xfId="0" applyFont="1" applyFill="1" applyBorder="1" applyAlignment="1">
      <alignment horizontal="left" vertical="top"/>
    </xf>
    <xf numFmtId="0" fontId="8" fillId="5" borderId="2" xfId="0" applyFont="1" applyFill="1" applyBorder="1" applyAlignment="1">
      <alignment horizontal="center" vertical="center"/>
    </xf>
    <xf numFmtId="0" fontId="8" fillId="5" borderId="4" xfId="0" applyFont="1" applyFill="1" applyBorder="1" applyAlignment="1">
      <alignment horizontal="center" vertical="center"/>
    </xf>
    <xf numFmtId="0" fontId="8" fillId="5" borderId="2" xfId="0" applyFont="1" applyFill="1" applyBorder="1" applyAlignment="1">
      <alignment vertical="center"/>
    </xf>
    <xf numFmtId="2" fontId="14" fillId="3" borderId="2" xfId="0" applyNumberFormat="1" applyFont="1" applyFill="1" applyBorder="1" applyAlignment="1">
      <alignment horizontal="right" vertical="center"/>
    </xf>
    <xf numFmtId="2" fontId="13" fillId="3" borderId="2" xfId="0" quotePrefix="1" applyNumberFormat="1" applyFont="1" applyFill="1" applyBorder="1" applyAlignment="1">
      <alignment horizontal="right" vertical="top"/>
    </xf>
    <xf numFmtId="2" fontId="13" fillId="3" borderId="2" xfId="0" quotePrefix="1" applyNumberFormat="1" applyFont="1" applyFill="1" applyBorder="1" applyAlignment="1">
      <alignment horizontal="right" vertical="center"/>
    </xf>
    <xf numFmtId="0" fontId="15" fillId="0" borderId="23" xfId="0" applyFont="1" applyBorder="1" applyAlignment="1">
      <alignment horizontal="center" vertical="center" wrapText="1"/>
    </xf>
    <xf numFmtId="4" fontId="14" fillId="5" borderId="2" xfId="0" applyNumberFormat="1" applyFont="1" applyFill="1" applyBorder="1"/>
    <xf numFmtId="1" fontId="13" fillId="0" borderId="11" xfId="0" applyNumberFormat="1" applyFont="1" applyBorder="1" applyAlignment="1">
      <alignment horizontal="center" vertical="center"/>
    </xf>
    <xf numFmtId="4" fontId="5" fillId="0" borderId="6" xfId="0" applyNumberFormat="1" applyFont="1" applyBorder="1" applyAlignment="1">
      <alignment horizontal="center" vertical="center" wrapText="1"/>
    </xf>
    <xf numFmtId="4" fontId="5" fillId="0" borderId="2" xfId="0" applyNumberFormat="1" applyFont="1" applyBorder="1" applyAlignment="1">
      <alignment horizontal="center" vertical="center" wrapText="1"/>
    </xf>
    <xf numFmtId="4" fontId="4" fillId="0" borderId="9" xfId="0" applyNumberFormat="1" applyFont="1" applyBorder="1" applyAlignment="1">
      <alignment horizontal="center" vertical="center" wrapText="1"/>
    </xf>
    <xf numFmtId="4" fontId="14" fillId="0" borderId="11" xfId="0" applyNumberFormat="1" applyFont="1" applyBorder="1" applyAlignment="1">
      <alignment horizontal="center" vertical="center"/>
    </xf>
    <xf numFmtId="0" fontId="0" fillId="0" borderId="0" xfId="0" applyAlignment="1">
      <alignment horizontal="left" vertical="center"/>
    </xf>
    <xf numFmtId="0" fontId="30" fillId="5" borderId="18" xfId="2" applyFont="1" applyFill="1" applyBorder="1" applyAlignment="1">
      <alignment horizontal="left" vertical="center"/>
    </xf>
    <xf numFmtId="0" fontId="30" fillId="5" borderId="18" xfId="2" applyFont="1" applyFill="1" applyBorder="1" applyAlignment="1" applyProtection="1">
      <alignment horizontal="left" vertical="center"/>
    </xf>
    <xf numFmtId="0" fontId="38" fillId="5" borderId="18" xfId="2" applyFont="1" applyFill="1" applyBorder="1" applyAlignment="1">
      <alignment horizontal="left" vertical="center" wrapText="1"/>
    </xf>
    <xf numFmtId="0" fontId="14" fillId="4" borderId="16" xfId="0" applyFont="1" applyFill="1" applyBorder="1" applyAlignment="1">
      <alignment horizontal="left" vertical="center"/>
    </xf>
    <xf numFmtId="0" fontId="4" fillId="0" borderId="25" xfId="0" applyFont="1" applyBorder="1" applyAlignment="1">
      <alignment horizontal="left" vertical="center" wrapText="1"/>
    </xf>
    <xf numFmtId="0" fontId="5" fillId="0" borderId="25" xfId="0" applyFont="1" applyBorder="1" applyAlignment="1">
      <alignment horizontal="left" vertical="center" wrapText="1"/>
    </xf>
    <xf numFmtId="0" fontId="5" fillId="0" borderId="20" xfId="0" applyFont="1" applyBorder="1" applyAlignment="1">
      <alignment horizontal="left" vertical="center" wrapText="1"/>
    </xf>
    <xf numFmtId="3" fontId="14" fillId="5" borderId="11" xfId="0" applyNumberFormat="1" applyFont="1" applyFill="1" applyBorder="1" applyAlignment="1">
      <alignment horizontal="left" vertical="center" wrapText="1"/>
    </xf>
    <xf numFmtId="3" fontId="19" fillId="5" borderId="11" xfId="0" applyNumberFormat="1" applyFont="1" applyFill="1" applyBorder="1" applyAlignment="1">
      <alignment horizontal="left" vertical="center"/>
    </xf>
    <xf numFmtId="0" fontId="14" fillId="4" borderId="9" xfId="0" applyFont="1" applyFill="1" applyBorder="1" applyAlignment="1">
      <alignment horizontal="left" vertical="center"/>
    </xf>
    <xf numFmtId="0" fontId="14" fillId="5" borderId="11" xfId="0" applyFont="1" applyFill="1" applyBorder="1" applyAlignment="1">
      <alignment horizontal="left" vertical="top"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5" fillId="0" borderId="15" xfId="0" applyFont="1" applyBorder="1" applyAlignment="1">
      <alignment horizontal="left" vertical="center" wrapText="1"/>
    </xf>
    <xf numFmtId="0" fontId="14" fillId="5" borderId="11" xfId="0" applyFont="1" applyFill="1" applyBorder="1" applyAlignment="1">
      <alignment horizontal="left" vertical="center" wrapText="1"/>
    </xf>
    <xf numFmtId="0" fontId="19" fillId="5" borderId="11" xfId="0" applyFont="1" applyFill="1" applyBorder="1" applyAlignment="1">
      <alignment vertical="center"/>
    </xf>
    <xf numFmtId="0" fontId="3" fillId="0" borderId="0" xfId="0" applyFont="1" applyAlignment="1">
      <alignment horizontal="left" vertical="center"/>
    </xf>
    <xf numFmtId="0" fontId="24" fillId="4" borderId="0" xfId="0" applyFont="1" applyFill="1" applyAlignment="1">
      <alignment horizontal="left" vertical="center"/>
    </xf>
    <xf numFmtId="2" fontId="14" fillId="5" borderId="6" xfId="0" applyNumberFormat="1" applyFont="1" applyFill="1" applyBorder="1" applyAlignment="1">
      <alignment horizontal="left" vertical="center"/>
    </xf>
    <xf numFmtId="166" fontId="13" fillId="3" borderId="3" xfId="1" applyNumberFormat="1" applyFont="1" applyFill="1" applyBorder="1" applyAlignment="1">
      <alignment horizontal="center"/>
    </xf>
    <xf numFmtId="2" fontId="13" fillId="3" borderId="3" xfId="0" quotePrefix="1" applyNumberFormat="1" applyFont="1" applyFill="1" applyBorder="1" applyAlignment="1">
      <alignment horizontal="right" vertical="top"/>
    </xf>
    <xf numFmtId="49" fontId="13" fillId="3" borderId="3" xfId="8" applyNumberFormat="1" applyFont="1" applyFill="1" applyBorder="1" applyAlignment="1">
      <alignment horizontal="center"/>
    </xf>
    <xf numFmtId="0" fontId="31" fillId="3" borderId="3" xfId="0" applyFont="1" applyFill="1" applyBorder="1" applyAlignment="1">
      <alignment horizontal="center"/>
    </xf>
    <xf numFmtId="166" fontId="13" fillId="3" borderId="3" xfId="8" applyNumberFormat="1" applyFont="1" applyFill="1" applyBorder="1" applyAlignment="1">
      <alignment horizontal="center" vertical="center"/>
    </xf>
    <xf numFmtId="0" fontId="15" fillId="3" borderId="3" xfId="0" applyFont="1" applyFill="1" applyBorder="1"/>
    <xf numFmtId="3" fontId="13" fillId="3" borderId="3" xfId="0" applyNumberFormat="1" applyFont="1" applyFill="1" applyBorder="1" applyAlignment="1">
      <alignment vertical="top"/>
    </xf>
    <xf numFmtId="0" fontId="38" fillId="3" borderId="3" xfId="2" applyFont="1" applyFill="1" applyBorder="1" applyAlignment="1">
      <alignment vertical="top"/>
    </xf>
    <xf numFmtId="2" fontId="13" fillId="3" borderId="3" xfId="0" quotePrefix="1" applyNumberFormat="1" applyFont="1" applyFill="1" applyBorder="1" applyAlignment="1">
      <alignment horizontal="right" vertical="center"/>
    </xf>
    <xf numFmtId="166" fontId="13" fillId="3" borderId="3" xfId="8" quotePrefix="1" applyNumberFormat="1" applyFont="1" applyFill="1" applyBorder="1" applyAlignment="1">
      <alignment horizontal="center"/>
    </xf>
    <xf numFmtId="0" fontId="30" fillId="3" borderId="3" xfId="2" applyFont="1" applyFill="1" applyBorder="1" applyAlignment="1">
      <alignment vertical="top"/>
    </xf>
    <xf numFmtId="0" fontId="13" fillId="3" borderId="3" xfId="0" applyFont="1" applyFill="1" applyBorder="1" applyAlignment="1">
      <alignment horizontal="right"/>
    </xf>
    <xf numFmtId="0" fontId="30" fillId="3" borderId="3" xfId="10" applyFont="1" applyFill="1" applyBorder="1" applyAlignment="1" applyProtection="1">
      <alignment vertical="top"/>
    </xf>
    <xf numFmtId="0" fontId="32" fillId="3" borderId="3" xfId="2" applyFont="1" applyFill="1" applyBorder="1" applyAlignment="1" applyProtection="1">
      <alignment vertical="top"/>
    </xf>
    <xf numFmtId="0" fontId="40" fillId="3" borderId="3" xfId="0" applyFont="1" applyFill="1" applyBorder="1" applyAlignment="1">
      <alignment vertical="top"/>
    </xf>
    <xf numFmtId="0" fontId="41" fillId="3" borderId="3" xfId="6" applyFont="1" applyFill="1" applyBorder="1" applyAlignment="1" applyProtection="1">
      <alignment horizontal="left" vertical="center"/>
    </xf>
    <xf numFmtId="14" fontId="13" fillId="3" borderId="3" xfId="0" applyNumberFormat="1" applyFont="1" applyFill="1" applyBorder="1" applyAlignment="1">
      <alignment horizontal="left" vertical="top"/>
    </xf>
    <xf numFmtId="49" fontId="13" fillId="3" borderId="4" xfId="8" applyNumberFormat="1" applyFont="1" applyFill="1" applyBorder="1" applyAlignment="1">
      <alignment horizontal="center"/>
    </xf>
    <xf numFmtId="0" fontId="31" fillId="3" borderId="4" xfId="0" applyFont="1" applyFill="1" applyBorder="1" applyAlignment="1">
      <alignment horizontal="center"/>
    </xf>
    <xf numFmtId="2" fontId="13" fillId="3" borderId="4" xfId="0" quotePrefix="1" applyNumberFormat="1" applyFont="1" applyFill="1" applyBorder="1" applyAlignment="1">
      <alignment horizontal="right" vertical="top"/>
    </xf>
    <xf numFmtId="166" fontId="13" fillId="3" borderId="4" xfId="8" applyNumberFormat="1" applyFont="1" applyFill="1" applyBorder="1" applyAlignment="1">
      <alignment horizontal="center" vertical="center"/>
    </xf>
    <xf numFmtId="0" fontId="15" fillId="3" borderId="4" xfId="0" applyFont="1" applyFill="1" applyBorder="1"/>
    <xf numFmtId="0" fontId="38" fillId="3" borderId="4" xfId="2" applyFont="1" applyFill="1" applyBorder="1" applyAlignment="1">
      <alignment vertical="top"/>
    </xf>
    <xf numFmtId="2" fontId="13" fillId="3" borderId="4" xfId="0" quotePrefix="1" applyNumberFormat="1" applyFont="1" applyFill="1" applyBorder="1" applyAlignment="1">
      <alignment horizontal="right" vertical="center"/>
    </xf>
    <xf numFmtId="166" fontId="13" fillId="3" borderId="4" xfId="8" quotePrefix="1" applyNumberFormat="1" applyFont="1" applyFill="1" applyBorder="1" applyAlignment="1">
      <alignment horizontal="center"/>
    </xf>
    <xf numFmtId="2" fontId="13" fillId="3" borderId="4" xfId="0" quotePrefix="1" applyNumberFormat="1" applyFont="1" applyFill="1" applyBorder="1" applyAlignment="1">
      <alignment horizontal="right" vertical="top" wrapText="1"/>
    </xf>
    <xf numFmtId="0" fontId="41" fillId="3" borderId="4" xfId="6" applyFont="1" applyFill="1" applyBorder="1" applyAlignment="1" applyProtection="1">
      <alignment horizontal="left" vertical="center"/>
    </xf>
    <xf numFmtId="14" fontId="13" fillId="3" borderId="4" xfId="0" applyNumberFormat="1" applyFont="1" applyFill="1" applyBorder="1" applyAlignment="1">
      <alignment horizontal="left" vertical="top"/>
    </xf>
    <xf numFmtId="0" fontId="8" fillId="5" borderId="4" xfId="0" applyFont="1" applyFill="1" applyBorder="1" applyAlignment="1">
      <alignment vertical="center"/>
    </xf>
    <xf numFmtId="164" fontId="14" fillId="5" borderId="11" xfId="1" applyNumberFormat="1" applyFont="1" applyFill="1" applyBorder="1" applyAlignment="1">
      <alignment horizontal="center" vertical="center"/>
    </xf>
    <xf numFmtId="2" fontId="14" fillId="5" borderId="11" xfId="0" quotePrefix="1" applyNumberFormat="1" applyFont="1" applyFill="1" applyBorder="1" applyAlignment="1">
      <alignment vertical="top" wrapText="1"/>
    </xf>
    <xf numFmtId="2" fontId="8" fillId="5" borderId="11" xfId="0" applyNumberFormat="1" applyFont="1" applyFill="1" applyBorder="1" applyAlignment="1">
      <alignment horizontal="right" vertical="top" wrapText="1"/>
    </xf>
    <xf numFmtId="49" fontId="14" fillId="5" borderId="11" xfId="8" applyNumberFormat="1" applyFont="1" applyFill="1" applyBorder="1" applyAlignment="1">
      <alignment horizontal="center" vertical="center"/>
    </xf>
    <xf numFmtId="164" fontId="14" fillId="5" borderId="11" xfId="8" applyNumberFormat="1" applyFont="1" applyFill="1" applyBorder="1" applyAlignment="1">
      <alignment horizontal="center" vertical="center"/>
    </xf>
    <xf numFmtId="166" fontId="14" fillId="5" borderId="11" xfId="8" quotePrefix="1" applyNumberFormat="1" applyFont="1" applyFill="1" applyBorder="1" applyAlignment="1">
      <alignment horizontal="center" vertical="center"/>
    </xf>
    <xf numFmtId="2" fontId="14" fillId="5" borderId="11" xfId="0" applyNumberFormat="1" applyFont="1" applyFill="1" applyBorder="1" applyAlignment="1">
      <alignment horizontal="left" vertical="top" wrapText="1"/>
    </xf>
    <xf numFmtId="0" fontId="41" fillId="5" borderId="11" xfId="3" applyFont="1" applyFill="1" applyBorder="1" applyAlignment="1" applyProtection="1">
      <alignment vertical="top" wrapText="1"/>
    </xf>
    <xf numFmtId="49" fontId="14" fillId="5" borderId="6" xfId="0" applyNumberFormat="1" applyFont="1" applyFill="1" applyBorder="1" applyAlignment="1">
      <alignment horizontal="center" vertical="center"/>
    </xf>
    <xf numFmtId="2" fontId="8" fillId="5" borderId="6" xfId="0" applyNumberFormat="1" applyFont="1" applyFill="1" applyBorder="1" applyAlignment="1">
      <alignment horizontal="right" vertical="top"/>
    </xf>
    <xf numFmtId="0" fontId="14" fillId="5" borderId="6" xfId="0" applyFont="1" applyFill="1" applyBorder="1"/>
    <xf numFmtId="0" fontId="14" fillId="4" borderId="9" xfId="0" applyFont="1" applyFill="1" applyBorder="1" applyAlignment="1">
      <alignment horizontal="center" vertical="center"/>
    </xf>
    <xf numFmtId="0" fontId="14" fillId="4" borderId="9" xfId="0" applyFont="1" applyFill="1" applyBorder="1"/>
    <xf numFmtId="0" fontId="13" fillId="0" borderId="20" xfId="0" applyFont="1" applyBorder="1" applyAlignment="1">
      <alignment horizontal="left" vertical="center" wrapText="1"/>
    </xf>
    <xf numFmtId="0" fontId="14" fillId="0" borderId="25" xfId="0" applyFont="1" applyBorder="1" applyAlignment="1">
      <alignment horizontal="left" vertical="center" wrapText="1"/>
    </xf>
    <xf numFmtId="0" fontId="13" fillId="0" borderId="25" xfId="0" applyFont="1" applyBorder="1" applyAlignment="1">
      <alignment horizontal="left" vertical="center" wrapText="1"/>
    </xf>
    <xf numFmtId="0" fontId="38" fillId="5" borderId="18" xfId="10" applyFont="1" applyFill="1" applyBorder="1" applyAlignment="1" applyProtection="1">
      <alignment horizontal="left" vertical="center"/>
    </xf>
    <xf numFmtId="0" fontId="50" fillId="5" borderId="18" xfId="0" applyFont="1" applyFill="1" applyBorder="1" applyAlignment="1">
      <alignment horizontal="left" vertical="center"/>
    </xf>
    <xf numFmtId="0" fontId="13" fillId="0" borderId="15" xfId="0" applyFont="1" applyBorder="1" applyAlignment="1">
      <alignment horizontal="left" vertical="center" wrapText="1"/>
    </xf>
    <xf numFmtId="0" fontId="14" fillId="0" borderId="0" xfId="0" applyFont="1" applyAlignment="1">
      <alignment horizontal="left" vertical="center" wrapText="1"/>
    </xf>
    <xf numFmtId="0" fontId="13" fillId="0" borderId="0" xfId="0" applyFont="1" applyAlignment="1">
      <alignment horizontal="left" vertical="center" wrapText="1"/>
    </xf>
    <xf numFmtId="0" fontId="33" fillId="0" borderId="0" xfId="0" applyFont="1" applyAlignment="1">
      <alignment horizontal="left" vertical="center"/>
    </xf>
    <xf numFmtId="0" fontId="32" fillId="4" borderId="0" xfId="0" applyFont="1" applyFill="1" applyAlignment="1">
      <alignment horizontal="left" vertical="center"/>
    </xf>
    <xf numFmtId="0" fontId="41" fillId="5" borderId="11" xfId="3" applyFont="1" applyFill="1" applyBorder="1" applyAlignment="1" applyProtection="1">
      <alignment horizontal="left" vertical="center"/>
    </xf>
    <xf numFmtId="0" fontId="42" fillId="0" borderId="0" xfId="0" applyFont="1" applyAlignment="1">
      <alignment horizontal="left" vertical="center"/>
    </xf>
    <xf numFmtId="0" fontId="42" fillId="4" borderId="0" xfId="0" applyFont="1" applyFill="1" applyAlignment="1">
      <alignment horizontal="left" vertical="center"/>
    </xf>
    <xf numFmtId="2" fontId="14" fillId="4" borderId="9" xfId="0" applyNumberFormat="1" applyFont="1" applyFill="1" applyBorder="1" applyAlignment="1">
      <alignment horizontal="left" vertical="center"/>
    </xf>
    <xf numFmtId="0" fontId="33" fillId="0" borderId="21" xfId="0" applyFont="1" applyBorder="1" applyAlignment="1">
      <alignment horizontal="left" vertical="center"/>
    </xf>
    <xf numFmtId="0" fontId="32" fillId="4" borderId="21" xfId="0" applyFont="1" applyFill="1" applyBorder="1" applyAlignment="1">
      <alignment horizontal="left" vertical="center"/>
    </xf>
    <xf numFmtId="0" fontId="13" fillId="5" borderId="21" xfId="0" applyFont="1" applyFill="1" applyBorder="1" applyAlignment="1">
      <alignment horizontal="left" vertical="center"/>
    </xf>
    <xf numFmtId="0" fontId="14" fillId="4" borderId="8" xfId="0" applyFont="1" applyFill="1" applyBorder="1" applyAlignment="1">
      <alignment horizontal="left" vertical="center"/>
    </xf>
    <xf numFmtId="0" fontId="47" fillId="0" borderId="0" xfId="0" applyFont="1" applyAlignment="1">
      <alignment horizontal="center" vertical="center"/>
    </xf>
    <xf numFmtId="0" fontId="48" fillId="4" borderId="0" xfId="0" applyFont="1" applyFill="1" applyAlignment="1">
      <alignment horizontal="center"/>
    </xf>
    <xf numFmtId="4" fontId="14" fillId="5" borderId="6" xfId="0" applyNumberFormat="1" applyFont="1" applyFill="1" applyBorder="1" applyAlignment="1">
      <alignment horizontal="right" vertical="center"/>
    </xf>
    <xf numFmtId="0" fontId="14" fillId="0" borderId="6" xfId="0" applyFont="1" applyBorder="1" applyAlignment="1">
      <alignment horizontal="center" vertical="center" wrapText="1"/>
    </xf>
    <xf numFmtId="0" fontId="42" fillId="0" borderId="0" xfId="0" applyFont="1" applyAlignment="1">
      <alignment horizontal="center" vertical="center"/>
    </xf>
    <xf numFmtId="0" fontId="42" fillId="4" borderId="0" xfId="0" applyFont="1" applyFill="1" applyAlignment="1">
      <alignment horizontal="center" vertical="center"/>
    </xf>
    <xf numFmtId="0" fontId="25" fillId="0" borderId="0" xfId="0" applyFont="1" applyAlignment="1">
      <alignment horizontal="left" vertical="center"/>
    </xf>
    <xf numFmtId="0" fontId="15" fillId="2" borderId="2" xfId="0" applyFont="1" applyFill="1" applyBorder="1" applyAlignment="1">
      <alignment horizontal="left" vertical="center" wrapText="1"/>
    </xf>
    <xf numFmtId="0" fontId="15" fillId="0" borderId="2" xfId="0" applyFont="1" applyBorder="1" applyAlignment="1">
      <alignment horizontal="left" vertical="center"/>
    </xf>
    <xf numFmtId="2" fontId="14" fillId="5" borderId="11" xfId="0" quotePrefix="1" applyNumberFormat="1" applyFont="1" applyFill="1" applyBorder="1" applyAlignment="1">
      <alignment horizontal="left" vertical="center"/>
    </xf>
    <xf numFmtId="2" fontId="31" fillId="3" borderId="4" xfId="0" quotePrefix="1" applyNumberFormat="1" applyFont="1" applyFill="1" applyBorder="1" applyAlignment="1">
      <alignment horizontal="left" vertical="center"/>
    </xf>
    <xf numFmtId="2" fontId="31" fillId="3" borderId="2" xfId="0" quotePrefix="1" applyNumberFormat="1" applyFont="1" applyFill="1" applyBorder="1" applyAlignment="1">
      <alignment horizontal="left" vertical="center"/>
    </xf>
    <xf numFmtId="167" fontId="13" fillId="3" borderId="4" xfId="0" quotePrefix="1" applyNumberFormat="1" applyFont="1" applyFill="1" applyBorder="1" applyAlignment="1">
      <alignment horizontal="left" vertical="center"/>
    </xf>
    <xf numFmtId="167" fontId="13" fillId="3" borderId="2" xfId="0" quotePrefix="1" applyNumberFormat="1" applyFont="1" applyFill="1" applyBorder="1" applyAlignment="1">
      <alignment horizontal="left" vertical="center"/>
    </xf>
    <xf numFmtId="167" fontId="13" fillId="3" borderId="3" xfId="0" quotePrefix="1" applyNumberFormat="1" applyFont="1" applyFill="1" applyBorder="1" applyAlignment="1">
      <alignment horizontal="left" vertical="center"/>
    </xf>
    <xf numFmtId="2" fontId="13" fillId="0" borderId="3" xfId="0" quotePrefix="1" applyNumberFormat="1" applyFont="1" applyBorder="1" applyAlignment="1">
      <alignment horizontal="left" vertical="center"/>
    </xf>
    <xf numFmtId="2" fontId="14" fillId="5" borderId="6" xfId="0" quotePrefix="1" applyNumberFormat="1" applyFont="1" applyFill="1" applyBorder="1" applyAlignment="1">
      <alignment horizontal="left" vertical="center"/>
    </xf>
    <xf numFmtId="2" fontId="14" fillId="4" borderId="9" xfId="0" quotePrefix="1" applyNumberFormat="1" applyFont="1" applyFill="1" applyBorder="1" applyAlignment="1">
      <alignment horizontal="left" vertical="center"/>
    </xf>
    <xf numFmtId="0" fontId="5" fillId="0" borderId="0" xfId="0" applyFont="1" applyAlignment="1">
      <alignment horizontal="center" vertical="center" wrapText="1"/>
    </xf>
    <xf numFmtId="0" fontId="0" fillId="0" borderId="0" xfId="0" applyAlignment="1">
      <alignment horizontal="center" vertical="center"/>
    </xf>
    <xf numFmtId="2" fontId="31" fillId="3" borderId="4" xfId="0" applyNumberFormat="1" applyFont="1" applyFill="1" applyBorder="1" applyAlignment="1">
      <alignment horizontal="right" vertical="center"/>
    </xf>
    <xf numFmtId="2" fontId="14" fillId="3" borderId="4" xfId="0" applyNumberFormat="1" applyFont="1" applyFill="1" applyBorder="1" applyAlignment="1">
      <alignment horizontal="right" vertical="center"/>
    </xf>
    <xf numFmtId="2" fontId="14" fillId="3" borderId="3" xfId="0" applyNumberFormat="1" applyFont="1" applyFill="1" applyBorder="1" applyAlignment="1">
      <alignment horizontal="right" vertical="center"/>
    </xf>
    <xf numFmtId="2" fontId="13" fillId="0" borderId="3" xfId="0" applyNumberFormat="1" applyFont="1" applyBorder="1" applyAlignment="1">
      <alignment horizontal="right" vertical="center"/>
    </xf>
    <xf numFmtId="2" fontId="14" fillId="5" borderId="6" xfId="0" applyNumberFormat="1" applyFont="1" applyFill="1" applyBorder="1" applyAlignment="1">
      <alignment horizontal="right" vertical="center"/>
    </xf>
    <xf numFmtId="2" fontId="14" fillId="4" borderId="9" xfId="0" applyNumberFormat="1" applyFont="1" applyFill="1" applyBorder="1" applyAlignment="1">
      <alignment horizontal="right" vertical="center"/>
    </xf>
    <xf numFmtId="2" fontId="14" fillId="3" borderId="3" xfId="0" applyNumberFormat="1" applyFont="1" applyFill="1" applyBorder="1"/>
    <xf numFmtId="2" fontId="13" fillId="3" borderId="2" xfId="0" applyNumberFormat="1" applyFont="1" applyFill="1" applyBorder="1"/>
    <xf numFmtId="2" fontId="13" fillId="3" borderId="3" xfId="0" applyNumberFormat="1" applyFont="1" applyFill="1" applyBorder="1"/>
    <xf numFmtId="2" fontId="8" fillId="5" borderId="11" xfId="0" applyNumberFormat="1" applyFont="1" applyFill="1" applyBorder="1" applyAlignment="1">
      <alignment wrapText="1"/>
    </xf>
    <xf numFmtId="2" fontId="14" fillId="5" borderId="11" xfId="0" applyNumberFormat="1" applyFont="1" applyFill="1" applyBorder="1"/>
    <xf numFmtId="2" fontId="13" fillId="3" borderId="4" xfId="0" applyNumberFormat="1" applyFont="1" applyFill="1" applyBorder="1"/>
    <xf numFmtId="2" fontId="14" fillId="3" borderId="4" xfId="0" applyNumberFormat="1" applyFont="1" applyFill="1" applyBorder="1"/>
    <xf numFmtId="2" fontId="14" fillId="3" borderId="2" xfId="0" applyNumberFormat="1" applyFont="1" applyFill="1" applyBorder="1"/>
    <xf numFmtId="2" fontId="8" fillId="5" borderId="11" xfId="0" applyNumberFormat="1" applyFont="1" applyFill="1" applyBorder="1"/>
    <xf numFmtId="2" fontId="31" fillId="3" borderId="4" xfId="0" applyNumberFormat="1" applyFont="1" applyFill="1" applyBorder="1"/>
    <xf numFmtId="2" fontId="31" fillId="3" borderId="2" xfId="0" applyNumberFormat="1" applyFont="1" applyFill="1" applyBorder="1"/>
    <xf numFmtId="2" fontId="31" fillId="3" borderId="3" xfId="0" applyNumberFormat="1" applyFont="1" applyFill="1" applyBorder="1"/>
    <xf numFmtId="2" fontId="19" fillId="5" borderId="11" xfId="0" applyNumberFormat="1" applyFont="1" applyFill="1" applyBorder="1"/>
    <xf numFmtId="2" fontId="14" fillId="3" borderId="4" xfId="0" applyNumberFormat="1" applyFont="1" applyFill="1" applyBorder="1" applyAlignment="1">
      <alignment wrapText="1"/>
    </xf>
    <xf numFmtId="2" fontId="14" fillId="3" borderId="2" xfId="0" applyNumberFormat="1" applyFont="1" applyFill="1" applyBorder="1" applyAlignment="1">
      <alignment wrapText="1"/>
    </xf>
    <xf numFmtId="2" fontId="13" fillId="3" borderId="2" xfId="0" applyNumberFormat="1" applyFont="1" applyFill="1" applyBorder="1" applyAlignment="1">
      <alignment wrapText="1"/>
    </xf>
    <xf numFmtId="2" fontId="14" fillId="3" borderId="3" xfId="0" applyNumberFormat="1" applyFont="1" applyFill="1" applyBorder="1" applyAlignment="1">
      <alignment wrapText="1"/>
    </xf>
    <xf numFmtId="2" fontId="14" fillId="5" borderId="11" xfId="0" applyNumberFormat="1" applyFont="1" applyFill="1" applyBorder="1" applyAlignment="1">
      <alignment wrapText="1"/>
    </xf>
    <xf numFmtId="2" fontId="8" fillId="5" borderId="6" xfId="0" applyNumberFormat="1" applyFont="1" applyFill="1" applyBorder="1"/>
    <xf numFmtId="2" fontId="14" fillId="5" borderId="6" xfId="0" applyNumberFormat="1" applyFont="1" applyFill="1" applyBorder="1"/>
    <xf numFmtId="2" fontId="14" fillId="5" borderId="6" xfId="0" applyNumberFormat="1" applyFont="1" applyFill="1" applyBorder="1" applyAlignment="1">
      <alignment wrapText="1"/>
    </xf>
    <xf numFmtId="2" fontId="14" fillId="4" borderId="9" xfId="0" applyNumberFormat="1" applyFont="1" applyFill="1" applyBorder="1"/>
    <xf numFmtId="2" fontId="14" fillId="4" borderId="9" xfId="0" applyNumberFormat="1" applyFont="1" applyFill="1" applyBorder="1" applyAlignment="1">
      <alignment wrapText="1"/>
    </xf>
    <xf numFmtId="4" fontId="14" fillId="5" borderId="11" xfId="0" applyNumberFormat="1" applyFont="1" applyFill="1" applyBorder="1" applyAlignment="1">
      <alignment horizontal="right"/>
    </xf>
    <xf numFmtId="4" fontId="14" fillId="4" borderId="9" xfId="0" applyNumberFormat="1" applyFont="1" applyFill="1" applyBorder="1" applyAlignment="1">
      <alignment horizontal="right"/>
    </xf>
    <xf numFmtId="4" fontId="13" fillId="3" borderId="2" xfId="0" applyNumberFormat="1" applyFont="1" applyFill="1" applyBorder="1" applyAlignment="1">
      <alignment horizontal="right"/>
    </xf>
    <xf numFmtId="4" fontId="14" fillId="5" borderId="11" xfId="0" applyNumberFormat="1" applyFont="1" applyFill="1" applyBorder="1" applyAlignment="1">
      <alignment horizontal="right" wrapText="1"/>
    </xf>
    <xf numFmtId="4" fontId="13" fillId="3" borderId="4" xfId="0" applyNumberFormat="1" applyFont="1" applyFill="1" applyBorder="1" applyAlignment="1">
      <alignment horizontal="right"/>
    </xf>
    <xf numFmtId="4" fontId="13" fillId="3" borderId="4" xfId="0" applyNumberFormat="1" applyFont="1" applyFill="1" applyBorder="1" applyAlignment="1">
      <alignment horizontal="right" wrapText="1"/>
    </xf>
    <xf numFmtId="4" fontId="14" fillId="5" borderId="6" xfId="0" applyNumberFormat="1" applyFont="1" applyFill="1" applyBorder="1" applyAlignment="1">
      <alignment horizontal="right"/>
    </xf>
    <xf numFmtId="4" fontId="14" fillId="5" borderId="4" xfId="0" applyNumberFormat="1" applyFont="1" applyFill="1" applyBorder="1" applyAlignment="1">
      <alignment horizontal="right"/>
    </xf>
    <xf numFmtId="4" fontId="14" fillId="5" borderId="2" xfId="0" applyNumberFormat="1" applyFont="1" applyFill="1" applyBorder="1" applyAlignment="1">
      <alignment horizontal="right"/>
    </xf>
    <xf numFmtId="0" fontId="14" fillId="3" borderId="2" xfId="0" applyFont="1" applyFill="1" applyBorder="1" applyAlignment="1">
      <alignment horizontal="left" vertical="center"/>
    </xf>
    <xf numFmtId="0" fontId="19" fillId="3" borderId="2" xfId="0" applyFont="1" applyFill="1" applyBorder="1" applyAlignment="1">
      <alignment horizontal="left" vertical="center"/>
    </xf>
    <xf numFmtId="4" fontId="14" fillId="7" borderId="11" xfId="0" applyNumberFormat="1" applyFont="1" applyFill="1" applyBorder="1" applyAlignment="1">
      <alignment horizontal="right" vertical="center"/>
    </xf>
    <xf numFmtId="4" fontId="14" fillId="6" borderId="11" xfId="0" applyNumberFormat="1" applyFont="1" applyFill="1" applyBorder="1" applyAlignment="1">
      <alignment horizontal="right" vertical="center"/>
    </xf>
    <xf numFmtId="4" fontId="14" fillId="5" borderId="18" xfId="0" applyNumberFormat="1" applyFont="1" applyFill="1" applyBorder="1" applyAlignment="1">
      <alignment horizontal="right" vertical="center"/>
    </xf>
    <xf numFmtId="0" fontId="14" fillId="3" borderId="10"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7" xfId="0" applyFont="1" applyFill="1" applyBorder="1" applyAlignment="1">
      <alignment horizontal="center" vertical="center"/>
    </xf>
    <xf numFmtId="0" fontId="14" fillId="3" borderId="30" xfId="0" applyFont="1" applyFill="1" applyBorder="1" applyAlignment="1">
      <alignment horizontal="center" vertical="center"/>
    </xf>
    <xf numFmtId="0" fontId="14" fillId="3" borderId="28" xfId="0" applyFont="1" applyFill="1" applyBorder="1" applyAlignment="1">
      <alignment horizontal="center" vertical="center"/>
    </xf>
    <xf numFmtId="0" fontId="14" fillId="3" borderId="8" xfId="0" applyFont="1" applyFill="1" applyBorder="1" applyAlignment="1">
      <alignment horizontal="center" vertical="center"/>
    </xf>
    <xf numFmtId="0" fontId="8" fillId="7" borderId="29" xfId="0" applyFont="1" applyFill="1" applyBorder="1" applyAlignment="1">
      <alignment horizontal="center" vertical="center" wrapText="1"/>
    </xf>
    <xf numFmtId="4" fontId="13" fillId="7" borderId="6" xfId="0" applyNumberFormat="1" applyFont="1" applyFill="1" applyBorder="1" applyAlignment="1">
      <alignment horizontal="right" vertical="center"/>
    </xf>
    <xf numFmtId="4" fontId="13" fillId="7" borderId="2" xfId="0" applyNumberFormat="1" applyFont="1" applyFill="1" applyBorder="1" applyAlignment="1">
      <alignment horizontal="right" vertical="center"/>
    </xf>
    <xf numFmtId="4" fontId="13" fillId="7" borderId="9" xfId="0" applyNumberFormat="1" applyFont="1" applyFill="1" applyBorder="1" applyAlignment="1">
      <alignment horizontal="right" vertical="center"/>
    </xf>
    <xf numFmtId="4" fontId="13" fillId="7" borderId="4" xfId="0" applyNumberFormat="1" applyFont="1" applyFill="1" applyBorder="1" applyAlignment="1">
      <alignment horizontal="right" vertical="center"/>
    </xf>
    <xf numFmtId="4" fontId="13" fillId="7" borderId="3" xfId="0" applyNumberFormat="1" applyFont="1" applyFill="1" applyBorder="1" applyAlignment="1">
      <alignment horizontal="right" vertical="center"/>
    </xf>
    <xf numFmtId="0" fontId="8" fillId="6" borderId="29" xfId="0" applyFont="1" applyFill="1" applyBorder="1" applyAlignment="1">
      <alignment horizontal="center" vertical="center" wrapText="1"/>
    </xf>
    <xf numFmtId="4" fontId="13" fillId="6" borderId="6" xfId="0" applyNumberFormat="1" applyFont="1" applyFill="1" applyBorder="1"/>
    <xf numFmtId="4" fontId="13" fillId="6" borderId="2" xfId="0" applyNumberFormat="1" applyFont="1" applyFill="1" applyBorder="1"/>
    <xf numFmtId="4" fontId="13" fillId="6" borderId="9" xfId="0" applyNumberFormat="1" applyFont="1" applyFill="1" applyBorder="1"/>
    <xf numFmtId="4" fontId="13" fillId="6" borderId="2" xfId="0" applyNumberFormat="1" applyFont="1" applyFill="1" applyBorder="1" applyAlignment="1">
      <alignment horizontal="right"/>
    </xf>
    <xf numFmtId="4" fontId="13" fillId="6" borderId="4" xfId="0" applyNumberFormat="1" applyFont="1" applyFill="1" applyBorder="1"/>
    <xf numFmtId="4" fontId="13" fillId="6" borderId="3" xfId="0" applyNumberFormat="1" applyFont="1" applyFill="1" applyBorder="1" applyAlignment="1">
      <alignment horizontal="right"/>
    </xf>
    <xf numFmtId="0" fontId="14" fillId="5" borderId="31" xfId="0" applyFont="1" applyFill="1" applyBorder="1" applyAlignment="1">
      <alignment horizontal="center" vertical="center"/>
    </xf>
    <xf numFmtId="4" fontId="13" fillId="5" borderId="12" xfId="0" applyNumberFormat="1" applyFont="1" applyFill="1" applyBorder="1"/>
    <xf numFmtId="4" fontId="13" fillId="5" borderId="13" xfId="0" applyNumberFormat="1" applyFont="1" applyFill="1" applyBorder="1"/>
    <xf numFmtId="4" fontId="13" fillId="5" borderId="16" xfId="0" applyNumberFormat="1" applyFont="1" applyFill="1" applyBorder="1"/>
    <xf numFmtId="4" fontId="13" fillId="5" borderId="32" xfId="0" applyNumberFormat="1" applyFont="1" applyFill="1" applyBorder="1"/>
    <xf numFmtId="4" fontId="13" fillId="5" borderId="14" xfId="0" applyNumberFormat="1" applyFont="1" applyFill="1" applyBorder="1"/>
    <xf numFmtId="0" fontId="19" fillId="3" borderId="29" xfId="0" applyFont="1" applyFill="1" applyBorder="1" applyAlignment="1">
      <alignment horizontal="left" vertical="center"/>
    </xf>
    <xf numFmtId="0" fontId="14" fillId="3" borderId="6" xfId="0" applyFont="1" applyFill="1" applyBorder="1" applyAlignment="1">
      <alignment horizontal="left" vertical="center"/>
    </xf>
    <xf numFmtId="0" fontId="14" fillId="3" borderId="9" xfId="0" applyFont="1" applyFill="1" applyBorder="1" applyAlignment="1">
      <alignment horizontal="left" vertical="center"/>
    </xf>
    <xf numFmtId="0" fontId="44" fillId="3" borderId="2" xfId="9" applyFont="1" applyFill="1" applyBorder="1" applyAlignment="1">
      <alignment horizontal="left" vertical="center"/>
    </xf>
    <xf numFmtId="0" fontId="19" fillId="3" borderId="6" xfId="0" applyFont="1" applyFill="1" applyBorder="1" applyAlignment="1">
      <alignment horizontal="left" vertical="center"/>
    </xf>
    <xf numFmtId="0" fontId="19" fillId="3" borderId="9" xfId="0" applyFont="1" applyFill="1" applyBorder="1" applyAlignment="1">
      <alignment horizontal="left" vertical="center"/>
    </xf>
    <xf numFmtId="0" fontId="19" fillId="3" borderId="4" xfId="0" applyFont="1" applyFill="1" applyBorder="1" applyAlignment="1">
      <alignment horizontal="left" vertical="center"/>
    </xf>
    <xf numFmtId="0" fontId="17" fillId="0" borderId="10" xfId="0" applyFont="1" applyBorder="1" applyAlignment="1">
      <alignment horizontal="center" vertical="center" textRotation="90" wrapText="1"/>
    </xf>
    <xf numFmtId="0" fontId="17" fillId="0" borderId="5" xfId="0" applyFont="1" applyBorder="1" applyAlignment="1">
      <alignment horizontal="center" vertical="center" textRotation="90" wrapText="1"/>
    </xf>
    <xf numFmtId="0" fontId="17" fillId="0" borderId="8" xfId="0" applyFont="1" applyBorder="1" applyAlignment="1">
      <alignment horizontal="center" vertical="center" textRotation="90" wrapText="1"/>
    </xf>
    <xf numFmtId="0" fontId="7" fillId="0" borderId="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9" xfId="0" applyFont="1" applyBorder="1" applyAlignment="1">
      <alignment horizontal="center" vertical="center" wrapText="1"/>
    </xf>
    <xf numFmtId="0" fontId="13" fillId="0" borderId="15" xfId="0" applyFont="1" applyBorder="1" applyAlignment="1">
      <alignment horizontal="left" vertical="top" wrapText="1"/>
    </xf>
    <xf numFmtId="0" fontId="13" fillId="0" borderId="0" xfId="0" applyFont="1" applyAlignment="1">
      <alignment horizontal="left" vertical="top" wrapText="1"/>
    </xf>
    <xf numFmtId="0" fontId="17" fillId="0" borderId="26"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27" xfId="0" applyFont="1" applyBorder="1" applyAlignment="1">
      <alignment horizontal="center" vertical="center" wrapText="1"/>
    </xf>
    <xf numFmtId="0" fontId="8" fillId="0" borderId="0" xfId="0" applyFont="1" applyAlignment="1">
      <alignment horizontal="center" vertical="center" wrapText="1"/>
    </xf>
    <xf numFmtId="0" fontId="13" fillId="0" borderId="10"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15" fillId="2" borderId="6"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0" borderId="6"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3" fillId="0" borderId="0" xfId="0" applyFont="1" applyAlignment="1">
      <alignment vertical="top" wrapText="1"/>
    </xf>
    <xf numFmtId="0" fontId="15" fillId="0" borderId="0" xfId="0" applyFont="1" applyAlignment="1">
      <alignment vertical="center" wrapText="1"/>
    </xf>
    <xf numFmtId="0" fontId="8" fillId="0" borderId="3" xfId="0" applyFont="1" applyBorder="1" applyAlignment="1">
      <alignment horizontal="center" vertical="center" wrapText="1"/>
    </xf>
    <xf numFmtId="0" fontId="8" fillId="0" borderId="14" xfId="0" applyFont="1" applyBorder="1" applyAlignment="1">
      <alignment horizontal="center" vertical="center" wrapText="1"/>
    </xf>
    <xf numFmtId="0" fontId="13" fillId="0" borderId="0" xfId="0" applyFont="1"/>
    <xf numFmtId="0" fontId="14" fillId="0" borderId="0" xfId="0" applyFont="1" applyAlignment="1">
      <alignment horizontal="center" vertical="center" wrapText="1"/>
    </xf>
    <xf numFmtId="0" fontId="15" fillId="0" borderId="0" xfId="0" applyFont="1" applyAlignment="1">
      <alignment horizontal="center" vertical="center"/>
    </xf>
    <xf numFmtId="0" fontId="8" fillId="0" borderId="1" xfId="0" applyFont="1" applyBorder="1" applyAlignment="1">
      <alignment horizontal="center" vertical="center"/>
    </xf>
    <xf numFmtId="0" fontId="15" fillId="0" borderId="0" xfId="0" applyFont="1" applyAlignment="1">
      <alignment horizontal="center" vertical="center" wrapText="1"/>
    </xf>
    <xf numFmtId="0" fontId="14" fillId="0" borderId="2" xfId="0" applyFont="1" applyBorder="1" applyAlignment="1">
      <alignment horizontal="left" vertical="center"/>
    </xf>
    <xf numFmtId="0" fontId="14" fillId="0" borderId="2" xfId="0" applyFont="1" applyBorder="1" applyAlignment="1">
      <alignment horizontal="left" vertical="top"/>
    </xf>
    <xf numFmtId="0" fontId="14" fillId="0" borderId="2" xfId="0" applyFont="1" applyBorder="1" applyAlignment="1">
      <alignment horizontal="center" vertical="top"/>
    </xf>
    <xf numFmtId="0" fontId="8" fillId="0" borderId="2" xfId="0" applyFont="1" applyBorder="1" applyAlignment="1">
      <alignment horizontal="center" vertical="center"/>
    </xf>
    <xf numFmtId="0" fontId="28" fillId="0" borderId="22" xfId="0" applyFont="1" applyBorder="1" applyAlignment="1">
      <alignment horizontal="center" vertical="center" wrapText="1"/>
    </xf>
    <xf numFmtId="0" fontId="28" fillId="0" borderId="23" xfId="0" applyFont="1" applyBorder="1" applyAlignment="1">
      <alignment horizontal="center" vertical="center" wrapText="1"/>
    </xf>
    <xf numFmtId="0" fontId="49" fillId="0" borderId="23" xfId="0" applyFont="1" applyBorder="1" applyAlignment="1">
      <alignment horizontal="center" vertical="center" wrapText="1"/>
    </xf>
    <xf numFmtId="0" fontId="8" fillId="2" borderId="2" xfId="0" applyFont="1" applyFill="1" applyBorder="1" applyAlignment="1">
      <alignment horizontal="left" vertical="center"/>
    </xf>
    <xf numFmtId="0" fontId="19" fillId="4" borderId="2" xfId="0" applyFont="1" applyFill="1" applyBorder="1" applyAlignment="1">
      <alignment horizontal="left" vertical="center" wrapText="1"/>
    </xf>
    <xf numFmtId="0" fontId="19" fillId="4" borderId="2" xfId="0" applyFont="1" applyFill="1" applyBorder="1" applyAlignment="1">
      <alignment horizontal="center" vertical="top" wrapText="1"/>
    </xf>
    <xf numFmtId="0" fontId="13" fillId="0" borderId="2" xfId="0" applyFont="1" applyBorder="1" applyAlignment="1">
      <alignment horizontal="left" vertical="center"/>
    </xf>
    <xf numFmtId="0" fontId="13" fillId="0" borderId="2" xfId="0" applyFont="1" applyBorder="1" applyAlignment="1">
      <alignment horizontal="center"/>
    </xf>
    <xf numFmtId="0" fontId="13" fillId="0" borderId="2" xfId="0" applyFont="1" applyBorder="1" applyAlignment="1">
      <alignment horizontal="center" vertical="center"/>
    </xf>
    <xf numFmtId="0" fontId="31" fillId="0" borderId="2" xfId="0" applyFont="1" applyBorder="1" applyAlignment="1">
      <alignment horizontal="left"/>
    </xf>
    <xf numFmtId="0" fontId="31" fillId="0" borderId="2" xfId="0" applyFont="1" applyBorder="1" applyAlignment="1">
      <alignment horizontal="center" vertical="center"/>
    </xf>
    <xf numFmtId="0" fontId="8" fillId="2" borderId="2" xfId="0" applyFont="1" applyFill="1" applyBorder="1" applyAlignment="1">
      <alignment horizontal="center" vertical="center"/>
    </xf>
    <xf numFmtId="0" fontId="14"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14" fillId="0" borderId="2" xfId="0" applyFont="1" applyBorder="1" applyAlignment="1">
      <alignment horizontal="left" vertical="center" wrapText="1"/>
    </xf>
    <xf numFmtId="0" fontId="14" fillId="0" borderId="2" xfId="0" applyFont="1" applyBorder="1" applyAlignment="1">
      <alignment horizontal="center" vertical="top" wrapText="1"/>
    </xf>
    <xf numFmtId="0" fontId="14" fillId="0" borderId="13" xfId="0" applyFont="1" applyBorder="1" applyAlignment="1">
      <alignment horizontal="left" vertical="center" wrapText="1"/>
    </xf>
    <xf numFmtId="0" fontId="14" fillId="0" borderId="13" xfId="0" applyFont="1" applyBorder="1" applyAlignment="1">
      <alignment horizontal="center" vertical="top" wrapText="1"/>
    </xf>
    <xf numFmtId="0" fontId="8" fillId="3" borderId="2" xfId="0" applyFont="1" applyFill="1" applyBorder="1" applyAlignment="1">
      <alignment horizontal="center" vertical="center" wrapText="1"/>
    </xf>
    <xf numFmtId="0" fontId="8" fillId="2" borderId="2" xfId="0" applyFont="1" applyFill="1" applyBorder="1" applyAlignment="1">
      <alignment horizontal="center" vertical="top" wrapText="1"/>
    </xf>
    <xf numFmtId="0" fontId="31" fillId="4" borderId="3" xfId="0" applyFont="1" applyFill="1" applyBorder="1" applyAlignment="1">
      <alignment horizontal="center" vertical="center" wrapText="1"/>
    </xf>
    <xf numFmtId="0" fontId="19" fillId="4" borderId="4" xfId="0" applyFont="1" applyFill="1" applyBorder="1" applyAlignment="1">
      <alignment horizontal="center" vertical="top" wrapText="1"/>
    </xf>
    <xf numFmtId="0" fontId="18" fillId="0" borderId="22" xfId="0" applyFont="1" applyBorder="1" applyAlignment="1">
      <alignment horizontal="left" vertical="center" wrapText="1"/>
    </xf>
    <xf numFmtId="0" fontId="18" fillId="0" borderId="23" xfId="0" applyFont="1" applyBorder="1" applyAlignment="1">
      <alignment horizontal="center" vertical="center" wrapText="1"/>
    </xf>
    <xf numFmtId="0" fontId="18" fillId="0" borderId="24" xfId="0" applyFont="1" applyBorder="1" applyAlignment="1">
      <alignment horizontal="center" wrapText="1"/>
    </xf>
    <xf numFmtId="0" fontId="8" fillId="0" borderId="22" xfId="0" applyFont="1" applyBorder="1" applyAlignment="1">
      <alignment horizontal="left" vertical="center" wrapText="1"/>
    </xf>
    <xf numFmtId="0" fontId="8" fillId="0" borderId="23" xfId="0" applyFont="1" applyBorder="1" applyAlignment="1">
      <alignment horizontal="center" vertical="center" wrapText="1"/>
    </xf>
    <xf numFmtId="0" fontId="14" fillId="0" borderId="23" xfId="0" applyFont="1" applyBorder="1" applyAlignment="1">
      <alignment horizontal="center" vertical="center" wrapText="1"/>
    </xf>
    <xf numFmtId="0" fontId="13" fillId="0" borderId="5" xfId="0" applyFont="1" applyBorder="1" applyAlignment="1">
      <alignment horizontal="left" vertical="center" wrapText="1"/>
    </xf>
    <xf numFmtId="0" fontId="13" fillId="0" borderId="2" xfId="0" applyFont="1" applyBorder="1" applyAlignment="1">
      <alignment horizontal="center" vertical="center" wrapText="1"/>
    </xf>
    <xf numFmtId="0" fontId="31" fillId="0" borderId="2" xfId="0" applyFont="1" applyBorder="1" applyAlignment="1">
      <alignment horizontal="center" vertical="center" wrapText="1"/>
    </xf>
    <xf numFmtId="0" fontId="8" fillId="2" borderId="2"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8" fillId="4" borderId="2" xfId="0" applyFont="1" applyFill="1" applyBorder="1" applyAlignment="1">
      <alignment horizontal="center" vertical="top" wrapText="1"/>
    </xf>
    <xf numFmtId="0" fontId="14" fillId="3" borderId="17" xfId="0" applyFont="1" applyFill="1" applyBorder="1" applyAlignment="1">
      <alignment horizontal="center" vertical="center"/>
    </xf>
    <xf numFmtId="0" fontId="14" fillId="3" borderId="11" xfId="0" applyFont="1" applyFill="1" applyBorder="1" applyAlignment="1">
      <alignment horizontal="center" vertical="center"/>
    </xf>
  </cellXfs>
  <cellStyles count="13">
    <cellStyle name="Hyperlink" xfId="3" xr:uid="{00000000-0005-0000-0000-000000000000}"/>
    <cellStyle name="Hipersaitas 2" xfId="2" xr:uid="{00000000-0005-0000-0000-000002000000}"/>
    <cellStyle name="Hipersaitas 3" xfId="6" xr:uid="{00000000-0005-0000-0000-000003000000}"/>
    <cellStyle name="Hipersaitas 4" xfId="10" xr:uid="{92027A92-EC3F-4C03-AB74-4FBF517D2DA5}"/>
    <cellStyle name="Hipersaitas 5" xfId="11" xr:uid="{8096E928-8522-4F95-892B-0F77431AF02A}"/>
    <cellStyle name="Įprastas" xfId="0" builtinId="0"/>
    <cellStyle name="Įprastas 2" xfId="9" xr:uid="{F3552CE1-3788-427F-B237-EB506811FCD3}"/>
    <cellStyle name="Įprastas 6" xfId="4" xr:uid="{00000000-0005-0000-0000-000005000000}"/>
    <cellStyle name="Kablelis 2" xfId="1" xr:uid="{00000000-0005-0000-0000-000006000000}"/>
    <cellStyle name="Kablelis 2 2" xfId="8" xr:uid="{94754F15-8ECC-4F3D-BFFE-0686B61EA893}"/>
    <cellStyle name="Kablelis 2 3" xfId="12" xr:uid="{DB34F383-7EFC-4C8F-BBC3-5F32E9ACA78B}"/>
    <cellStyle name="Normal 2" xfId="7" xr:uid="{00000000-0005-0000-0000-000007000000}"/>
    <cellStyle name="Normal_Sheet1_1 2"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6" Type="http://schemas.openxmlformats.org/officeDocument/2006/relationships/hyperlink" Target="mailto:rasa.girdziuniene@jzum.lt" TargetMode="External"/><Relationship Id="rId117" Type="http://schemas.openxmlformats.org/officeDocument/2006/relationships/hyperlink" Target="mailto:buhalterija@telsiurpmc.lt" TargetMode="External"/><Relationship Id="rId21" Type="http://schemas.openxmlformats.org/officeDocument/2006/relationships/hyperlink" Target="mailto:edita.tumenaite@utenosrpmc.lt" TargetMode="External"/><Relationship Id="rId42" Type="http://schemas.openxmlformats.org/officeDocument/2006/relationships/hyperlink" Target="mailto:jurate.kundrotiene@vesk.lt" TargetMode="External"/><Relationship Id="rId47" Type="http://schemas.openxmlformats.org/officeDocument/2006/relationships/hyperlink" Target="mailto:astabliun@gmail.com" TargetMode="External"/><Relationship Id="rId63" Type="http://schemas.openxmlformats.org/officeDocument/2006/relationships/hyperlink" Target="mailto:sara.vitkute@go.kauko.lt" TargetMode="External"/><Relationship Id="rId68" Type="http://schemas.openxmlformats.org/officeDocument/2006/relationships/hyperlink" Target="mailto:erika.pauliukeviciene@vsrc.lt" TargetMode="External"/><Relationship Id="rId84" Type="http://schemas.openxmlformats.org/officeDocument/2006/relationships/hyperlink" Target="mailto:a.sadauskis@viko.lt" TargetMode="External"/><Relationship Id="rId89" Type="http://schemas.openxmlformats.org/officeDocument/2006/relationships/hyperlink" Target="mailto:k.gideikiene@svako.lt" TargetMode="External"/><Relationship Id="rId112" Type="http://schemas.openxmlformats.org/officeDocument/2006/relationships/hyperlink" Target="mailto:nijole.regelskiene@silutespmc.lt" TargetMode="External"/><Relationship Id="rId16" Type="http://schemas.openxmlformats.org/officeDocument/2006/relationships/hyperlink" Target="mailto:vaida.klasauskaite@kautech.lt" TargetMode="External"/><Relationship Id="rId107" Type="http://schemas.openxmlformats.org/officeDocument/2006/relationships/hyperlink" Target="mailto:aldona.girdziusaite@lmta.lt" TargetMode="External"/><Relationship Id="rId11" Type="http://schemas.openxmlformats.org/officeDocument/2006/relationships/hyperlink" Target="mailto:vladislovas.negreckis@sprc.lt" TargetMode="External"/><Relationship Id="rId32" Type="http://schemas.openxmlformats.org/officeDocument/2006/relationships/hyperlink" Target="mailto:s.silva@plungestvm.lt" TargetMode="External"/><Relationship Id="rId37" Type="http://schemas.openxmlformats.org/officeDocument/2006/relationships/hyperlink" Target="mailto:genovaite.askeleniene@vpm.lt" TargetMode="External"/><Relationship Id="rId53" Type="http://schemas.openxmlformats.org/officeDocument/2006/relationships/hyperlink" Target="mailto:buhalterija@aukstaitijosprc.lt" TargetMode="External"/><Relationship Id="rId58" Type="http://schemas.openxmlformats.org/officeDocument/2006/relationships/hyperlink" Target="mailto:ukvedys@svencioniuprc.lt" TargetMode="External"/><Relationship Id="rId74" Type="http://schemas.openxmlformats.org/officeDocument/2006/relationships/hyperlink" Target="mailto:egle.zilinskiene@ku.lt" TargetMode="External"/><Relationship Id="rId79" Type="http://schemas.openxmlformats.org/officeDocument/2006/relationships/hyperlink" Target="mailto:vaida.klasauskaite@kautech.lt" TargetMode="External"/><Relationship Id="rId102" Type="http://schemas.openxmlformats.org/officeDocument/2006/relationships/hyperlink" Target="mailto:rimute.matuzeviciene@btvmc.lt" TargetMode="External"/><Relationship Id="rId123" Type="http://schemas.openxmlformats.org/officeDocument/2006/relationships/hyperlink" Target="mailto:lina.vainauskiene@stmc.lt" TargetMode="External"/><Relationship Id="rId128" Type="http://schemas.openxmlformats.org/officeDocument/2006/relationships/hyperlink" Target="mailto:genovaite.askeleniene@vpm.lt" TargetMode="External"/><Relationship Id="rId5" Type="http://schemas.openxmlformats.org/officeDocument/2006/relationships/hyperlink" Target="mailto:edita.tumenaite@utenosrpmc.lt" TargetMode="External"/><Relationship Id="rId90" Type="http://schemas.openxmlformats.org/officeDocument/2006/relationships/hyperlink" Target="mailto:k.gideikiene@svako.lt" TargetMode="External"/><Relationship Id="rId95" Type="http://schemas.openxmlformats.org/officeDocument/2006/relationships/hyperlink" Target="mailto:nerijus@vub.lt" TargetMode="External"/><Relationship Id="rId22" Type="http://schemas.openxmlformats.org/officeDocument/2006/relationships/hyperlink" Target="mailto:edita.tumenaite@utenosrpmc.lt" TargetMode="External"/><Relationship Id="rId27" Type="http://schemas.openxmlformats.org/officeDocument/2006/relationships/hyperlink" Target="mailto:gailute@lnamai.lt" TargetMode="External"/><Relationship Id="rId43" Type="http://schemas.openxmlformats.org/officeDocument/2006/relationships/hyperlink" Target="mailto:jurate.kundrotiene@vesk.lt" TargetMode="External"/><Relationship Id="rId48" Type="http://schemas.openxmlformats.org/officeDocument/2006/relationships/hyperlink" Target="mailto:astabliun@gmail.com" TargetMode="External"/><Relationship Id="rId64" Type="http://schemas.openxmlformats.org/officeDocument/2006/relationships/hyperlink" Target="mailto:sara.vitkute@go.kauko.lt" TargetMode="External"/><Relationship Id="rId69" Type="http://schemas.openxmlformats.org/officeDocument/2006/relationships/hyperlink" Target="mailto:erika.pauliukeviciene@vsrc.lt" TargetMode="External"/><Relationship Id="rId113" Type="http://schemas.openxmlformats.org/officeDocument/2006/relationships/hyperlink" Target="mailto:nijole.regelskiene@silutespmc.lt" TargetMode="External"/><Relationship Id="rId118" Type="http://schemas.openxmlformats.org/officeDocument/2006/relationships/hyperlink" Target="mailto:buhalterija@telsiurpmc.lt" TargetMode="External"/><Relationship Id="rId80" Type="http://schemas.openxmlformats.org/officeDocument/2006/relationships/hyperlink" Target="mailto:vaida.klasauskaite@kautech.lt" TargetMode="External"/><Relationship Id="rId85" Type="http://schemas.openxmlformats.org/officeDocument/2006/relationships/hyperlink" Target="mailto:a.sadauskis@viko.lt" TargetMode="External"/><Relationship Id="rId12" Type="http://schemas.openxmlformats.org/officeDocument/2006/relationships/hyperlink" Target="mailto:vladislovas.negreckis@sprc.lt" TargetMode="External"/><Relationship Id="rId17" Type="http://schemas.openxmlformats.org/officeDocument/2006/relationships/hyperlink" Target="mailto:grazina.andrikiene@panko.lt" TargetMode="External"/><Relationship Id="rId33" Type="http://schemas.openxmlformats.org/officeDocument/2006/relationships/hyperlink" Target="mailto:remigijus.gustas@vdu.lt" TargetMode="External"/><Relationship Id="rId38" Type="http://schemas.openxmlformats.org/officeDocument/2006/relationships/hyperlink" Target="mailto:genovaite.askeleniene@vpm.lt" TargetMode="External"/><Relationship Id="rId59" Type="http://schemas.openxmlformats.org/officeDocument/2006/relationships/hyperlink" Target="mailto:ukvedys@svencioniuprc.lt" TargetMode="External"/><Relationship Id="rId103" Type="http://schemas.openxmlformats.org/officeDocument/2006/relationships/hyperlink" Target="mailto:rimute.matuzeviciene@btvmc.lt" TargetMode="External"/><Relationship Id="rId108" Type="http://schemas.openxmlformats.org/officeDocument/2006/relationships/hyperlink" Target="mailto:aldona.girdziusaite@lmta.lt" TargetMode="External"/><Relationship Id="rId124" Type="http://schemas.openxmlformats.org/officeDocument/2006/relationships/hyperlink" Target="mailto:daina.rozniene@ktdm.lt" TargetMode="External"/><Relationship Id="rId54" Type="http://schemas.openxmlformats.org/officeDocument/2006/relationships/hyperlink" Target="mailto:buhalterija@aukstaitijosprc.lt" TargetMode="External"/><Relationship Id="rId70" Type="http://schemas.openxmlformats.org/officeDocument/2006/relationships/hyperlink" Target="mailto:erika.pauliukeviciene@vsrc.lt" TargetMode="External"/><Relationship Id="rId75" Type="http://schemas.openxmlformats.org/officeDocument/2006/relationships/hyperlink" Target="mailto:roma@ukvm.lt" TargetMode="External"/><Relationship Id="rId91" Type="http://schemas.openxmlformats.org/officeDocument/2006/relationships/hyperlink" Target="mailto:k.gideikiene@svako.lt" TargetMode="External"/><Relationship Id="rId96" Type="http://schemas.openxmlformats.org/officeDocument/2006/relationships/hyperlink" Target="mailto:nerijus@vub.lt" TargetMode="External"/><Relationship Id="rId1" Type="http://schemas.openxmlformats.org/officeDocument/2006/relationships/hyperlink" Target="mailto:kristina.vaiteliene@ku.lt" TargetMode="External"/><Relationship Id="rId6" Type="http://schemas.openxmlformats.org/officeDocument/2006/relationships/hyperlink" Target="mailto:asta.neverdauskiene@gmail.com" TargetMode="External"/><Relationship Id="rId23" Type="http://schemas.openxmlformats.org/officeDocument/2006/relationships/hyperlink" Target="mailto:edita.tumenaite@utenosrpmc.lt" TargetMode="External"/><Relationship Id="rId28" Type="http://schemas.openxmlformats.org/officeDocument/2006/relationships/hyperlink" Target="mailto:sigita.urboniene@konservatorija.lt" TargetMode="External"/><Relationship Id="rId49" Type="http://schemas.openxmlformats.org/officeDocument/2006/relationships/hyperlink" Target="mailto:astabliun@gmail.com" TargetMode="External"/><Relationship Id="rId114" Type="http://schemas.openxmlformats.org/officeDocument/2006/relationships/hyperlink" Target="mailto:nijole.regelskiene@silutespmc.lt" TargetMode="External"/><Relationship Id="rId119" Type="http://schemas.openxmlformats.org/officeDocument/2006/relationships/hyperlink" Target="mailto:buhalterija@telsiurpmc.lt" TargetMode="External"/><Relationship Id="rId44" Type="http://schemas.openxmlformats.org/officeDocument/2006/relationships/hyperlink" Target="mailto:jurate.kundrotiene@vesk.lt" TargetMode="External"/><Relationship Id="rId60" Type="http://schemas.openxmlformats.org/officeDocument/2006/relationships/hyperlink" Target="mailto:ukvedys@svencioniuprc.lt" TargetMode="External"/><Relationship Id="rId65" Type="http://schemas.openxmlformats.org/officeDocument/2006/relationships/hyperlink" Target="mailto:sara.vitkute@go.kauko.lt" TargetMode="External"/><Relationship Id="rId81" Type="http://schemas.openxmlformats.org/officeDocument/2006/relationships/hyperlink" Target="mailto:vaida.klasauskaite@kautech.lt" TargetMode="External"/><Relationship Id="rId86" Type="http://schemas.openxmlformats.org/officeDocument/2006/relationships/hyperlink" Target="mailto:a.sadauskis@viko.lt" TargetMode="External"/><Relationship Id="rId13" Type="http://schemas.openxmlformats.org/officeDocument/2006/relationships/hyperlink" Target="mailto:vladislovas.negreckis@sprc.lt" TargetMode="External"/><Relationship Id="rId18" Type="http://schemas.openxmlformats.org/officeDocument/2006/relationships/hyperlink" Target="mailto:roma@ukvm.lt" TargetMode="External"/><Relationship Id="rId39" Type="http://schemas.openxmlformats.org/officeDocument/2006/relationships/hyperlink" Target="mailto:rasa.girdziuniene@jzum.lt" TargetMode="External"/><Relationship Id="rId109" Type="http://schemas.openxmlformats.org/officeDocument/2006/relationships/hyperlink" Target="mailto:aldona.girdziusaite@lmta.lt" TargetMode="External"/><Relationship Id="rId34" Type="http://schemas.openxmlformats.org/officeDocument/2006/relationships/hyperlink" Target="mailto:remigijus.gustas@vdu.lt" TargetMode="External"/><Relationship Id="rId50" Type="http://schemas.openxmlformats.org/officeDocument/2006/relationships/hyperlink" Target="mailto:astabliun@gmail.com" TargetMode="External"/><Relationship Id="rId55" Type="http://schemas.openxmlformats.org/officeDocument/2006/relationships/hyperlink" Target="mailto:buhalterija@aukstaitijosprc.lt" TargetMode="External"/><Relationship Id="rId76" Type="http://schemas.openxmlformats.org/officeDocument/2006/relationships/hyperlink" Target="mailto:roma@ukvm.lt" TargetMode="External"/><Relationship Id="rId97" Type="http://schemas.openxmlformats.org/officeDocument/2006/relationships/hyperlink" Target="mailto:nerijus@vub.lt" TargetMode="External"/><Relationship Id="rId104" Type="http://schemas.openxmlformats.org/officeDocument/2006/relationships/hyperlink" Target="mailto:rimute.matuzeviciene@btvmc.lt" TargetMode="External"/><Relationship Id="rId120" Type="http://schemas.openxmlformats.org/officeDocument/2006/relationships/hyperlink" Target="mailto:buhalterija@telsiurpmc.lt" TargetMode="External"/><Relationship Id="rId125" Type="http://schemas.openxmlformats.org/officeDocument/2006/relationships/hyperlink" Target="mailto:daina.rozniene@ktdm.lt" TargetMode="External"/><Relationship Id="rId7" Type="http://schemas.openxmlformats.org/officeDocument/2006/relationships/hyperlink" Target="mailto:k.gideikiene@svako.lt" TargetMode="External"/><Relationship Id="rId71" Type="http://schemas.openxmlformats.org/officeDocument/2006/relationships/hyperlink" Target="mailto:erika.pauliukeviciene@vsrc.lt" TargetMode="External"/><Relationship Id="rId92" Type="http://schemas.openxmlformats.org/officeDocument/2006/relationships/hyperlink" Target="mailto:gailute@lnamai.lt" TargetMode="External"/><Relationship Id="rId2" Type="http://schemas.openxmlformats.org/officeDocument/2006/relationships/hyperlink" Target="mailto:nerijus.cicilionis@cr.vu.lt" TargetMode="External"/><Relationship Id="rId29" Type="http://schemas.openxmlformats.org/officeDocument/2006/relationships/hyperlink" Target="mailto:sigita.urboniene@konservatorija.lt" TargetMode="External"/><Relationship Id="rId24" Type="http://schemas.openxmlformats.org/officeDocument/2006/relationships/hyperlink" Target="mailto:finansininke@ktvm.kupiskis.lm.lt" TargetMode="External"/><Relationship Id="rId40" Type="http://schemas.openxmlformats.org/officeDocument/2006/relationships/hyperlink" Target="mailto:rasa.girdziuniene@jzum.lt" TargetMode="External"/><Relationship Id="rId45" Type="http://schemas.openxmlformats.org/officeDocument/2006/relationships/hyperlink" Target="mailto:jurate.kundrotiene@vesk.lt" TargetMode="External"/><Relationship Id="rId66" Type="http://schemas.openxmlformats.org/officeDocument/2006/relationships/hyperlink" Target="mailto:sara.vitkute@go.kauko.lt" TargetMode="External"/><Relationship Id="rId87" Type="http://schemas.openxmlformats.org/officeDocument/2006/relationships/hyperlink" Target="mailto:a.sadauskis@viko.lt" TargetMode="External"/><Relationship Id="rId110" Type="http://schemas.openxmlformats.org/officeDocument/2006/relationships/hyperlink" Target="mailto:aldona.girdziusaite@lmta.lt" TargetMode="External"/><Relationship Id="rId115" Type="http://schemas.openxmlformats.org/officeDocument/2006/relationships/hyperlink" Target="mailto:nijole.regelskiene@silutespmc.lt" TargetMode="External"/><Relationship Id="rId61" Type="http://schemas.openxmlformats.org/officeDocument/2006/relationships/hyperlink" Target="mailto:ukvedys@svencioniuprc.lt" TargetMode="External"/><Relationship Id="rId82" Type="http://schemas.openxmlformats.org/officeDocument/2006/relationships/hyperlink" Target="mailto:buhalterija@aprc.lt" TargetMode="External"/><Relationship Id="rId19" Type="http://schemas.openxmlformats.org/officeDocument/2006/relationships/hyperlink" Target="mailto:edita.tumenaite@utenosrpmc.lt" TargetMode="External"/><Relationship Id="rId14" Type="http://schemas.openxmlformats.org/officeDocument/2006/relationships/hyperlink" Target="mailto:laura.galiauskiene@paneveziomc.lt" TargetMode="External"/><Relationship Id="rId30" Type="http://schemas.openxmlformats.org/officeDocument/2006/relationships/hyperlink" Target="mailto:sigita.urboniene@konservatorija.lt" TargetMode="External"/><Relationship Id="rId35" Type="http://schemas.openxmlformats.org/officeDocument/2006/relationships/hyperlink" Target="mailto:genovaite.askeleniene@vpm.lt" TargetMode="External"/><Relationship Id="rId56" Type="http://schemas.openxmlformats.org/officeDocument/2006/relationships/hyperlink" Target="mailto:buhalterija@aukstaitijosprc.lt" TargetMode="External"/><Relationship Id="rId77" Type="http://schemas.openxmlformats.org/officeDocument/2006/relationships/hyperlink" Target="mailto:roma@ukvm.lt" TargetMode="External"/><Relationship Id="rId100" Type="http://schemas.openxmlformats.org/officeDocument/2006/relationships/hyperlink" Target="mailto:grazina.andrikiene@panko.lt" TargetMode="External"/><Relationship Id="rId105" Type="http://schemas.openxmlformats.org/officeDocument/2006/relationships/hyperlink" Target="mailto:aldona.girdziusaite@lmta.lt" TargetMode="External"/><Relationship Id="rId126" Type="http://schemas.openxmlformats.org/officeDocument/2006/relationships/hyperlink" Target="mailto:k.gideikiene@svako.lt" TargetMode="External"/><Relationship Id="rId8" Type="http://schemas.openxmlformats.org/officeDocument/2006/relationships/hyperlink" Target="mailto:ukvedys@svencioniuprc.lt" TargetMode="External"/><Relationship Id="rId51" Type="http://schemas.openxmlformats.org/officeDocument/2006/relationships/hyperlink" Target="mailto:astabliun@gmail.com" TargetMode="External"/><Relationship Id="rId72" Type="http://schemas.openxmlformats.org/officeDocument/2006/relationships/hyperlink" Target="mailto:egle.zilinskiene@ku.lt" TargetMode="External"/><Relationship Id="rId93" Type="http://schemas.openxmlformats.org/officeDocument/2006/relationships/hyperlink" Target="mailto:nerijus@vub.lt" TargetMode="External"/><Relationship Id="rId98" Type="http://schemas.openxmlformats.org/officeDocument/2006/relationships/hyperlink" Target="mailto:grazina.andrikiene@panko.lt" TargetMode="External"/><Relationship Id="rId121" Type="http://schemas.openxmlformats.org/officeDocument/2006/relationships/hyperlink" Target="mailto:lina.vainauskiene@stmc.lt" TargetMode="External"/><Relationship Id="rId3" Type="http://schemas.openxmlformats.org/officeDocument/2006/relationships/hyperlink" Target="mailto:remigijus.gustas@vdu.lt" TargetMode="External"/><Relationship Id="rId25" Type="http://schemas.openxmlformats.org/officeDocument/2006/relationships/hyperlink" Target="mailto:rasa.girdziuniene@jzum.lt" TargetMode="External"/><Relationship Id="rId46" Type="http://schemas.openxmlformats.org/officeDocument/2006/relationships/hyperlink" Target="mailto:astabliun@gmail.com" TargetMode="External"/><Relationship Id="rId67" Type="http://schemas.openxmlformats.org/officeDocument/2006/relationships/hyperlink" Target="mailto:sara.vitkute@go.kauko.lt" TargetMode="External"/><Relationship Id="rId116" Type="http://schemas.openxmlformats.org/officeDocument/2006/relationships/hyperlink" Target="mailto:buhalterija@telsiurpmc.lt" TargetMode="External"/><Relationship Id="rId20" Type="http://schemas.openxmlformats.org/officeDocument/2006/relationships/hyperlink" Target="mailto:edita.tumenaite@utenosrpmc.lt" TargetMode="External"/><Relationship Id="rId41" Type="http://schemas.openxmlformats.org/officeDocument/2006/relationships/hyperlink" Target="mailto:rasa.girdziuniene@jzum.lt" TargetMode="External"/><Relationship Id="rId62" Type="http://schemas.openxmlformats.org/officeDocument/2006/relationships/hyperlink" Target="mailto:sara.vitkute@go.kauko.lt" TargetMode="External"/><Relationship Id="rId83" Type="http://schemas.openxmlformats.org/officeDocument/2006/relationships/hyperlink" Target="mailto:a.sadauskis@viko.lt" TargetMode="External"/><Relationship Id="rId88" Type="http://schemas.openxmlformats.org/officeDocument/2006/relationships/hyperlink" Target="mailto:k.gideikiene@svako.lt" TargetMode="External"/><Relationship Id="rId111" Type="http://schemas.openxmlformats.org/officeDocument/2006/relationships/hyperlink" Target="mailto:nijole.regelskiene@silutespmc.lt" TargetMode="External"/><Relationship Id="rId15" Type="http://schemas.openxmlformats.org/officeDocument/2006/relationships/hyperlink" Target="mailto:laura.galiauskiene@paneveziomc.lt" TargetMode="External"/><Relationship Id="rId36" Type="http://schemas.openxmlformats.org/officeDocument/2006/relationships/hyperlink" Target="mailto:genovaite.askeleniene@vpm.lt" TargetMode="External"/><Relationship Id="rId57" Type="http://schemas.openxmlformats.org/officeDocument/2006/relationships/hyperlink" Target="mailto:buhalterija@aukstaitijosprc.lt" TargetMode="External"/><Relationship Id="rId106" Type="http://schemas.openxmlformats.org/officeDocument/2006/relationships/hyperlink" Target="mailto:aldona.girdziusaite@lmta.lt" TargetMode="External"/><Relationship Id="rId127" Type="http://schemas.openxmlformats.org/officeDocument/2006/relationships/hyperlink" Target="mailto:rimute.matuzeviciene@btvmc.lt" TargetMode="External"/><Relationship Id="rId10" Type="http://schemas.openxmlformats.org/officeDocument/2006/relationships/hyperlink" Target="mailto:buhalterija@aprc.lt" TargetMode="External"/><Relationship Id="rId31" Type="http://schemas.openxmlformats.org/officeDocument/2006/relationships/hyperlink" Target="mailto:sigita.urboniene@konservatorija.lt" TargetMode="External"/><Relationship Id="rId52" Type="http://schemas.openxmlformats.org/officeDocument/2006/relationships/hyperlink" Target="mailto:buhalterija@aukstaitijosprc.lt" TargetMode="External"/><Relationship Id="rId73" Type="http://schemas.openxmlformats.org/officeDocument/2006/relationships/hyperlink" Target="mailto:egle.zilinskiene@ku.lt" TargetMode="External"/><Relationship Id="rId78" Type="http://schemas.openxmlformats.org/officeDocument/2006/relationships/hyperlink" Target="mailto:vaida.klasauskaite@kautech.lt" TargetMode="External"/><Relationship Id="rId94" Type="http://schemas.openxmlformats.org/officeDocument/2006/relationships/hyperlink" Target="mailto:nerijus@vub.lt" TargetMode="External"/><Relationship Id="rId99" Type="http://schemas.openxmlformats.org/officeDocument/2006/relationships/hyperlink" Target="mailto:grazina.andrikiene@panko.lt" TargetMode="External"/><Relationship Id="rId101" Type="http://schemas.openxmlformats.org/officeDocument/2006/relationships/hyperlink" Target="mailto:rimute.matuzeviciene@btvmc.lt" TargetMode="External"/><Relationship Id="rId122" Type="http://schemas.openxmlformats.org/officeDocument/2006/relationships/hyperlink" Target="mailto:lina.vainauskiene@stmc.lt" TargetMode="External"/><Relationship Id="rId4" Type="http://schemas.openxmlformats.org/officeDocument/2006/relationships/hyperlink" Target="mailto:a.sadauskis@viko.lt" TargetMode="External"/><Relationship Id="rId9" Type="http://schemas.openxmlformats.org/officeDocument/2006/relationships/hyperlink" Target="mailto:buhalterija@aprc.lt"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mailto:sigita.urboniene@konservatorija.lt" TargetMode="External"/><Relationship Id="rId21" Type="http://schemas.openxmlformats.org/officeDocument/2006/relationships/hyperlink" Target="mailto:astabliun@gmail.com" TargetMode="External"/><Relationship Id="rId42" Type="http://schemas.openxmlformats.org/officeDocument/2006/relationships/hyperlink" Target="mailto:egle.zilinskiene@ku.lt" TargetMode="External"/><Relationship Id="rId63" Type="http://schemas.openxmlformats.org/officeDocument/2006/relationships/hyperlink" Target="mailto:rasa.girdziuniene@jzum.lt" TargetMode="External"/><Relationship Id="rId84" Type="http://schemas.openxmlformats.org/officeDocument/2006/relationships/hyperlink" Target="mailto:buhalterija@aprc.lt" TargetMode="External"/><Relationship Id="rId16" Type="http://schemas.openxmlformats.org/officeDocument/2006/relationships/hyperlink" Target="mailto:astabliun@gmail.com" TargetMode="External"/><Relationship Id="rId107" Type="http://schemas.openxmlformats.org/officeDocument/2006/relationships/hyperlink" Target="mailto:ukvedys@svencioniuprc.lt" TargetMode="External"/><Relationship Id="rId11" Type="http://schemas.openxmlformats.org/officeDocument/2006/relationships/hyperlink" Target="mailto:genovaite.askeleniene@vpm.lt" TargetMode="External"/><Relationship Id="rId32" Type="http://schemas.openxmlformats.org/officeDocument/2006/relationships/hyperlink" Target="mailto:sara.vitkute@go.kauko.lt" TargetMode="External"/><Relationship Id="rId37" Type="http://schemas.openxmlformats.org/officeDocument/2006/relationships/hyperlink" Target="mailto:erika.pauliukeviciene@vsrc.lt" TargetMode="External"/><Relationship Id="rId53" Type="http://schemas.openxmlformats.org/officeDocument/2006/relationships/hyperlink" Target="mailto:laura.galiauskiene@paneveziomc.lt" TargetMode="External"/><Relationship Id="rId58" Type="http://schemas.openxmlformats.org/officeDocument/2006/relationships/hyperlink" Target="mailto:vaida.klasauskaite@kautech.lt" TargetMode="External"/><Relationship Id="rId74" Type="http://schemas.openxmlformats.org/officeDocument/2006/relationships/hyperlink" Target="mailto:nerijus@vub.lt" TargetMode="External"/><Relationship Id="rId79" Type="http://schemas.openxmlformats.org/officeDocument/2006/relationships/hyperlink" Target="mailto:buhalterija@aprc.lt" TargetMode="External"/><Relationship Id="rId102" Type="http://schemas.openxmlformats.org/officeDocument/2006/relationships/hyperlink" Target="mailto:buhalterija@telsiurpmc.lt" TargetMode="External"/><Relationship Id="rId123" Type="http://schemas.openxmlformats.org/officeDocument/2006/relationships/hyperlink" Target="mailto:jurate.kundrotiene@vesk.lt" TargetMode="External"/><Relationship Id="rId128" Type="http://schemas.openxmlformats.org/officeDocument/2006/relationships/hyperlink" Target="mailto:a.sadauskis@viko.lt" TargetMode="External"/><Relationship Id="rId5" Type="http://schemas.openxmlformats.org/officeDocument/2006/relationships/hyperlink" Target="mailto:edita.tumenaite@utenosrpmc.lt" TargetMode="External"/><Relationship Id="rId90" Type="http://schemas.openxmlformats.org/officeDocument/2006/relationships/hyperlink" Target="mailto:rimute.matuzeviciene@btvmc.lt" TargetMode="External"/><Relationship Id="rId95" Type="http://schemas.openxmlformats.org/officeDocument/2006/relationships/hyperlink" Target="mailto:nijole.regelskiene@silutespmc.lt" TargetMode="External"/><Relationship Id="rId22" Type="http://schemas.openxmlformats.org/officeDocument/2006/relationships/hyperlink" Target="mailto:buhalterija@aukstaitijosprc.lt" TargetMode="External"/><Relationship Id="rId27" Type="http://schemas.openxmlformats.org/officeDocument/2006/relationships/hyperlink" Target="mailto:buhalterija@aukstaitijosprc.lt" TargetMode="External"/><Relationship Id="rId43" Type="http://schemas.openxmlformats.org/officeDocument/2006/relationships/hyperlink" Target="mailto:egle.zilinskiene@ku.lt" TargetMode="External"/><Relationship Id="rId48" Type="http://schemas.openxmlformats.org/officeDocument/2006/relationships/hyperlink" Target="mailto:kprc.buhalterija@gmail.com" TargetMode="External"/><Relationship Id="rId64" Type="http://schemas.openxmlformats.org/officeDocument/2006/relationships/hyperlink" Target="mailto:a.sadauskis@viko.lt" TargetMode="External"/><Relationship Id="rId69" Type="http://schemas.openxmlformats.org/officeDocument/2006/relationships/hyperlink" Target="mailto:k.gideikiene@svako.lt" TargetMode="External"/><Relationship Id="rId113" Type="http://schemas.openxmlformats.org/officeDocument/2006/relationships/hyperlink" Target="mailto:daina.rozniene@ktdm.lt" TargetMode="External"/><Relationship Id="rId118" Type="http://schemas.openxmlformats.org/officeDocument/2006/relationships/hyperlink" Target="mailto:s.silva@plungestvm.lt" TargetMode="External"/><Relationship Id="rId80" Type="http://schemas.openxmlformats.org/officeDocument/2006/relationships/hyperlink" Target="mailto:grazina.andrikiene@panko.lt" TargetMode="External"/><Relationship Id="rId85" Type="http://schemas.openxmlformats.org/officeDocument/2006/relationships/hyperlink" Target="mailto:buhalterija@aprc.lt" TargetMode="External"/><Relationship Id="rId12" Type="http://schemas.openxmlformats.org/officeDocument/2006/relationships/hyperlink" Target="mailto:genovaite.askeleniene@vpm.lt" TargetMode="External"/><Relationship Id="rId17" Type="http://schemas.openxmlformats.org/officeDocument/2006/relationships/hyperlink" Target="mailto:astabliun@gmail.com" TargetMode="External"/><Relationship Id="rId33" Type="http://schemas.openxmlformats.org/officeDocument/2006/relationships/hyperlink" Target="mailto:sara.vitkute@go.kauko.lt" TargetMode="External"/><Relationship Id="rId38" Type="http://schemas.openxmlformats.org/officeDocument/2006/relationships/hyperlink" Target="mailto:erika.pauliukeviciene@vsrc.lt" TargetMode="External"/><Relationship Id="rId59" Type="http://schemas.openxmlformats.org/officeDocument/2006/relationships/hyperlink" Target="mailto:rasa.girdziuniene@jzum.lt" TargetMode="External"/><Relationship Id="rId103" Type="http://schemas.openxmlformats.org/officeDocument/2006/relationships/hyperlink" Target="mailto:buhalterija@telsiurpmc.lt" TargetMode="External"/><Relationship Id="rId108" Type="http://schemas.openxmlformats.org/officeDocument/2006/relationships/hyperlink" Target="mailto:ukvedys@svencioniuprc.lt" TargetMode="External"/><Relationship Id="rId124" Type="http://schemas.openxmlformats.org/officeDocument/2006/relationships/hyperlink" Target="mailto:remigijus.gustas@vdu.lt" TargetMode="External"/><Relationship Id="rId129" Type="http://schemas.openxmlformats.org/officeDocument/2006/relationships/hyperlink" Target="mailto:rasa.girdziuniene@jzum.lt" TargetMode="External"/><Relationship Id="rId54" Type="http://schemas.openxmlformats.org/officeDocument/2006/relationships/hyperlink" Target="mailto:laura.galiauskiene@paneveziomc.lt" TargetMode="External"/><Relationship Id="rId70" Type="http://schemas.openxmlformats.org/officeDocument/2006/relationships/hyperlink" Target="mailto:nerijus@vub.lt" TargetMode="External"/><Relationship Id="rId75" Type="http://schemas.openxmlformats.org/officeDocument/2006/relationships/hyperlink" Target="mailto:nerijus@vub.lt" TargetMode="External"/><Relationship Id="rId91" Type="http://schemas.openxmlformats.org/officeDocument/2006/relationships/hyperlink" Target="mailto:rimute.matuzeviciene@btvmc.lt" TargetMode="External"/><Relationship Id="rId96" Type="http://schemas.openxmlformats.org/officeDocument/2006/relationships/hyperlink" Target="mailto:nijole.regelskiene@silutespmc.lt" TargetMode="External"/><Relationship Id="rId1" Type="http://schemas.openxmlformats.org/officeDocument/2006/relationships/hyperlink" Target="mailto:edita.tumenaite@utenosrpmc.lt" TargetMode="External"/><Relationship Id="rId6" Type="http://schemas.openxmlformats.org/officeDocument/2006/relationships/hyperlink" Target="mailto:edita.tumenaite@utenosrpmc.lt" TargetMode="External"/><Relationship Id="rId23" Type="http://schemas.openxmlformats.org/officeDocument/2006/relationships/hyperlink" Target="mailto:buhalterija@aukstaitijosprc.lt" TargetMode="External"/><Relationship Id="rId28" Type="http://schemas.openxmlformats.org/officeDocument/2006/relationships/hyperlink" Target="mailto:finansininke@kupiskiotvm.lt" TargetMode="External"/><Relationship Id="rId49" Type="http://schemas.openxmlformats.org/officeDocument/2006/relationships/hyperlink" Target="mailto:laura.galiauskiene@paneveziomc.lt" TargetMode="External"/><Relationship Id="rId114" Type="http://schemas.openxmlformats.org/officeDocument/2006/relationships/hyperlink" Target="mailto:daina.rozniene@ktdm.lt" TargetMode="External"/><Relationship Id="rId119" Type="http://schemas.openxmlformats.org/officeDocument/2006/relationships/hyperlink" Target="mailto:genovaite.askeleniene@vpm.lt" TargetMode="External"/><Relationship Id="rId44" Type="http://schemas.openxmlformats.org/officeDocument/2006/relationships/hyperlink" Target="mailto:egle.zilinskiene@ku.lt" TargetMode="External"/><Relationship Id="rId60" Type="http://schemas.openxmlformats.org/officeDocument/2006/relationships/hyperlink" Target="mailto:rasa.girdziuniene@jzum.lt" TargetMode="External"/><Relationship Id="rId65" Type="http://schemas.openxmlformats.org/officeDocument/2006/relationships/hyperlink" Target="mailto:k.gideikiene@svako.lt" TargetMode="External"/><Relationship Id="rId81" Type="http://schemas.openxmlformats.org/officeDocument/2006/relationships/hyperlink" Target="mailto:grazina.andrikiene@panko.lt" TargetMode="External"/><Relationship Id="rId86" Type="http://schemas.openxmlformats.org/officeDocument/2006/relationships/hyperlink" Target="mailto:buhalterija@aprc.lt" TargetMode="External"/><Relationship Id="rId130" Type="http://schemas.openxmlformats.org/officeDocument/2006/relationships/hyperlink" Target="mailto:k.gideikiene@svako.lt" TargetMode="External"/><Relationship Id="rId13" Type="http://schemas.openxmlformats.org/officeDocument/2006/relationships/hyperlink" Target="mailto:genovaite.askeleniene@vpm.lt" TargetMode="External"/><Relationship Id="rId18" Type="http://schemas.openxmlformats.org/officeDocument/2006/relationships/hyperlink" Target="mailto:astabliun@gmail.com" TargetMode="External"/><Relationship Id="rId39" Type="http://schemas.openxmlformats.org/officeDocument/2006/relationships/hyperlink" Target="mailto:egle.zilinskiene@ku.lt" TargetMode="External"/><Relationship Id="rId109" Type="http://schemas.openxmlformats.org/officeDocument/2006/relationships/hyperlink" Target="mailto:ukvedys@svencioniuprc.lt" TargetMode="External"/><Relationship Id="rId34" Type="http://schemas.openxmlformats.org/officeDocument/2006/relationships/hyperlink" Target="mailto:sara.vitkute@go.kauko.lt" TargetMode="External"/><Relationship Id="rId50" Type="http://schemas.openxmlformats.org/officeDocument/2006/relationships/hyperlink" Target="mailto:laura.galiauskiene@paneveziomc.lt" TargetMode="External"/><Relationship Id="rId55" Type="http://schemas.openxmlformats.org/officeDocument/2006/relationships/hyperlink" Target="mailto:vaida.klasauskaite@kautech.lt" TargetMode="External"/><Relationship Id="rId76" Type="http://schemas.openxmlformats.org/officeDocument/2006/relationships/hyperlink" Target="mailto:grazina.andrikiene@panko.lt" TargetMode="External"/><Relationship Id="rId97" Type="http://schemas.openxmlformats.org/officeDocument/2006/relationships/hyperlink" Target="mailto:nijole.regelskiene@silutespmc.lt" TargetMode="External"/><Relationship Id="rId104" Type="http://schemas.openxmlformats.org/officeDocument/2006/relationships/hyperlink" Target="mailto:lina.vainauskiene@stmc.lt" TargetMode="External"/><Relationship Id="rId120" Type="http://schemas.openxmlformats.org/officeDocument/2006/relationships/hyperlink" Target="mailto:jurate.kundrotiene@vesk.lt" TargetMode="External"/><Relationship Id="rId125" Type="http://schemas.openxmlformats.org/officeDocument/2006/relationships/hyperlink" Target="mailto:finansininke@kupiskiotvm.lt" TargetMode="External"/><Relationship Id="rId7" Type="http://schemas.openxmlformats.org/officeDocument/2006/relationships/hyperlink" Target="mailto:sigita.urboniene@konservatorija.lt" TargetMode="External"/><Relationship Id="rId71" Type="http://schemas.openxmlformats.org/officeDocument/2006/relationships/hyperlink" Target="mailto:nerijus@vub.lt" TargetMode="External"/><Relationship Id="rId92" Type="http://schemas.openxmlformats.org/officeDocument/2006/relationships/hyperlink" Target="mailto:nijole.regelskiene@silutespmc.lt" TargetMode="External"/><Relationship Id="rId2" Type="http://schemas.openxmlformats.org/officeDocument/2006/relationships/hyperlink" Target="mailto:edita.tumenaite@utenosrpmc.lt" TargetMode="External"/><Relationship Id="rId29" Type="http://schemas.openxmlformats.org/officeDocument/2006/relationships/hyperlink" Target="mailto:finansininke@kupiskiotvm.lt" TargetMode="External"/><Relationship Id="rId24" Type="http://schemas.openxmlformats.org/officeDocument/2006/relationships/hyperlink" Target="mailto:buhalterija@aukstaitijosprc.lt" TargetMode="External"/><Relationship Id="rId40" Type="http://schemas.openxmlformats.org/officeDocument/2006/relationships/hyperlink" Target="mailto:egle.zilinskiene@ku.lt" TargetMode="External"/><Relationship Id="rId45" Type="http://schemas.openxmlformats.org/officeDocument/2006/relationships/hyperlink" Target="mailto:erika.pauliukeviciene@vsrc.lt" TargetMode="External"/><Relationship Id="rId66" Type="http://schemas.openxmlformats.org/officeDocument/2006/relationships/hyperlink" Target="mailto:k.gideikiene@svako.lt" TargetMode="External"/><Relationship Id="rId87" Type="http://schemas.openxmlformats.org/officeDocument/2006/relationships/hyperlink" Target="mailto:buhalterija@aprc.lt" TargetMode="External"/><Relationship Id="rId110" Type="http://schemas.openxmlformats.org/officeDocument/2006/relationships/hyperlink" Target="mailto:ukvedys@svencioniuprc.lt" TargetMode="External"/><Relationship Id="rId115" Type="http://schemas.openxmlformats.org/officeDocument/2006/relationships/hyperlink" Target="mailto:daina.rozniene@ktdm.lt" TargetMode="External"/><Relationship Id="rId131" Type="http://schemas.openxmlformats.org/officeDocument/2006/relationships/hyperlink" Target="mailto:rimute.matuzeviciene@btvmc.lt" TargetMode="External"/><Relationship Id="rId61" Type="http://schemas.openxmlformats.org/officeDocument/2006/relationships/hyperlink" Target="mailto:rasa.girdziuniene@jzum.lt" TargetMode="External"/><Relationship Id="rId82" Type="http://schemas.openxmlformats.org/officeDocument/2006/relationships/hyperlink" Target="mailto:grazina.andrikiene@panko.lt" TargetMode="External"/><Relationship Id="rId19" Type="http://schemas.openxmlformats.org/officeDocument/2006/relationships/hyperlink" Target="mailto:astabliun@gmail.com" TargetMode="External"/><Relationship Id="rId14" Type="http://schemas.openxmlformats.org/officeDocument/2006/relationships/hyperlink" Target="mailto:genovaite.askeleniene@vpm.lt" TargetMode="External"/><Relationship Id="rId30" Type="http://schemas.openxmlformats.org/officeDocument/2006/relationships/hyperlink" Target="mailto:finansininke@kupiskiotvm.lt" TargetMode="External"/><Relationship Id="rId35" Type="http://schemas.openxmlformats.org/officeDocument/2006/relationships/hyperlink" Target="mailto:sara.vitkute@go.kauko.lt" TargetMode="External"/><Relationship Id="rId56" Type="http://schemas.openxmlformats.org/officeDocument/2006/relationships/hyperlink" Target="mailto:vaida.klasauskaite@kautech.lt" TargetMode="External"/><Relationship Id="rId77" Type="http://schemas.openxmlformats.org/officeDocument/2006/relationships/hyperlink" Target="mailto:grazina.andrikiene@panko.lt" TargetMode="External"/><Relationship Id="rId100" Type="http://schemas.openxmlformats.org/officeDocument/2006/relationships/hyperlink" Target="mailto:buhalterija@telsiurpmc.lt" TargetMode="External"/><Relationship Id="rId105" Type="http://schemas.openxmlformats.org/officeDocument/2006/relationships/hyperlink" Target="mailto:lina.vainauskiene@stmc.lt" TargetMode="External"/><Relationship Id="rId126" Type="http://schemas.openxmlformats.org/officeDocument/2006/relationships/hyperlink" Target="mailto:sara.vitkute@go.kauko.lt" TargetMode="External"/><Relationship Id="rId8" Type="http://schemas.openxmlformats.org/officeDocument/2006/relationships/hyperlink" Target="mailto:s.silva@plungestvm.lt" TargetMode="External"/><Relationship Id="rId51" Type="http://schemas.openxmlformats.org/officeDocument/2006/relationships/hyperlink" Target="mailto:laura.galiauskiene@paneveziomc.lt" TargetMode="External"/><Relationship Id="rId72" Type="http://schemas.openxmlformats.org/officeDocument/2006/relationships/hyperlink" Target="mailto:nerijus@vub.lt" TargetMode="External"/><Relationship Id="rId93" Type="http://schemas.openxmlformats.org/officeDocument/2006/relationships/hyperlink" Target="mailto:nijole.regelskiene@silutespmc.lt" TargetMode="External"/><Relationship Id="rId98" Type="http://schemas.openxmlformats.org/officeDocument/2006/relationships/hyperlink" Target="mailto:buhalterija@telsiurpmc.lt" TargetMode="External"/><Relationship Id="rId121" Type="http://schemas.openxmlformats.org/officeDocument/2006/relationships/hyperlink" Target="mailto:finansininke@kupiskiotvm.lt" TargetMode="External"/><Relationship Id="rId3" Type="http://schemas.openxmlformats.org/officeDocument/2006/relationships/hyperlink" Target="mailto:edita.tumenaite@utenosrpmc.lt" TargetMode="External"/><Relationship Id="rId25" Type="http://schemas.openxmlformats.org/officeDocument/2006/relationships/hyperlink" Target="mailto:buhalterija@aukstaitijosprc.lt" TargetMode="External"/><Relationship Id="rId46" Type="http://schemas.openxmlformats.org/officeDocument/2006/relationships/hyperlink" Target="mailto:erika.pauliukeviciene@vsrc.lt" TargetMode="External"/><Relationship Id="rId67" Type="http://schemas.openxmlformats.org/officeDocument/2006/relationships/hyperlink" Target="mailto:k.gideikiene@svako.lt" TargetMode="External"/><Relationship Id="rId116" Type="http://schemas.openxmlformats.org/officeDocument/2006/relationships/hyperlink" Target="mailto:daina.rozniene@ktdm.lt" TargetMode="External"/><Relationship Id="rId20" Type="http://schemas.openxmlformats.org/officeDocument/2006/relationships/hyperlink" Target="mailto:astabliun@gmail.com" TargetMode="External"/><Relationship Id="rId41" Type="http://schemas.openxmlformats.org/officeDocument/2006/relationships/hyperlink" Target="mailto:egle.zilinskiene@ku.lt" TargetMode="External"/><Relationship Id="rId62" Type="http://schemas.openxmlformats.org/officeDocument/2006/relationships/hyperlink" Target="mailto:rasa.girdziuniene@jzum.lt" TargetMode="External"/><Relationship Id="rId83" Type="http://schemas.openxmlformats.org/officeDocument/2006/relationships/hyperlink" Target="mailto:buhalterija@aprc.lt" TargetMode="External"/><Relationship Id="rId88" Type="http://schemas.openxmlformats.org/officeDocument/2006/relationships/hyperlink" Target="mailto:rimute.matuzeviciene@btvmc.lt" TargetMode="External"/><Relationship Id="rId111" Type="http://schemas.openxmlformats.org/officeDocument/2006/relationships/hyperlink" Target="mailto:daina.rozniene@ktdm.lt" TargetMode="External"/><Relationship Id="rId132" Type="http://schemas.openxmlformats.org/officeDocument/2006/relationships/hyperlink" Target="mailto:lina.vainauskiene@stmc.lt" TargetMode="External"/><Relationship Id="rId15" Type="http://schemas.openxmlformats.org/officeDocument/2006/relationships/hyperlink" Target="mailto:jurate.kundrotiene@vesk.lt" TargetMode="External"/><Relationship Id="rId36" Type="http://schemas.openxmlformats.org/officeDocument/2006/relationships/hyperlink" Target="mailto:sara.vitkute@go.kauko.lt" TargetMode="External"/><Relationship Id="rId57" Type="http://schemas.openxmlformats.org/officeDocument/2006/relationships/hyperlink" Target="mailto:vaida.klasauskaite@kautech.lt" TargetMode="External"/><Relationship Id="rId106" Type="http://schemas.openxmlformats.org/officeDocument/2006/relationships/hyperlink" Target="mailto:lina.vainauskiene@stmc.lt" TargetMode="External"/><Relationship Id="rId127" Type="http://schemas.openxmlformats.org/officeDocument/2006/relationships/hyperlink" Target="mailto:vaida.klasauskaite@kautech.lt" TargetMode="External"/><Relationship Id="rId10" Type="http://schemas.openxmlformats.org/officeDocument/2006/relationships/hyperlink" Target="mailto:remigijus.gustas@vdu.lt" TargetMode="External"/><Relationship Id="rId31" Type="http://schemas.openxmlformats.org/officeDocument/2006/relationships/hyperlink" Target="mailto:finansininke@kupiskiotvm.lt" TargetMode="External"/><Relationship Id="rId52" Type="http://schemas.openxmlformats.org/officeDocument/2006/relationships/hyperlink" Target="mailto:laura.galiauskiene@paneveziomc.lt" TargetMode="External"/><Relationship Id="rId73" Type="http://schemas.openxmlformats.org/officeDocument/2006/relationships/hyperlink" Target="mailto:nerijus@vub.lt" TargetMode="External"/><Relationship Id="rId78" Type="http://schemas.openxmlformats.org/officeDocument/2006/relationships/hyperlink" Target="mailto:grazina.andrikiene@panko.lt" TargetMode="External"/><Relationship Id="rId94" Type="http://schemas.openxmlformats.org/officeDocument/2006/relationships/hyperlink" Target="mailto:nijole.regelskiene@silutespmc.lt" TargetMode="External"/><Relationship Id="rId99" Type="http://schemas.openxmlformats.org/officeDocument/2006/relationships/hyperlink" Target="mailto:buhalterija@telsiurpmc.lt" TargetMode="External"/><Relationship Id="rId101" Type="http://schemas.openxmlformats.org/officeDocument/2006/relationships/hyperlink" Target="mailto:buhalterija@telsiurpmc.lt" TargetMode="External"/><Relationship Id="rId122" Type="http://schemas.openxmlformats.org/officeDocument/2006/relationships/hyperlink" Target="mailto:roma@ukvm.lt" TargetMode="External"/><Relationship Id="rId4" Type="http://schemas.openxmlformats.org/officeDocument/2006/relationships/hyperlink" Target="mailto:edita.tumenaite@utenosrpmc.lt" TargetMode="External"/><Relationship Id="rId9" Type="http://schemas.openxmlformats.org/officeDocument/2006/relationships/hyperlink" Target="mailto:remigijus.gustas@vdu.lt" TargetMode="External"/><Relationship Id="rId26" Type="http://schemas.openxmlformats.org/officeDocument/2006/relationships/hyperlink" Target="mailto:buhalterija@aukstaitijosprc.lt" TargetMode="External"/><Relationship Id="rId47" Type="http://schemas.openxmlformats.org/officeDocument/2006/relationships/hyperlink" Target="mailto:roma@ukvm.lt" TargetMode="External"/><Relationship Id="rId68" Type="http://schemas.openxmlformats.org/officeDocument/2006/relationships/hyperlink" Target="mailto:k.gideikiene@svako.lt" TargetMode="External"/><Relationship Id="rId89" Type="http://schemas.openxmlformats.org/officeDocument/2006/relationships/hyperlink" Target="mailto:rimute.matuzeviciene@btvmc.lt" TargetMode="External"/><Relationship Id="rId112" Type="http://schemas.openxmlformats.org/officeDocument/2006/relationships/hyperlink" Target="mailto:daina.rozniene@ktdm.lt" TargetMode="External"/><Relationship Id="rId133" Type="http://schemas.openxmlformats.org/officeDocument/2006/relationships/hyperlink" Target="mailto:ukvedys@svencioniuprc.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241DC-398D-4F06-B240-EA0F67FA8D53}">
  <sheetPr>
    <tabColor theme="9" tint="0.59999389629810485"/>
  </sheetPr>
  <dimension ref="A1:L30"/>
  <sheetViews>
    <sheetView topLeftCell="A14" zoomScale="85" zoomScaleNormal="85" workbookViewId="0">
      <selection activeCell="L34" sqref="L33:L34"/>
    </sheetView>
  </sheetViews>
  <sheetFormatPr defaultColWidth="9.140625" defaultRowHeight="15" x14ac:dyDescent="0.25"/>
  <cols>
    <col min="1" max="1" width="9.140625" style="1"/>
    <col min="2" max="2" width="4.42578125" style="1" customWidth="1"/>
    <col min="3" max="3" width="47.28515625" style="9" customWidth="1"/>
    <col min="4" max="4" width="10.7109375" style="1" customWidth="1"/>
    <col min="5" max="5" width="12.28515625" style="1" customWidth="1"/>
    <col min="6" max="6" width="9.28515625" style="1" customWidth="1"/>
    <col min="7" max="7" width="9.42578125" style="1" customWidth="1"/>
    <col min="8" max="8" width="7.85546875" style="1" customWidth="1"/>
    <col min="9" max="9" width="8.7109375" style="1" customWidth="1"/>
    <col min="10" max="10" width="9.140625" style="1"/>
    <col min="11" max="11" width="5.140625" style="1" customWidth="1"/>
    <col min="12" max="12" width="24.5703125" style="9" customWidth="1"/>
    <col min="13" max="16384" width="9.140625" style="1"/>
  </cols>
  <sheetData>
    <row r="1" spans="1:12" ht="33" customHeight="1" x14ac:dyDescent="0.25">
      <c r="B1" s="604"/>
      <c r="C1" s="605" t="s">
        <v>227</v>
      </c>
      <c r="D1" s="605"/>
      <c r="E1" s="605"/>
      <c r="F1" s="605"/>
      <c r="G1" s="605"/>
      <c r="H1" s="605"/>
      <c r="I1" s="605"/>
      <c r="J1" s="605"/>
      <c r="K1" s="605"/>
      <c r="L1" s="605"/>
    </row>
    <row r="2" spans="1:12" x14ac:dyDescent="0.25">
      <c r="B2" s="604"/>
      <c r="C2" s="606"/>
      <c r="D2" s="606"/>
      <c r="E2" s="606"/>
      <c r="F2" s="606"/>
      <c r="G2" s="606"/>
      <c r="H2" s="606"/>
      <c r="I2" s="606"/>
      <c r="J2" s="606"/>
      <c r="K2" s="606"/>
      <c r="L2" s="606"/>
    </row>
    <row r="3" spans="1:12" x14ac:dyDescent="0.25">
      <c r="B3" s="604"/>
      <c r="C3" s="607" t="s">
        <v>228</v>
      </c>
      <c r="D3" s="607"/>
      <c r="E3" s="607"/>
      <c r="F3" s="607"/>
      <c r="G3" s="607"/>
      <c r="H3" s="607"/>
      <c r="I3" s="607"/>
      <c r="J3" s="607"/>
      <c r="K3" s="607"/>
      <c r="L3" s="607"/>
    </row>
    <row r="4" spans="1:12" x14ac:dyDescent="0.25">
      <c r="C4" s="608" t="s">
        <v>229</v>
      </c>
      <c r="D4" s="608"/>
      <c r="E4" s="608"/>
      <c r="F4" s="608"/>
      <c r="G4" s="608"/>
      <c r="H4" s="608"/>
      <c r="I4" s="608"/>
      <c r="J4" s="608"/>
      <c r="K4" s="608"/>
      <c r="L4" s="608"/>
    </row>
    <row r="5" spans="1:12" x14ac:dyDescent="0.25">
      <c r="B5" s="600"/>
      <c r="C5" s="590"/>
      <c r="D5" s="590"/>
      <c r="E5" s="590"/>
      <c r="F5" s="590"/>
      <c r="G5" s="590"/>
      <c r="H5" s="590"/>
      <c r="I5" s="590"/>
      <c r="J5" s="590"/>
      <c r="K5" s="590"/>
      <c r="L5" s="590"/>
    </row>
    <row r="6" spans="1:12" ht="15.6" customHeight="1" x14ac:dyDescent="0.25">
      <c r="B6" s="600"/>
      <c r="C6" s="601" t="s">
        <v>230</v>
      </c>
      <c r="D6" s="601"/>
      <c r="E6" s="601"/>
      <c r="F6" s="601"/>
      <c r="G6" s="601"/>
      <c r="H6" s="601"/>
      <c r="I6" s="601"/>
      <c r="J6" s="601"/>
      <c r="K6" s="601"/>
      <c r="L6" s="601"/>
    </row>
    <row r="7" spans="1:12" x14ac:dyDescent="0.25">
      <c r="B7" s="600"/>
      <c r="C7" s="590"/>
      <c r="D7" s="590"/>
      <c r="E7" s="590"/>
      <c r="F7" s="590"/>
      <c r="G7" s="590"/>
      <c r="H7" s="590"/>
      <c r="I7" s="590"/>
      <c r="J7" s="590"/>
      <c r="K7" s="590"/>
      <c r="L7" s="590"/>
    </row>
    <row r="8" spans="1:12" ht="46.9" customHeight="1" x14ac:dyDescent="0.25">
      <c r="B8" s="600"/>
      <c r="C8" s="590" t="s">
        <v>231</v>
      </c>
      <c r="D8" s="590"/>
      <c r="E8" s="590"/>
      <c r="F8" s="590"/>
      <c r="G8" s="590"/>
      <c r="H8" s="590"/>
      <c r="I8" s="590"/>
      <c r="J8" s="590"/>
      <c r="K8" s="590"/>
      <c r="L8" s="590"/>
    </row>
    <row r="9" spans="1:12" ht="15.75" thickBot="1" x14ac:dyDescent="0.3">
      <c r="B9" s="600"/>
      <c r="C9" s="590"/>
      <c r="D9" s="590"/>
      <c r="E9" s="590"/>
      <c r="F9" s="590"/>
      <c r="G9" s="590"/>
      <c r="H9" s="590"/>
      <c r="I9" s="590"/>
      <c r="J9" s="590"/>
      <c r="K9" s="590"/>
      <c r="L9" s="590"/>
    </row>
    <row r="10" spans="1:12" ht="67.150000000000006" customHeight="1" x14ac:dyDescent="0.25">
      <c r="A10" s="591" t="s">
        <v>232</v>
      </c>
      <c r="B10" s="594" t="s">
        <v>233</v>
      </c>
      <c r="C10" s="594" t="s">
        <v>234</v>
      </c>
      <c r="D10" s="594" t="s">
        <v>235</v>
      </c>
      <c r="E10" s="594" t="s">
        <v>236</v>
      </c>
      <c r="F10" s="594"/>
      <c r="G10" s="596" t="s">
        <v>237</v>
      </c>
      <c r="H10" s="596" t="s">
        <v>238</v>
      </c>
      <c r="I10" s="596" t="s">
        <v>239</v>
      </c>
      <c r="J10" s="596"/>
      <c r="K10" s="596"/>
      <c r="L10" s="598" t="s">
        <v>247</v>
      </c>
    </row>
    <row r="11" spans="1:12" ht="36.6" customHeight="1" x14ac:dyDescent="0.25">
      <c r="A11" s="592"/>
      <c r="B11" s="595"/>
      <c r="C11" s="595"/>
      <c r="D11" s="595"/>
      <c r="E11" s="2" t="s">
        <v>240</v>
      </c>
      <c r="F11" s="2" t="s">
        <v>241</v>
      </c>
      <c r="G11" s="597"/>
      <c r="H11" s="597"/>
      <c r="I11" s="3" t="s">
        <v>16</v>
      </c>
      <c r="J11" s="3" t="s">
        <v>242</v>
      </c>
      <c r="K11" s="3" t="s">
        <v>18</v>
      </c>
      <c r="L11" s="599"/>
    </row>
    <row r="12" spans="1:12" x14ac:dyDescent="0.25">
      <c r="A12" s="592"/>
      <c r="B12" s="3">
        <v>1</v>
      </c>
      <c r="C12" s="3">
        <v>2</v>
      </c>
      <c r="D12" s="3">
        <v>3</v>
      </c>
      <c r="E12" s="3">
        <v>4</v>
      </c>
      <c r="F12" s="3">
        <v>5</v>
      </c>
      <c r="G12" s="3">
        <v>6</v>
      </c>
      <c r="H12" s="3">
        <v>7</v>
      </c>
      <c r="I12" s="3">
        <v>8</v>
      </c>
      <c r="J12" s="3">
        <v>9</v>
      </c>
      <c r="K12" s="3">
        <v>10</v>
      </c>
      <c r="L12" s="4">
        <v>11</v>
      </c>
    </row>
    <row r="13" spans="1:12" ht="15.75" thickBot="1" x14ac:dyDescent="0.3">
      <c r="A13" s="593"/>
      <c r="B13" s="5"/>
      <c r="C13" s="602" t="s">
        <v>243</v>
      </c>
      <c r="D13" s="602"/>
      <c r="E13" s="602"/>
      <c r="F13" s="602"/>
      <c r="G13" s="602"/>
      <c r="H13" s="602"/>
      <c r="I13" s="602"/>
      <c r="J13" s="602"/>
      <c r="K13" s="602"/>
      <c r="L13" s="603"/>
    </row>
    <row r="14" spans="1:12" ht="52.9" customHeight="1" x14ac:dyDescent="0.25">
      <c r="A14" s="579" t="s">
        <v>244</v>
      </c>
      <c r="B14" s="6" t="s">
        <v>22</v>
      </c>
      <c r="C14" s="7" t="s">
        <v>23</v>
      </c>
      <c r="D14" s="400">
        <f>+'Detali informacija 06-10 mėn.'!F209</f>
        <v>73458.418256782505</v>
      </c>
      <c r="E14" s="582" t="s">
        <v>250</v>
      </c>
      <c r="F14" s="12"/>
      <c r="G14" s="17"/>
      <c r="H14" s="6"/>
      <c r="I14" s="6"/>
      <c r="J14" s="6"/>
      <c r="K14" s="6"/>
      <c r="L14" s="13"/>
    </row>
    <row r="15" spans="1:12" ht="34.15" customHeight="1" x14ac:dyDescent="0.25">
      <c r="A15" s="580"/>
      <c r="B15" s="3" t="s">
        <v>29</v>
      </c>
      <c r="C15" s="8" t="s">
        <v>30</v>
      </c>
      <c r="D15" s="401">
        <f>+'Detali informacija 06-10 mėn.'!F210</f>
        <v>123129.90488843225</v>
      </c>
      <c r="E15" s="583"/>
      <c r="F15" s="14"/>
      <c r="G15" s="18"/>
      <c r="H15" s="3"/>
      <c r="I15" s="3"/>
      <c r="J15" s="3"/>
      <c r="K15" s="3"/>
      <c r="L15" s="4"/>
    </row>
    <row r="16" spans="1:12" x14ac:dyDescent="0.25">
      <c r="A16" s="580"/>
      <c r="B16" s="3" t="s">
        <v>31</v>
      </c>
      <c r="C16" s="8" t="s">
        <v>32</v>
      </c>
      <c r="D16" s="401">
        <f>+'Detali informacija 06-10 mėn.'!F211</f>
        <v>78640.056142132162</v>
      </c>
      <c r="E16" s="583"/>
      <c r="F16" s="14"/>
      <c r="G16" s="18"/>
      <c r="H16" s="3"/>
      <c r="I16" s="3"/>
      <c r="J16" s="3"/>
      <c r="K16" s="3"/>
      <c r="L16" s="4"/>
    </row>
    <row r="17" spans="1:12" x14ac:dyDescent="0.25">
      <c r="A17" s="580"/>
      <c r="B17" s="3" t="s">
        <v>34</v>
      </c>
      <c r="C17" s="8" t="s">
        <v>35</v>
      </c>
      <c r="D17" s="401">
        <f>+'Detali informacija 06-10 mėn.'!F212</f>
        <v>12487.919943805991</v>
      </c>
      <c r="E17" s="583"/>
      <c r="F17" s="14"/>
      <c r="G17" s="18"/>
      <c r="H17" s="3"/>
      <c r="I17" s="3"/>
      <c r="J17" s="3"/>
      <c r="K17" s="3"/>
      <c r="L17" s="4"/>
    </row>
    <row r="18" spans="1:12" ht="14.45" customHeight="1" x14ac:dyDescent="0.25">
      <c r="A18" s="580"/>
      <c r="B18" s="3" t="s">
        <v>38</v>
      </c>
      <c r="C18" s="8" t="s">
        <v>39</v>
      </c>
      <c r="D18" s="401">
        <f>+'Detali informacija 06-10 mėn.'!F213</f>
        <v>1641.6600000000003</v>
      </c>
      <c r="E18" s="583"/>
      <c r="F18" s="14"/>
      <c r="G18" s="18"/>
      <c r="H18" s="3"/>
      <c r="I18" s="3"/>
      <c r="J18" s="3"/>
      <c r="K18" s="3"/>
      <c r="L18" s="4"/>
    </row>
    <row r="19" spans="1:12" ht="23.45" customHeight="1" thickBot="1" x14ac:dyDescent="0.3">
      <c r="A19" s="581"/>
      <c r="B19" s="10"/>
      <c r="C19" s="11" t="s">
        <v>245</v>
      </c>
      <c r="D19" s="402">
        <f>SUM(D14:D18)</f>
        <v>289357.9592311529</v>
      </c>
      <c r="E19" s="584"/>
      <c r="F19" s="15">
        <v>153</v>
      </c>
      <c r="G19" s="19">
        <f>+'Detali informacija 06-10 mėn.'!I208</f>
        <v>1363.31</v>
      </c>
      <c r="H19" s="10"/>
      <c r="I19" s="10"/>
      <c r="J19" s="10"/>
      <c r="K19" s="10"/>
      <c r="L19" s="16"/>
    </row>
    <row r="20" spans="1:12" ht="53.45" customHeight="1" x14ac:dyDescent="0.25">
      <c r="A20" s="579" t="s">
        <v>246</v>
      </c>
      <c r="B20" s="6" t="s">
        <v>22</v>
      </c>
      <c r="C20" s="7" t="s">
        <v>23</v>
      </c>
      <c r="D20" s="400">
        <f>+'Detali informacija 11-12 mėn.'!F204</f>
        <v>88952.591591258097</v>
      </c>
      <c r="E20" s="582" t="s">
        <v>571</v>
      </c>
      <c r="F20" s="12"/>
      <c r="G20" s="17"/>
      <c r="H20" s="6"/>
      <c r="I20" s="6"/>
      <c r="J20" s="6"/>
      <c r="K20" s="6"/>
      <c r="L20" s="13"/>
    </row>
    <row r="21" spans="1:12" ht="40.15" customHeight="1" x14ac:dyDescent="0.25">
      <c r="A21" s="580"/>
      <c r="B21" s="3" t="s">
        <v>29</v>
      </c>
      <c r="C21" s="8" t="s">
        <v>30</v>
      </c>
      <c r="D21" s="401">
        <f>+'Detali informacija 11-12 mėn.'!F205</f>
        <v>57403.442113441197</v>
      </c>
      <c r="E21" s="583"/>
      <c r="F21" s="14"/>
      <c r="G21" s="18"/>
      <c r="H21" s="3"/>
      <c r="I21" s="3"/>
      <c r="J21" s="3"/>
      <c r="K21" s="3"/>
      <c r="L21" s="4"/>
    </row>
    <row r="22" spans="1:12" ht="13.9" customHeight="1" x14ac:dyDescent="0.25">
      <c r="A22" s="580"/>
      <c r="B22" s="3" t="s">
        <v>31</v>
      </c>
      <c r="C22" s="8" t="s">
        <v>32</v>
      </c>
      <c r="D22" s="401">
        <f>+'Detali informacija 11-12 mėn.'!F206</f>
        <v>28768.271911714583</v>
      </c>
      <c r="E22" s="583"/>
      <c r="F22" s="14"/>
      <c r="G22" s="18"/>
      <c r="H22" s="3"/>
      <c r="I22" s="3"/>
      <c r="J22" s="3"/>
      <c r="K22" s="3"/>
      <c r="L22" s="4"/>
    </row>
    <row r="23" spans="1:12" x14ac:dyDescent="0.25">
      <c r="A23" s="580"/>
      <c r="B23" s="3" t="s">
        <v>34</v>
      </c>
      <c r="C23" s="8" t="s">
        <v>35</v>
      </c>
      <c r="D23" s="401">
        <f>+'Detali informacija 11-12 mėn.'!F207</f>
        <v>4495.6702760143671</v>
      </c>
      <c r="E23" s="583"/>
      <c r="F23" s="14"/>
      <c r="G23" s="18"/>
      <c r="H23" s="3"/>
      <c r="I23" s="3"/>
      <c r="J23" s="3"/>
      <c r="K23" s="3"/>
      <c r="L23" s="4"/>
    </row>
    <row r="24" spans="1:12" x14ac:dyDescent="0.25">
      <c r="A24" s="580"/>
      <c r="B24" s="3" t="s">
        <v>38</v>
      </c>
      <c r="C24" s="8" t="s">
        <v>39</v>
      </c>
      <c r="D24" s="401">
        <f>+'Detali informacija 11-12 mėn.'!F208</f>
        <v>581.55999999999995</v>
      </c>
      <c r="E24" s="583"/>
      <c r="F24" s="14"/>
      <c r="G24" s="18"/>
      <c r="H24" s="3"/>
      <c r="I24" s="3"/>
      <c r="J24" s="3"/>
      <c r="K24" s="3"/>
      <c r="L24" s="4"/>
    </row>
    <row r="25" spans="1:12" ht="16.5" thickBot="1" x14ac:dyDescent="0.3">
      <c r="A25" s="581"/>
      <c r="B25" s="10"/>
      <c r="C25" s="11" t="s">
        <v>245</v>
      </c>
      <c r="D25" s="402">
        <f>SUM(D20:D24)</f>
        <v>180201.53589242825</v>
      </c>
      <c r="E25" s="584"/>
      <c r="F25" s="15">
        <v>61</v>
      </c>
      <c r="G25" s="19">
        <f>+'Detali informacija 11-12 mėn.'!I203</f>
        <v>1351.48</v>
      </c>
      <c r="H25" s="10"/>
      <c r="I25" s="10"/>
      <c r="J25" s="10"/>
      <c r="K25" s="10"/>
      <c r="L25" s="16"/>
    </row>
    <row r="26" spans="1:12" ht="29.25" thickBot="1" x14ac:dyDescent="0.3">
      <c r="A26" s="587" t="s">
        <v>248</v>
      </c>
      <c r="B26" s="588"/>
      <c r="C26" s="589"/>
      <c r="D26" s="403">
        <f>+D25+D19</f>
        <v>469559.49512358115</v>
      </c>
      <c r="E26" s="22" t="s">
        <v>678</v>
      </c>
      <c r="F26" s="399">
        <f>+F25+F19</f>
        <v>214</v>
      </c>
      <c r="G26" s="20"/>
      <c r="H26" s="20"/>
      <c r="I26" s="20"/>
      <c r="J26" s="20"/>
      <c r="K26" s="20"/>
      <c r="L26" s="21"/>
    </row>
    <row r="27" spans="1:12" x14ac:dyDescent="0.25">
      <c r="A27" s="585" t="s">
        <v>679</v>
      </c>
      <c r="B27" s="585"/>
      <c r="C27" s="585"/>
      <c r="D27" s="585"/>
      <c r="E27" s="585"/>
      <c r="F27" s="585"/>
      <c r="G27" s="585"/>
      <c r="H27" s="585"/>
      <c r="I27" s="585"/>
      <c r="J27" s="585"/>
      <c r="K27" s="585"/>
      <c r="L27" s="585"/>
    </row>
    <row r="28" spans="1:12" x14ac:dyDescent="0.25">
      <c r="A28" s="586"/>
      <c r="B28" s="586"/>
      <c r="C28" s="586"/>
      <c r="D28" s="586"/>
      <c r="E28" s="586"/>
      <c r="F28" s="586"/>
      <c r="G28" s="586"/>
      <c r="H28" s="586"/>
      <c r="I28" s="586"/>
      <c r="J28" s="586"/>
      <c r="K28" s="586"/>
      <c r="L28" s="586"/>
    </row>
    <row r="29" spans="1:12" x14ac:dyDescent="0.25">
      <c r="A29" s="586"/>
      <c r="B29" s="586"/>
      <c r="C29" s="586"/>
      <c r="D29" s="586"/>
      <c r="E29" s="586"/>
      <c r="F29" s="586"/>
      <c r="G29" s="586"/>
      <c r="H29" s="586"/>
      <c r="I29" s="586"/>
      <c r="J29" s="586"/>
      <c r="K29" s="586"/>
      <c r="L29" s="586"/>
    </row>
    <row r="30" spans="1:12" x14ac:dyDescent="0.25">
      <c r="A30" s="586"/>
      <c r="B30" s="586"/>
      <c r="C30" s="586"/>
      <c r="D30" s="586"/>
      <c r="E30" s="586"/>
      <c r="F30" s="586"/>
      <c r="G30" s="586"/>
      <c r="H30" s="586"/>
      <c r="I30" s="586"/>
      <c r="J30" s="586"/>
      <c r="K30" s="586"/>
      <c r="L30" s="586"/>
    </row>
  </sheetData>
  <mergeCells count="27">
    <mergeCell ref="B1:B3"/>
    <mergeCell ref="C1:L1"/>
    <mergeCell ref="C2:L2"/>
    <mergeCell ref="C3:L3"/>
    <mergeCell ref="C4:L4"/>
    <mergeCell ref="C9:L9"/>
    <mergeCell ref="A10:A13"/>
    <mergeCell ref="B10:B11"/>
    <mergeCell ref="C10:C11"/>
    <mergeCell ref="D10:D11"/>
    <mergeCell ref="E10:F10"/>
    <mergeCell ref="G10:G11"/>
    <mergeCell ref="H10:H11"/>
    <mergeCell ref="I10:K10"/>
    <mergeCell ref="L10:L11"/>
    <mergeCell ref="B5:B9"/>
    <mergeCell ref="C5:L5"/>
    <mergeCell ref="C6:L6"/>
    <mergeCell ref="C7:L7"/>
    <mergeCell ref="C8:L8"/>
    <mergeCell ref="C13:L13"/>
    <mergeCell ref="A14:A19"/>
    <mergeCell ref="E14:E19"/>
    <mergeCell ref="A27:L30"/>
    <mergeCell ref="A20:A25"/>
    <mergeCell ref="E20:E25"/>
    <mergeCell ref="A26:C2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F3AEE-BD4B-4189-9280-C256FCAE1FEF}">
  <dimension ref="A1:R213"/>
  <sheetViews>
    <sheetView zoomScaleNormal="100" workbookViewId="0">
      <selection activeCell="D12" sqref="D12"/>
    </sheetView>
  </sheetViews>
  <sheetFormatPr defaultRowHeight="15" x14ac:dyDescent="0.25"/>
  <cols>
    <col min="1" max="1" width="11.7109375" customWidth="1"/>
    <col min="2" max="2" width="8.85546875" style="42"/>
    <col min="3" max="3" width="39.140625" customWidth="1"/>
    <col min="5" max="5" width="49.5703125" customWidth="1"/>
    <col min="6" max="6" width="12.85546875" customWidth="1"/>
    <col min="7" max="7" width="30.28515625" style="404" customWidth="1"/>
    <col min="8" max="8" width="8.85546875" style="503"/>
    <col min="9" max="9" width="13" customWidth="1"/>
    <col min="11" max="11" width="19.28515625" customWidth="1"/>
    <col min="12" max="12" width="37.28515625" customWidth="1"/>
    <col min="13" max="13" width="19.5703125" customWidth="1"/>
    <col min="15" max="15" width="46.7109375" style="404" customWidth="1"/>
    <col min="16" max="16" width="17.42578125" style="404" customWidth="1"/>
    <col min="17" max="17" width="18.28515625" style="404" customWidth="1"/>
    <col min="18" max="18" width="49.85546875" style="404" customWidth="1"/>
  </cols>
  <sheetData>
    <row r="1" spans="1:18" x14ac:dyDescent="0.25">
      <c r="A1" s="25" t="s">
        <v>684</v>
      </c>
      <c r="B1" s="40"/>
      <c r="C1" s="26"/>
      <c r="D1" s="27"/>
      <c r="E1" s="26"/>
      <c r="F1" s="484"/>
      <c r="G1" s="490"/>
      <c r="H1" s="40"/>
      <c r="I1" s="40"/>
      <c r="J1" s="40"/>
      <c r="K1" s="26"/>
      <c r="L1" s="26"/>
      <c r="M1" s="270"/>
      <c r="N1" s="270"/>
      <c r="O1" s="421"/>
      <c r="P1" s="416"/>
      <c r="Q1" s="409"/>
    </row>
    <row r="2" spans="1:18" x14ac:dyDescent="0.25">
      <c r="A2" s="28" t="s">
        <v>0</v>
      </c>
      <c r="B2" s="43"/>
      <c r="C2" s="29"/>
      <c r="D2" s="29"/>
      <c r="E2" s="29"/>
      <c r="F2" s="485"/>
      <c r="G2" s="422"/>
      <c r="H2" s="43"/>
      <c r="I2" s="41"/>
      <c r="J2" s="41"/>
      <c r="K2" s="29"/>
      <c r="L2" s="29"/>
      <c r="M2" s="271"/>
      <c r="N2" s="271"/>
      <c r="O2" s="422"/>
      <c r="P2" s="417"/>
      <c r="Q2" s="410"/>
    </row>
    <row r="3" spans="1:18" x14ac:dyDescent="0.25">
      <c r="A3" s="31" t="s">
        <v>568</v>
      </c>
      <c r="B3" s="43"/>
      <c r="C3" s="32"/>
      <c r="D3" s="32"/>
      <c r="E3" s="32"/>
      <c r="F3" s="485"/>
      <c r="G3" s="422"/>
      <c r="H3" s="43"/>
      <c r="I3" s="41"/>
      <c r="J3" s="41"/>
      <c r="K3" s="32"/>
      <c r="L3" s="32"/>
      <c r="M3" s="272"/>
      <c r="N3" s="272"/>
      <c r="O3" s="422"/>
      <c r="P3" s="417"/>
      <c r="Q3" s="410"/>
    </row>
    <row r="4" spans="1:18" ht="15.75" thickBot="1" x14ac:dyDescent="0.3">
      <c r="A4" s="33" t="s">
        <v>569</v>
      </c>
      <c r="B4" s="44"/>
      <c r="C4" s="34"/>
      <c r="D4" s="35"/>
      <c r="E4" s="36"/>
      <c r="F4" s="45"/>
      <c r="G4" s="417"/>
      <c r="H4" s="502"/>
      <c r="I4" s="46"/>
      <c r="J4" s="46"/>
      <c r="K4" s="30"/>
      <c r="L4" s="30"/>
      <c r="M4" s="30"/>
      <c r="N4" s="30"/>
      <c r="O4" s="417"/>
      <c r="P4" s="417"/>
      <c r="Q4" s="410"/>
    </row>
    <row r="5" spans="1:18" ht="52.15" customHeight="1" x14ac:dyDescent="0.25">
      <c r="A5" s="613" t="s">
        <v>570</v>
      </c>
      <c r="B5" s="614"/>
      <c r="C5" s="614"/>
      <c r="D5" s="614"/>
      <c r="E5" s="614"/>
      <c r="F5" s="615"/>
      <c r="G5" s="38"/>
      <c r="H5" s="37"/>
      <c r="I5" s="37"/>
      <c r="J5" s="37"/>
      <c r="K5" s="38"/>
      <c r="L5" s="38"/>
      <c r="M5" s="273"/>
      <c r="N5" s="273"/>
      <c r="O5" s="38"/>
      <c r="P5" s="418"/>
      <c r="Q5" s="411"/>
    </row>
    <row r="6" spans="1:18" x14ac:dyDescent="0.25">
      <c r="A6" s="619" t="s">
        <v>1</v>
      </c>
      <c r="B6" s="620" t="s">
        <v>2</v>
      </c>
      <c r="C6" s="622" t="s">
        <v>3</v>
      </c>
      <c r="D6" s="624" t="s">
        <v>4</v>
      </c>
      <c r="E6" s="616" t="s">
        <v>5</v>
      </c>
      <c r="F6" s="625" t="s">
        <v>6</v>
      </c>
      <c r="G6" s="616" t="s">
        <v>7</v>
      </c>
      <c r="H6" s="616"/>
      <c r="I6" s="617" t="s">
        <v>8</v>
      </c>
      <c r="J6" s="617" t="s">
        <v>9</v>
      </c>
      <c r="K6" s="609" t="s">
        <v>10</v>
      </c>
      <c r="L6" s="609" t="s">
        <v>658</v>
      </c>
      <c r="M6" s="609"/>
      <c r="N6" s="609"/>
      <c r="O6" s="609" t="s">
        <v>659</v>
      </c>
      <c r="P6" s="609" t="s">
        <v>11</v>
      </c>
      <c r="Q6" s="609" t="s">
        <v>12</v>
      </c>
      <c r="R6" s="609" t="s">
        <v>13</v>
      </c>
    </row>
    <row r="7" spans="1:18" s="276" customFormat="1" ht="55.9" customHeight="1" x14ac:dyDescent="0.25">
      <c r="A7" s="619"/>
      <c r="B7" s="621"/>
      <c r="C7" s="623"/>
      <c r="D7" s="624"/>
      <c r="E7" s="624"/>
      <c r="F7" s="626"/>
      <c r="G7" s="491" t="s">
        <v>14</v>
      </c>
      <c r="H7" s="2" t="s">
        <v>15</v>
      </c>
      <c r="I7" s="618"/>
      <c r="J7" s="618"/>
      <c r="K7" s="611"/>
      <c r="L7" s="274" t="s">
        <v>16</v>
      </c>
      <c r="M7" s="274" t="s">
        <v>17</v>
      </c>
      <c r="N7" s="275" t="s">
        <v>18</v>
      </c>
      <c r="O7" s="610"/>
      <c r="P7" s="611"/>
      <c r="Q7" s="610"/>
      <c r="R7" s="611"/>
    </row>
    <row r="8" spans="1:18" x14ac:dyDescent="0.25">
      <c r="A8" s="619"/>
      <c r="B8" s="621"/>
      <c r="C8" s="623"/>
      <c r="D8" s="63">
        <v>1</v>
      </c>
      <c r="E8" s="63">
        <v>2</v>
      </c>
      <c r="F8" s="64">
        <v>3</v>
      </c>
      <c r="G8" s="492">
        <v>4</v>
      </c>
      <c r="H8" s="63">
        <v>5</v>
      </c>
      <c r="I8" s="64">
        <v>6</v>
      </c>
      <c r="J8" s="64"/>
      <c r="K8" s="64">
        <v>7</v>
      </c>
      <c r="L8" s="64">
        <v>8</v>
      </c>
      <c r="M8" s="325">
        <v>9</v>
      </c>
      <c r="N8" s="65">
        <v>10</v>
      </c>
      <c r="O8" s="65">
        <v>11</v>
      </c>
      <c r="P8" s="66"/>
      <c r="Q8" s="259"/>
      <c r="R8" s="66"/>
    </row>
    <row r="9" spans="1:18" x14ac:dyDescent="0.25">
      <c r="A9" s="612"/>
      <c r="B9" s="612"/>
      <c r="C9" s="612"/>
      <c r="D9" s="612"/>
      <c r="E9" s="612"/>
      <c r="F9" s="612"/>
      <c r="G9" s="612"/>
      <c r="H9" s="612"/>
      <c r="I9" s="612"/>
      <c r="J9" s="612"/>
      <c r="K9" s="612"/>
      <c r="L9" s="612"/>
      <c r="M9" s="612"/>
      <c r="N9" s="612"/>
      <c r="O9" s="612"/>
      <c r="P9" s="612"/>
      <c r="Q9" s="612"/>
      <c r="R9" s="612"/>
    </row>
    <row r="10" spans="1:18" x14ac:dyDescent="0.25">
      <c r="A10" s="68" t="s">
        <v>19</v>
      </c>
      <c r="B10" s="177" t="s">
        <v>20</v>
      </c>
      <c r="C10" s="69" t="s">
        <v>21</v>
      </c>
      <c r="D10" s="70" t="s">
        <v>22</v>
      </c>
      <c r="E10" s="71" t="s">
        <v>23</v>
      </c>
      <c r="F10" s="318">
        <v>114.32</v>
      </c>
      <c r="G10" s="79" t="s">
        <v>250</v>
      </c>
      <c r="H10" s="281">
        <v>153</v>
      </c>
      <c r="I10" s="281">
        <v>1</v>
      </c>
      <c r="J10" s="281">
        <f>+F10/H10/I10</f>
        <v>0.7471895424836601</v>
      </c>
      <c r="K10" s="59" t="s">
        <v>215</v>
      </c>
      <c r="L10" s="59" t="s">
        <v>25</v>
      </c>
      <c r="M10" s="59" t="s">
        <v>251</v>
      </c>
      <c r="N10" s="73" t="s">
        <v>252</v>
      </c>
      <c r="O10" s="73"/>
      <c r="P10" s="74" t="s">
        <v>27</v>
      </c>
      <c r="Q10" s="87" t="s">
        <v>253</v>
      </c>
      <c r="R10" s="49" t="s">
        <v>28</v>
      </c>
    </row>
    <row r="11" spans="1:18" x14ac:dyDescent="0.25">
      <c r="A11" s="68" t="s">
        <v>19</v>
      </c>
      <c r="B11" s="177" t="s">
        <v>20</v>
      </c>
      <c r="C11" s="69" t="s">
        <v>21</v>
      </c>
      <c r="D11" s="70" t="s">
        <v>29</v>
      </c>
      <c r="E11" s="71" t="s">
        <v>30</v>
      </c>
      <c r="F11" s="318">
        <v>154.96</v>
      </c>
      <c r="G11" s="79" t="s">
        <v>250</v>
      </c>
      <c r="H11" s="281">
        <v>153</v>
      </c>
      <c r="I11" s="281">
        <v>1</v>
      </c>
      <c r="J11" s="281">
        <f t="shared" ref="J11:J15" si="0">+F11/H11/I11</f>
        <v>1.0128104575163399</v>
      </c>
      <c r="K11" s="59" t="s">
        <v>254</v>
      </c>
      <c r="L11" s="59" t="s">
        <v>25</v>
      </c>
      <c r="M11" s="59" t="s">
        <v>255</v>
      </c>
      <c r="N11" s="73" t="s">
        <v>256</v>
      </c>
      <c r="O11" s="73"/>
      <c r="P11" s="74" t="s">
        <v>27</v>
      </c>
      <c r="Q11" s="87" t="s">
        <v>253</v>
      </c>
      <c r="R11" s="49" t="s">
        <v>28</v>
      </c>
    </row>
    <row r="12" spans="1:18" x14ac:dyDescent="0.25">
      <c r="A12" s="68" t="s">
        <v>19</v>
      </c>
      <c r="B12" s="177" t="s">
        <v>20</v>
      </c>
      <c r="C12" s="69" t="s">
        <v>21</v>
      </c>
      <c r="D12" s="70" t="s">
        <v>31</v>
      </c>
      <c r="E12" s="71" t="s">
        <v>32</v>
      </c>
      <c r="F12" s="318">
        <v>45.61</v>
      </c>
      <c r="G12" s="79" t="s">
        <v>250</v>
      </c>
      <c r="H12" s="281">
        <v>153</v>
      </c>
      <c r="I12" s="281">
        <v>1</v>
      </c>
      <c r="J12" s="281">
        <f t="shared" si="0"/>
        <v>0.29810457516339867</v>
      </c>
      <c r="K12" s="59" t="s">
        <v>216</v>
      </c>
      <c r="L12" s="59" t="s">
        <v>25</v>
      </c>
      <c r="M12" s="59" t="s">
        <v>251</v>
      </c>
      <c r="N12" s="73" t="s">
        <v>257</v>
      </c>
      <c r="O12" s="73"/>
      <c r="P12" s="74" t="s">
        <v>27</v>
      </c>
      <c r="Q12" s="87" t="s">
        <v>253</v>
      </c>
      <c r="R12" s="49" t="s">
        <v>28</v>
      </c>
    </row>
    <row r="13" spans="1:18" x14ac:dyDescent="0.25">
      <c r="A13" s="68" t="s">
        <v>19</v>
      </c>
      <c r="B13" s="177" t="s">
        <v>20</v>
      </c>
      <c r="C13" s="69" t="s">
        <v>21</v>
      </c>
      <c r="D13" s="70" t="s">
        <v>34</v>
      </c>
      <c r="E13" s="71" t="s">
        <v>35</v>
      </c>
      <c r="F13" s="318">
        <v>26.1</v>
      </c>
      <c r="G13" s="79" t="s">
        <v>250</v>
      </c>
      <c r="H13" s="281">
        <v>153</v>
      </c>
      <c r="I13" s="281">
        <v>1</v>
      </c>
      <c r="J13" s="281">
        <f t="shared" si="0"/>
        <v>0.17058823529411765</v>
      </c>
      <c r="K13" s="59" t="s">
        <v>36</v>
      </c>
      <c r="L13" s="59" t="s">
        <v>73</v>
      </c>
      <c r="M13" s="59" t="s">
        <v>258</v>
      </c>
      <c r="N13" s="73" t="s">
        <v>259</v>
      </c>
      <c r="O13" s="73" t="s">
        <v>37</v>
      </c>
      <c r="P13" s="74" t="s">
        <v>27</v>
      </c>
      <c r="Q13" s="87" t="s">
        <v>253</v>
      </c>
      <c r="R13" s="49" t="s">
        <v>28</v>
      </c>
    </row>
    <row r="14" spans="1:18" ht="15.75" thickBot="1" x14ac:dyDescent="0.3">
      <c r="A14" s="186" t="s">
        <v>19</v>
      </c>
      <c r="B14" s="187" t="s">
        <v>20</v>
      </c>
      <c r="C14" s="188" t="s">
        <v>21</v>
      </c>
      <c r="D14" s="189" t="s">
        <v>38</v>
      </c>
      <c r="E14" s="190" t="s">
        <v>39</v>
      </c>
      <c r="F14" s="319">
        <v>0</v>
      </c>
      <c r="G14" s="199" t="s">
        <v>250</v>
      </c>
      <c r="H14" s="278">
        <v>153</v>
      </c>
      <c r="I14" s="278">
        <v>1</v>
      </c>
      <c r="J14" s="278">
        <f t="shared" si="0"/>
        <v>0</v>
      </c>
      <c r="K14" s="191" t="s">
        <v>160</v>
      </c>
      <c r="L14" s="191" t="s">
        <v>160</v>
      </c>
      <c r="M14" s="191" t="s">
        <v>160</v>
      </c>
      <c r="N14" s="194" t="s">
        <v>160</v>
      </c>
      <c r="O14" s="194" t="s">
        <v>160</v>
      </c>
      <c r="P14" s="195" t="s">
        <v>27</v>
      </c>
      <c r="Q14" s="207" t="s">
        <v>253</v>
      </c>
      <c r="R14" s="196" t="s">
        <v>28</v>
      </c>
    </row>
    <row r="15" spans="1:18" ht="15.75" thickBot="1" x14ac:dyDescent="0.3">
      <c r="A15" s="326" t="s">
        <v>19</v>
      </c>
      <c r="B15" s="327" t="s">
        <v>20</v>
      </c>
      <c r="C15" s="328" t="s">
        <v>21</v>
      </c>
      <c r="D15" s="329"/>
      <c r="E15" s="330" t="s">
        <v>41</v>
      </c>
      <c r="F15" s="331">
        <f>SUM(F10:F14)</f>
        <v>340.99</v>
      </c>
      <c r="G15" s="493" t="s">
        <v>250</v>
      </c>
      <c r="H15" s="333">
        <v>153</v>
      </c>
      <c r="I15" s="333">
        <v>1</v>
      </c>
      <c r="J15" s="333">
        <f t="shared" si="0"/>
        <v>2.2286928104575163</v>
      </c>
      <c r="K15" s="334"/>
      <c r="L15" s="334"/>
      <c r="M15" s="328"/>
      <c r="N15" s="334"/>
      <c r="O15" s="335" t="s">
        <v>26</v>
      </c>
      <c r="P15" s="328" t="s">
        <v>27</v>
      </c>
      <c r="Q15" s="328" t="s">
        <v>40</v>
      </c>
      <c r="R15" s="336" t="s">
        <v>28</v>
      </c>
    </row>
    <row r="16" spans="1:18" x14ac:dyDescent="0.25">
      <c r="A16" s="122" t="s">
        <v>19</v>
      </c>
      <c r="B16" s="250">
        <v>2885</v>
      </c>
      <c r="C16" s="122" t="s">
        <v>42</v>
      </c>
      <c r="D16" s="124" t="s">
        <v>22</v>
      </c>
      <c r="E16" s="125" t="s">
        <v>23</v>
      </c>
      <c r="F16" s="317">
        <v>59.3</v>
      </c>
      <c r="G16" s="150" t="s">
        <v>250</v>
      </c>
      <c r="H16" s="280">
        <v>91</v>
      </c>
      <c r="I16" s="280">
        <v>3.67</v>
      </c>
      <c r="J16" s="280">
        <f>+F16/H16/I16</f>
        <v>0.17756085875976885</v>
      </c>
      <c r="K16" s="126" t="s">
        <v>260</v>
      </c>
      <c r="L16" s="126" t="s">
        <v>43</v>
      </c>
      <c r="M16" s="127" t="s">
        <v>250</v>
      </c>
      <c r="N16" s="129" t="s">
        <v>261</v>
      </c>
      <c r="O16" s="129" t="s">
        <v>262</v>
      </c>
      <c r="P16" s="130" t="s">
        <v>263</v>
      </c>
      <c r="Q16" s="260" t="s">
        <v>264</v>
      </c>
      <c r="R16" s="132" t="s">
        <v>265</v>
      </c>
    </row>
    <row r="17" spans="1:18" x14ac:dyDescent="0.25">
      <c r="A17" s="68" t="s">
        <v>19</v>
      </c>
      <c r="B17" s="178">
        <v>2885</v>
      </c>
      <c r="C17" s="68" t="s">
        <v>42</v>
      </c>
      <c r="D17" s="70" t="s">
        <v>29</v>
      </c>
      <c r="E17" s="71" t="s">
        <v>30</v>
      </c>
      <c r="F17" s="318">
        <v>26</v>
      </c>
      <c r="G17" s="79" t="s">
        <v>250</v>
      </c>
      <c r="H17" s="281">
        <v>91</v>
      </c>
      <c r="I17" s="281">
        <v>3.67</v>
      </c>
      <c r="J17" s="281">
        <f>+F17/H17/I17</f>
        <v>7.7851304009342148E-2</v>
      </c>
      <c r="K17" s="59" t="s">
        <v>260</v>
      </c>
      <c r="L17" s="59" t="s">
        <v>43</v>
      </c>
      <c r="M17" s="72" t="s">
        <v>266</v>
      </c>
      <c r="N17" s="73" t="s">
        <v>261</v>
      </c>
      <c r="O17" s="73" t="s">
        <v>262</v>
      </c>
      <c r="P17" s="74" t="s">
        <v>263</v>
      </c>
      <c r="Q17" s="261" t="s">
        <v>264</v>
      </c>
      <c r="R17" s="49" t="s">
        <v>265</v>
      </c>
    </row>
    <row r="18" spans="1:18" x14ac:dyDescent="0.25">
      <c r="A18" s="68" t="s">
        <v>19</v>
      </c>
      <c r="B18" s="178">
        <v>2885</v>
      </c>
      <c r="C18" s="68" t="s">
        <v>42</v>
      </c>
      <c r="D18" s="70" t="s">
        <v>31</v>
      </c>
      <c r="E18" s="71" t="s">
        <v>32</v>
      </c>
      <c r="F18" s="318">
        <v>39.6</v>
      </c>
      <c r="G18" s="79" t="s">
        <v>250</v>
      </c>
      <c r="H18" s="281">
        <v>91</v>
      </c>
      <c r="I18" s="281">
        <v>3.67</v>
      </c>
      <c r="J18" s="281">
        <f>+F18/H18/I18</f>
        <v>0.11857352456807498</v>
      </c>
      <c r="K18" s="59" t="s">
        <v>260</v>
      </c>
      <c r="L18" s="59" t="s">
        <v>43</v>
      </c>
      <c r="M18" s="72" t="s">
        <v>267</v>
      </c>
      <c r="N18" s="73" t="s">
        <v>261</v>
      </c>
      <c r="O18" s="73" t="s">
        <v>262</v>
      </c>
      <c r="P18" s="74" t="s">
        <v>263</v>
      </c>
      <c r="Q18" s="261" t="s">
        <v>264</v>
      </c>
      <c r="R18" s="49" t="s">
        <v>265</v>
      </c>
    </row>
    <row r="19" spans="1:18" x14ac:dyDescent="0.25">
      <c r="A19" s="68" t="s">
        <v>19</v>
      </c>
      <c r="B19" s="178">
        <v>2885</v>
      </c>
      <c r="C19" s="68" t="s">
        <v>42</v>
      </c>
      <c r="D19" s="70" t="s">
        <v>34</v>
      </c>
      <c r="E19" s="71" t="s">
        <v>35</v>
      </c>
      <c r="F19" s="318">
        <v>25.3</v>
      </c>
      <c r="G19" s="79" t="s">
        <v>250</v>
      </c>
      <c r="H19" s="281">
        <v>91</v>
      </c>
      <c r="I19" s="281">
        <v>3.67</v>
      </c>
      <c r="J19" s="281">
        <f>+F19/H19/I19</f>
        <v>7.57553073629368E-2</v>
      </c>
      <c r="K19" s="59" t="s">
        <v>260</v>
      </c>
      <c r="L19" s="59" t="s">
        <v>43</v>
      </c>
      <c r="M19" s="72" t="s">
        <v>268</v>
      </c>
      <c r="N19" s="73" t="s">
        <v>261</v>
      </c>
      <c r="O19" s="73" t="s">
        <v>262</v>
      </c>
      <c r="P19" s="74" t="s">
        <v>263</v>
      </c>
      <c r="Q19" s="261" t="s">
        <v>264</v>
      </c>
      <c r="R19" s="49" t="s">
        <v>265</v>
      </c>
    </row>
    <row r="20" spans="1:18" ht="15.75" thickBot="1" x14ac:dyDescent="0.3">
      <c r="A20" s="186" t="s">
        <v>19</v>
      </c>
      <c r="B20" s="197">
        <v>2885</v>
      </c>
      <c r="C20" s="186" t="s">
        <v>42</v>
      </c>
      <c r="D20" s="189" t="s">
        <v>38</v>
      </c>
      <c r="E20" s="190" t="s">
        <v>39</v>
      </c>
      <c r="F20" s="319"/>
      <c r="G20" s="199"/>
      <c r="H20" s="278"/>
      <c r="I20" s="278"/>
      <c r="J20" s="278"/>
      <c r="K20" s="198"/>
      <c r="L20" s="200"/>
      <c r="M20" s="198"/>
      <c r="N20" s="198"/>
      <c r="O20" s="198" t="s">
        <v>676</v>
      </c>
      <c r="P20" s="195" t="s">
        <v>263</v>
      </c>
      <c r="Q20" s="262" t="s">
        <v>264</v>
      </c>
      <c r="R20" s="196" t="s">
        <v>265</v>
      </c>
    </row>
    <row r="21" spans="1:18" ht="15.75" thickBot="1" x14ac:dyDescent="0.3">
      <c r="A21" s="326" t="s">
        <v>19</v>
      </c>
      <c r="B21" s="327">
        <v>2885</v>
      </c>
      <c r="C21" s="328" t="s">
        <v>42</v>
      </c>
      <c r="D21" s="337"/>
      <c r="E21" s="330" t="s">
        <v>41</v>
      </c>
      <c r="F21" s="331">
        <f>SUM(F16:F20)</f>
        <v>150.20000000000002</v>
      </c>
      <c r="G21" s="493" t="s">
        <v>250</v>
      </c>
      <c r="H21" s="333">
        <v>91</v>
      </c>
      <c r="I21" s="333">
        <v>3.67</v>
      </c>
      <c r="J21" s="333">
        <f>+F21/H21/I21</f>
        <v>0.4497409947001228</v>
      </c>
      <c r="K21" s="328"/>
      <c r="L21" s="328"/>
      <c r="M21" s="328"/>
      <c r="N21" s="328"/>
      <c r="O21" s="335" t="s">
        <v>262</v>
      </c>
      <c r="P21" s="328" t="s">
        <v>263</v>
      </c>
      <c r="Q21" s="348" t="s">
        <v>264</v>
      </c>
      <c r="R21" s="336" t="s">
        <v>265</v>
      </c>
    </row>
    <row r="22" spans="1:18" x14ac:dyDescent="0.25">
      <c r="A22" s="122" t="s">
        <v>44</v>
      </c>
      <c r="B22" s="251" t="s">
        <v>45</v>
      </c>
      <c r="C22" s="133" t="s">
        <v>46</v>
      </c>
      <c r="D22" s="124" t="s">
        <v>22</v>
      </c>
      <c r="E22" s="125" t="s">
        <v>23</v>
      </c>
      <c r="F22" s="317">
        <v>355.73</v>
      </c>
      <c r="G22" s="150" t="s">
        <v>250</v>
      </c>
      <c r="H22" s="280">
        <v>153</v>
      </c>
      <c r="I22" s="280">
        <v>16.2</v>
      </c>
      <c r="J22" s="280">
        <f>+F22/H22/I22</f>
        <v>0.143520535786331</v>
      </c>
      <c r="K22" s="126" t="s">
        <v>269</v>
      </c>
      <c r="L22" s="126" t="s">
        <v>48</v>
      </c>
      <c r="M22" s="134" t="s">
        <v>270</v>
      </c>
      <c r="N22" s="129" t="s">
        <v>271</v>
      </c>
      <c r="O22" s="129" t="s">
        <v>272</v>
      </c>
      <c r="P22" s="130" t="s">
        <v>49</v>
      </c>
      <c r="Q22" s="139">
        <v>37060997384</v>
      </c>
      <c r="R22" s="135" t="s">
        <v>50</v>
      </c>
    </row>
    <row r="23" spans="1:18" x14ac:dyDescent="0.25">
      <c r="A23" s="68" t="s">
        <v>44</v>
      </c>
      <c r="B23" s="177" t="s">
        <v>45</v>
      </c>
      <c r="C23" s="69" t="s">
        <v>46</v>
      </c>
      <c r="D23" s="70" t="s">
        <v>29</v>
      </c>
      <c r="E23" s="71" t="s">
        <v>30</v>
      </c>
      <c r="F23" s="318">
        <v>596.65</v>
      </c>
      <c r="G23" s="79" t="s">
        <v>250</v>
      </c>
      <c r="H23" s="281">
        <v>153</v>
      </c>
      <c r="I23" s="281">
        <v>16.2</v>
      </c>
      <c r="J23" s="281">
        <f t="shared" ref="J23:J27" si="1">+F23/H23/I23</f>
        <v>0.24072056806261599</v>
      </c>
      <c r="K23" s="59" t="s">
        <v>273</v>
      </c>
      <c r="L23" s="59" t="s">
        <v>48</v>
      </c>
      <c r="M23" s="80" t="s">
        <v>274</v>
      </c>
      <c r="N23" s="73" t="s">
        <v>275</v>
      </c>
      <c r="O23" s="73" t="s">
        <v>272</v>
      </c>
      <c r="P23" s="74" t="s">
        <v>49</v>
      </c>
      <c r="Q23" s="87">
        <v>37060997384</v>
      </c>
      <c r="R23" s="81" t="s">
        <v>50</v>
      </c>
    </row>
    <row r="24" spans="1:18" x14ac:dyDescent="0.25">
      <c r="A24" s="68" t="s">
        <v>44</v>
      </c>
      <c r="B24" s="177" t="s">
        <v>45</v>
      </c>
      <c r="C24" s="69" t="s">
        <v>46</v>
      </c>
      <c r="D24" s="70" t="s">
        <v>31</v>
      </c>
      <c r="E24" s="71" t="s">
        <v>32</v>
      </c>
      <c r="F24" s="318">
        <v>638.35</v>
      </c>
      <c r="G24" s="79" t="s">
        <v>250</v>
      </c>
      <c r="H24" s="281">
        <v>153</v>
      </c>
      <c r="I24" s="281">
        <v>16.2</v>
      </c>
      <c r="J24" s="281">
        <f t="shared" si="1"/>
        <v>0.25754458161865573</v>
      </c>
      <c r="K24" s="59" t="s">
        <v>51</v>
      </c>
      <c r="L24" s="59" t="s">
        <v>48</v>
      </c>
      <c r="M24" s="80" t="s">
        <v>276</v>
      </c>
      <c r="N24" s="73" t="s">
        <v>277</v>
      </c>
      <c r="O24" s="73" t="s">
        <v>272</v>
      </c>
      <c r="P24" s="74" t="s">
        <v>49</v>
      </c>
      <c r="Q24" s="87">
        <v>37060997384</v>
      </c>
      <c r="R24" s="81" t="s">
        <v>50</v>
      </c>
    </row>
    <row r="25" spans="1:18" x14ac:dyDescent="0.25">
      <c r="A25" s="68" t="s">
        <v>44</v>
      </c>
      <c r="B25" s="177" t="s">
        <v>45</v>
      </c>
      <c r="C25" s="69" t="s">
        <v>46</v>
      </c>
      <c r="D25" s="70" t="s">
        <v>34</v>
      </c>
      <c r="E25" s="71" t="s">
        <v>35</v>
      </c>
      <c r="F25" s="318">
        <v>353.71</v>
      </c>
      <c r="G25" s="79" t="s">
        <v>250</v>
      </c>
      <c r="H25" s="281">
        <v>153</v>
      </c>
      <c r="I25" s="281">
        <v>16.2</v>
      </c>
      <c r="J25" s="281">
        <f t="shared" si="1"/>
        <v>0.14270555959009118</v>
      </c>
      <c r="K25" s="59" t="s">
        <v>52</v>
      </c>
      <c r="L25" s="59" t="s">
        <v>48</v>
      </c>
      <c r="M25" s="80" t="s">
        <v>270</v>
      </c>
      <c r="N25" s="73" t="s">
        <v>278</v>
      </c>
      <c r="O25" s="73" t="s">
        <v>272</v>
      </c>
      <c r="P25" s="74" t="s">
        <v>49</v>
      </c>
      <c r="Q25" s="87">
        <v>37060997384</v>
      </c>
      <c r="R25" s="81" t="s">
        <v>50</v>
      </c>
    </row>
    <row r="26" spans="1:18" ht="15.75" thickBot="1" x14ac:dyDescent="0.3">
      <c r="A26" s="186" t="s">
        <v>44</v>
      </c>
      <c r="B26" s="187" t="s">
        <v>45</v>
      </c>
      <c r="C26" s="188" t="s">
        <v>46</v>
      </c>
      <c r="D26" s="189" t="s">
        <v>38</v>
      </c>
      <c r="E26" s="190" t="s">
        <v>39</v>
      </c>
      <c r="F26" s="319">
        <v>15.89</v>
      </c>
      <c r="G26" s="199" t="s">
        <v>250</v>
      </c>
      <c r="H26" s="278">
        <v>153</v>
      </c>
      <c r="I26" s="278">
        <v>16.2</v>
      </c>
      <c r="J26" s="278">
        <f t="shared" si="1"/>
        <v>6.4108771080448644E-3</v>
      </c>
      <c r="K26" s="191" t="s">
        <v>53</v>
      </c>
      <c r="L26" s="191" t="s">
        <v>48</v>
      </c>
      <c r="M26" s="202" t="s">
        <v>270</v>
      </c>
      <c r="N26" s="194" t="s">
        <v>279</v>
      </c>
      <c r="O26" s="194" t="s">
        <v>272</v>
      </c>
      <c r="P26" s="195" t="s">
        <v>49</v>
      </c>
      <c r="Q26" s="207">
        <v>37060997384</v>
      </c>
      <c r="R26" s="203" t="s">
        <v>50</v>
      </c>
    </row>
    <row r="27" spans="1:18" ht="15.75" thickBot="1" x14ac:dyDescent="0.3">
      <c r="A27" s="326" t="s">
        <v>44</v>
      </c>
      <c r="B27" s="327" t="s">
        <v>45</v>
      </c>
      <c r="C27" s="328" t="s">
        <v>46</v>
      </c>
      <c r="D27" s="337"/>
      <c r="E27" s="330" t="s">
        <v>41</v>
      </c>
      <c r="F27" s="331">
        <v>1960.33</v>
      </c>
      <c r="G27" s="493" t="s">
        <v>250</v>
      </c>
      <c r="H27" s="360">
        <v>153</v>
      </c>
      <c r="I27" s="333">
        <v>16.2</v>
      </c>
      <c r="J27" s="333">
        <f t="shared" si="1"/>
        <v>0.79090212216573863</v>
      </c>
      <c r="K27" s="342"/>
      <c r="L27" s="342"/>
      <c r="M27" s="338"/>
      <c r="N27" s="343"/>
      <c r="O27" s="335" t="s">
        <v>262</v>
      </c>
      <c r="P27" s="328" t="s">
        <v>49</v>
      </c>
      <c r="Q27" s="328">
        <v>37060997384</v>
      </c>
      <c r="R27" s="354" t="s">
        <v>50</v>
      </c>
    </row>
    <row r="28" spans="1:18" x14ac:dyDescent="0.25">
      <c r="A28" s="122" t="s">
        <v>44</v>
      </c>
      <c r="B28" s="250" t="s">
        <v>54</v>
      </c>
      <c r="C28" s="122" t="s">
        <v>55</v>
      </c>
      <c r="D28" s="124" t="s">
        <v>22</v>
      </c>
      <c r="E28" s="125" t="s">
        <v>23</v>
      </c>
      <c r="F28" s="317">
        <v>425.28</v>
      </c>
      <c r="G28" s="150" t="s">
        <v>250</v>
      </c>
      <c r="H28" s="280">
        <v>153</v>
      </c>
      <c r="I28" s="280">
        <v>47</v>
      </c>
      <c r="J28" s="280">
        <f>+F28/H28/I28</f>
        <v>5.9140592407175632E-2</v>
      </c>
      <c r="K28" s="126" t="s">
        <v>56</v>
      </c>
      <c r="L28" s="126" t="s">
        <v>280</v>
      </c>
      <c r="M28" s="137">
        <v>45230</v>
      </c>
      <c r="N28" s="129" t="s">
        <v>281</v>
      </c>
      <c r="O28" s="129" t="s">
        <v>262</v>
      </c>
      <c r="P28" s="130" t="s">
        <v>58</v>
      </c>
      <c r="Q28" s="139" t="s">
        <v>59</v>
      </c>
      <c r="R28" s="138" t="s">
        <v>60</v>
      </c>
    </row>
    <row r="29" spans="1:18" x14ac:dyDescent="0.25">
      <c r="A29" s="68" t="s">
        <v>44</v>
      </c>
      <c r="B29" s="178" t="s">
        <v>54</v>
      </c>
      <c r="C29" s="68" t="s">
        <v>55</v>
      </c>
      <c r="D29" s="70" t="s">
        <v>29</v>
      </c>
      <c r="E29" s="71" t="s">
        <v>30</v>
      </c>
      <c r="F29" s="318">
        <v>5402.75</v>
      </c>
      <c r="G29" s="79" t="s">
        <v>250</v>
      </c>
      <c r="H29" s="281">
        <v>153</v>
      </c>
      <c r="I29" s="281">
        <v>47</v>
      </c>
      <c r="J29" s="281">
        <f t="shared" ref="J29:J33" si="2">+F29/H29/I29</f>
        <v>0.75132109581421214</v>
      </c>
      <c r="K29" s="59" t="s">
        <v>282</v>
      </c>
      <c r="L29" s="59" t="s">
        <v>57</v>
      </c>
      <c r="M29" s="74" t="s">
        <v>283</v>
      </c>
      <c r="N29" s="73" t="s">
        <v>284</v>
      </c>
      <c r="O29" s="73" t="s">
        <v>262</v>
      </c>
      <c r="P29" s="74" t="s">
        <v>58</v>
      </c>
      <c r="Q29" s="87" t="s">
        <v>59</v>
      </c>
      <c r="R29" s="84" t="s">
        <v>60</v>
      </c>
    </row>
    <row r="30" spans="1:18" x14ac:dyDescent="0.25">
      <c r="A30" s="68" t="s">
        <v>44</v>
      </c>
      <c r="B30" s="178" t="s">
        <v>54</v>
      </c>
      <c r="C30" s="68" t="s">
        <v>61</v>
      </c>
      <c r="D30" s="70" t="s">
        <v>31</v>
      </c>
      <c r="E30" s="71" t="s">
        <v>32</v>
      </c>
      <c r="F30" s="318">
        <v>3074.34</v>
      </c>
      <c r="G30" s="79" t="s">
        <v>250</v>
      </c>
      <c r="H30" s="281">
        <v>153</v>
      </c>
      <c r="I30" s="281">
        <v>47</v>
      </c>
      <c r="J30" s="281">
        <f t="shared" si="2"/>
        <v>0.42752607425949102</v>
      </c>
      <c r="K30" s="59" t="s">
        <v>62</v>
      </c>
      <c r="L30" s="59" t="s">
        <v>280</v>
      </c>
      <c r="M30" s="85" t="s">
        <v>285</v>
      </c>
      <c r="N30" s="73" t="s">
        <v>286</v>
      </c>
      <c r="O30" s="73" t="s">
        <v>262</v>
      </c>
      <c r="P30" s="74" t="s">
        <v>58</v>
      </c>
      <c r="Q30" s="87" t="s">
        <v>59</v>
      </c>
      <c r="R30" s="84" t="s">
        <v>60</v>
      </c>
    </row>
    <row r="31" spans="1:18" x14ac:dyDescent="0.25">
      <c r="A31" s="68" t="s">
        <v>44</v>
      </c>
      <c r="B31" s="178" t="s">
        <v>54</v>
      </c>
      <c r="C31" s="68" t="s">
        <v>61</v>
      </c>
      <c r="D31" s="70" t="s">
        <v>34</v>
      </c>
      <c r="E31" s="71" t="s">
        <v>35</v>
      </c>
      <c r="F31" s="318">
        <v>87.69</v>
      </c>
      <c r="G31" s="79" t="s">
        <v>250</v>
      </c>
      <c r="H31" s="281">
        <v>153</v>
      </c>
      <c r="I31" s="281">
        <v>47</v>
      </c>
      <c r="J31" s="281">
        <f t="shared" si="2"/>
        <v>1.2194409678765122E-2</v>
      </c>
      <c r="K31" s="59" t="s">
        <v>63</v>
      </c>
      <c r="L31" s="59" t="s">
        <v>64</v>
      </c>
      <c r="M31" s="83">
        <v>44978</v>
      </c>
      <c r="N31" s="73" t="s">
        <v>287</v>
      </c>
      <c r="O31" s="73" t="s">
        <v>262</v>
      </c>
      <c r="P31" s="74" t="s">
        <v>58</v>
      </c>
      <c r="Q31" s="87" t="s">
        <v>59</v>
      </c>
      <c r="R31" s="84" t="s">
        <v>60</v>
      </c>
    </row>
    <row r="32" spans="1:18" ht="15.75" thickBot="1" x14ac:dyDescent="0.3">
      <c r="A32" s="186" t="s">
        <v>44</v>
      </c>
      <c r="B32" s="197" t="s">
        <v>54</v>
      </c>
      <c r="C32" s="186" t="s">
        <v>61</v>
      </c>
      <c r="D32" s="189" t="s">
        <v>38</v>
      </c>
      <c r="E32" s="190" t="s">
        <v>39</v>
      </c>
      <c r="F32" s="319">
        <v>0</v>
      </c>
      <c r="G32" s="199" t="s">
        <v>250</v>
      </c>
      <c r="H32" s="278">
        <v>153</v>
      </c>
      <c r="I32" s="278">
        <v>47</v>
      </c>
      <c r="J32" s="278">
        <f t="shared" si="2"/>
        <v>0</v>
      </c>
      <c r="K32" s="191"/>
      <c r="L32" s="191"/>
      <c r="M32" s="204"/>
      <c r="N32" s="194"/>
      <c r="O32" s="194" t="s">
        <v>262</v>
      </c>
      <c r="P32" s="195"/>
      <c r="Q32" s="207"/>
      <c r="R32" s="195"/>
    </row>
    <row r="33" spans="1:18" ht="15.75" thickBot="1" x14ac:dyDescent="0.3">
      <c r="A33" s="326" t="s">
        <v>44</v>
      </c>
      <c r="B33" s="327" t="s">
        <v>54</v>
      </c>
      <c r="C33" s="328" t="s">
        <v>61</v>
      </c>
      <c r="D33" s="337"/>
      <c r="E33" s="330" t="s">
        <v>41</v>
      </c>
      <c r="F33" s="331">
        <v>8990.06</v>
      </c>
      <c r="G33" s="493" t="s">
        <v>250</v>
      </c>
      <c r="H33" s="360">
        <v>153</v>
      </c>
      <c r="I33" s="360">
        <v>47</v>
      </c>
      <c r="J33" s="333">
        <f t="shared" si="2"/>
        <v>1.250182172159644</v>
      </c>
      <c r="K33" s="328"/>
      <c r="L33" s="328"/>
      <c r="M33" s="328"/>
      <c r="N33" s="328"/>
      <c r="O33" s="335" t="s">
        <v>262</v>
      </c>
      <c r="P33" s="328" t="s">
        <v>58</v>
      </c>
      <c r="Q33" s="328" t="s">
        <v>65</v>
      </c>
      <c r="R33" s="344" t="s">
        <v>66</v>
      </c>
    </row>
    <row r="34" spans="1:18" x14ac:dyDescent="0.25">
      <c r="A34" s="122" t="s">
        <v>44</v>
      </c>
      <c r="B34" s="252" t="s">
        <v>67</v>
      </c>
      <c r="C34" s="133" t="s">
        <v>68</v>
      </c>
      <c r="D34" s="124" t="s">
        <v>22</v>
      </c>
      <c r="E34" s="125" t="s">
        <v>23</v>
      </c>
      <c r="F34" s="317">
        <v>2518.96</v>
      </c>
      <c r="G34" s="150" t="s">
        <v>250</v>
      </c>
      <c r="H34" s="280">
        <v>153</v>
      </c>
      <c r="I34" s="280">
        <v>57</v>
      </c>
      <c r="J34" s="280">
        <f>+F34/H34/I34</f>
        <v>0.28883843595917896</v>
      </c>
      <c r="K34" s="126" t="s">
        <v>69</v>
      </c>
      <c r="L34" s="126" t="s">
        <v>48</v>
      </c>
      <c r="M34" s="134" t="s">
        <v>288</v>
      </c>
      <c r="N34" s="129" t="s">
        <v>289</v>
      </c>
      <c r="O34" s="129" t="s">
        <v>70</v>
      </c>
      <c r="P34" s="130" t="s">
        <v>71</v>
      </c>
      <c r="Q34" s="139">
        <v>37068379591</v>
      </c>
      <c r="R34" s="132" t="s">
        <v>290</v>
      </c>
    </row>
    <row r="35" spans="1:18" x14ac:dyDescent="0.25">
      <c r="A35" s="68" t="s">
        <v>44</v>
      </c>
      <c r="B35" s="179" t="s">
        <v>67</v>
      </c>
      <c r="C35" s="69" t="s">
        <v>68</v>
      </c>
      <c r="D35" s="70" t="s">
        <v>29</v>
      </c>
      <c r="E35" s="71" t="s">
        <v>30</v>
      </c>
      <c r="F35" s="318">
        <v>4468.12</v>
      </c>
      <c r="G35" s="79" t="s">
        <v>250</v>
      </c>
      <c r="H35" s="281">
        <v>153</v>
      </c>
      <c r="I35" s="281">
        <v>57</v>
      </c>
      <c r="J35" s="281">
        <f>+F35/H35/I35</f>
        <v>0.51234032794404305</v>
      </c>
      <c r="K35" s="59" t="s">
        <v>291</v>
      </c>
      <c r="L35" s="59" t="s">
        <v>48</v>
      </c>
      <c r="M35" s="80" t="s">
        <v>292</v>
      </c>
      <c r="N35" s="73" t="s">
        <v>293</v>
      </c>
      <c r="O35" s="73" t="s">
        <v>70</v>
      </c>
      <c r="P35" s="74" t="s">
        <v>71</v>
      </c>
      <c r="Q35" s="87">
        <v>37068379591</v>
      </c>
      <c r="R35" s="51" t="s">
        <v>290</v>
      </c>
    </row>
    <row r="36" spans="1:18" x14ac:dyDescent="0.25">
      <c r="A36" s="68" t="s">
        <v>44</v>
      </c>
      <c r="B36" s="179" t="s">
        <v>67</v>
      </c>
      <c r="C36" s="69" t="s">
        <v>68</v>
      </c>
      <c r="D36" s="70" t="s">
        <v>31</v>
      </c>
      <c r="E36" s="71" t="s">
        <v>32</v>
      </c>
      <c r="F36" s="318">
        <v>1958.5</v>
      </c>
      <c r="G36" s="79" t="s">
        <v>250</v>
      </c>
      <c r="H36" s="281">
        <v>153</v>
      </c>
      <c r="I36" s="281">
        <v>57</v>
      </c>
      <c r="J36" s="281">
        <f>+F36/H36/I36</f>
        <v>0.22457287008370602</v>
      </c>
      <c r="K36" s="59" t="s">
        <v>294</v>
      </c>
      <c r="L36" s="59" t="s">
        <v>48</v>
      </c>
      <c r="M36" s="80" t="s">
        <v>288</v>
      </c>
      <c r="N36" s="73" t="s">
        <v>289</v>
      </c>
      <c r="O36" s="73" t="s">
        <v>70</v>
      </c>
      <c r="P36" s="74" t="s">
        <v>71</v>
      </c>
      <c r="Q36" s="87">
        <v>37068379591</v>
      </c>
      <c r="R36" s="51" t="s">
        <v>290</v>
      </c>
    </row>
    <row r="37" spans="1:18" x14ac:dyDescent="0.25">
      <c r="A37" s="68" t="s">
        <v>44</v>
      </c>
      <c r="B37" s="179" t="s">
        <v>67</v>
      </c>
      <c r="C37" s="69" t="s">
        <v>68</v>
      </c>
      <c r="D37" s="70" t="s">
        <v>34</v>
      </c>
      <c r="E37" s="71" t="s">
        <v>35</v>
      </c>
      <c r="F37" s="318">
        <v>471.4</v>
      </c>
      <c r="G37" s="79" t="s">
        <v>250</v>
      </c>
      <c r="H37" s="281">
        <v>153</v>
      </c>
      <c r="I37" s="281">
        <v>57</v>
      </c>
      <c r="J37" s="281">
        <f>+F37/H37/I37</f>
        <v>5.4053434239192746E-2</v>
      </c>
      <c r="K37" s="59" t="s">
        <v>72</v>
      </c>
      <c r="L37" s="59" t="s">
        <v>295</v>
      </c>
      <c r="M37" s="80">
        <v>45119</v>
      </c>
      <c r="N37" s="86">
        <v>10227189</v>
      </c>
      <c r="O37" s="73" t="s">
        <v>70</v>
      </c>
      <c r="P37" s="74" t="s">
        <v>71</v>
      </c>
      <c r="Q37" s="87">
        <v>37068379591</v>
      </c>
      <c r="R37" s="51" t="s">
        <v>290</v>
      </c>
    </row>
    <row r="38" spans="1:18" ht="15.75" thickBot="1" x14ac:dyDescent="0.3">
      <c r="A38" s="186" t="s">
        <v>44</v>
      </c>
      <c r="B38" s="205" t="s">
        <v>67</v>
      </c>
      <c r="C38" s="188" t="s">
        <v>68</v>
      </c>
      <c r="D38" s="189" t="s">
        <v>38</v>
      </c>
      <c r="E38" s="190" t="s">
        <v>39</v>
      </c>
      <c r="F38" s="319"/>
      <c r="G38" s="199" t="s">
        <v>250</v>
      </c>
      <c r="H38" s="278"/>
      <c r="I38" s="278"/>
      <c r="J38" s="278"/>
      <c r="K38" s="191"/>
      <c r="L38" s="191"/>
      <c r="M38" s="202"/>
      <c r="N38" s="194"/>
      <c r="O38" s="194" t="s">
        <v>70</v>
      </c>
      <c r="P38" s="195"/>
      <c r="Q38" s="207"/>
      <c r="R38" s="195"/>
    </row>
    <row r="39" spans="1:18" ht="15.75" thickBot="1" x14ac:dyDescent="0.3">
      <c r="A39" s="326" t="s">
        <v>44</v>
      </c>
      <c r="B39" s="327" t="s">
        <v>67</v>
      </c>
      <c r="C39" s="328" t="s">
        <v>68</v>
      </c>
      <c r="D39" s="337"/>
      <c r="E39" s="330" t="s">
        <v>41</v>
      </c>
      <c r="F39" s="331">
        <f>SUM(F34:F38)</f>
        <v>9416.98</v>
      </c>
      <c r="G39" s="493" t="s">
        <v>250</v>
      </c>
      <c r="H39" s="360">
        <v>153</v>
      </c>
      <c r="I39" s="360">
        <v>57</v>
      </c>
      <c r="J39" s="333">
        <f>+F39/H39/I39</f>
        <v>1.0798050682261209</v>
      </c>
      <c r="K39" s="342"/>
      <c r="L39" s="342"/>
      <c r="M39" s="339"/>
      <c r="N39" s="341"/>
      <c r="O39" s="335" t="s">
        <v>70</v>
      </c>
      <c r="P39" s="328"/>
      <c r="Q39" s="328"/>
      <c r="R39" s="405" t="s">
        <v>290</v>
      </c>
    </row>
    <row r="40" spans="1:18" x14ac:dyDescent="0.25">
      <c r="A40" s="122" t="s">
        <v>74</v>
      </c>
      <c r="B40" s="252" t="s">
        <v>75</v>
      </c>
      <c r="C40" s="133" t="s">
        <v>76</v>
      </c>
      <c r="D40" s="124" t="s">
        <v>22</v>
      </c>
      <c r="E40" s="125" t="s">
        <v>23</v>
      </c>
      <c r="F40" s="317">
        <v>3734</v>
      </c>
      <c r="G40" s="150" t="s">
        <v>250</v>
      </c>
      <c r="H40" s="280">
        <v>153</v>
      </c>
      <c r="I40" s="280">
        <v>60.46</v>
      </c>
      <c r="J40" s="280">
        <f>+F40/H40/I40</f>
        <v>0.40365909292375013</v>
      </c>
      <c r="K40" s="126" t="s">
        <v>296</v>
      </c>
      <c r="L40" s="126" t="s">
        <v>297</v>
      </c>
      <c r="M40" s="126" t="s">
        <v>298</v>
      </c>
      <c r="N40" s="129" t="s">
        <v>299</v>
      </c>
      <c r="O40" s="129" t="s">
        <v>300</v>
      </c>
      <c r="P40" s="130" t="s">
        <v>77</v>
      </c>
      <c r="Q40" s="139" t="s">
        <v>78</v>
      </c>
      <c r="R40" s="132" t="s">
        <v>79</v>
      </c>
    </row>
    <row r="41" spans="1:18" x14ac:dyDescent="0.25">
      <c r="A41" s="68" t="s">
        <v>74</v>
      </c>
      <c r="B41" s="179" t="s">
        <v>75</v>
      </c>
      <c r="C41" s="69" t="s">
        <v>76</v>
      </c>
      <c r="D41" s="70" t="s">
        <v>29</v>
      </c>
      <c r="E41" s="71" t="s">
        <v>30</v>
      </c>
      <c r="F41" s="318">
        <v>5740.34</v>
      </c>
      <c r="G41" s="79" t="s">
        <v>250</v>
      </c>
      <c r="H41" s="281">
        <v>153</v>
      </c>
      <c r="I41" s="281">
        <v>60.46</v>
      </c>
      <c r="J41" s="281">
        <f t="shared" ref="J41:J51" si="3">+F41/H41/I41</f>
        <v>0.62055180435830748</v>
      </c>
      <c r="K41" s="59" t="s">
        <v>80</v>
      </c>
      <c r="L41" s="59" t="s">
        <v>82</v>
      </c>
      <c r="M41" s="59" t="s">
        <v>298</v>
      </c>
      <c r="N41" s="73" t="s">
        <v>301</v>
      </c>
      <c r="O41" s="73"/>
      <c r="P41" s="74" t="s">
        <v>77</v>
      </c>
      <c r="Q41" s="87" t="s">
        <v>78</v>
      </c>
      <c r="R41" s="49" t="s">
        <v>79</v>
      </c>
    </row>
    <row r="42" spans="1:18" x14ac:dyDescent="0.25">
      <c r="A42" s="68" t="s">
        <v>74</v>
      </c>
      <c r="B42" s="179" t="s">
        <v>75</v>
      </c>
      <c r="C42" s="69" t="s">
        <v>76</v>
      </c>
      <c r="D42" s="70" t="s">
        <v>31</v>
      </c>
      <c r="E42" s="71" t="s">
        <v>32</v>
      </c>
      <c r="F42" s="318">
        <v>4785.97</v>
      </c>
      <c r="G42" s="79" t="s">
        <v>250</v>
      </c>
      <c r="H42" s="281">
        <v>153</v>
      </c>
      <c r="I42" s="281">
        <v>60.46</v>
      </c>
      <c r="J42" s="281">
        <f t="shared" si="3"/>
        <v>0.51738090759514743</v>
      </c>
      <c r="K42" s="59" t="s">
        <v>81</v>
      </c>
      <c r="L42" s="59" t="s">
        <v>302</v>
      </c>
      <c r="M42" s="59" t="s">
        <v>298</v>
      </c>
      <c r="N42" s="73" t="s">
        <v>303</v>
      </c>
      <c r="O42" s="73"/>
      <c r="P42" s="74" t="s">
        <v>77</v>
      </c>
      <c r="Q42" s="87" t="s">
        <v>78</v>
      </c>
      <c r="R42" s="49" t="s">
        <v>79</v>
      </c>
    </row>
    <row r="43" spans="1:18" x14ac:dyDescent="0.25">
      <c r="A43" s="68" t="s">
        <v>74</v>
      </c>
      <c r="B43" s="179" t="s">
        <v>75</v>
      </c>
      <c r="C43" s="69" t="s">
        <v>76</v>
      </c>
      <c r="D43" s="70" t="s">
        <v>34</v>
      </c>
      <c r="E43" s="71" t="s">
        <v>35</v>
      </c>
      <c r="F43" s="318">
        <v>21.44</v>
      </c>
      <c r="G43" s="79" t="s">
        <v>250</v>
      </c>
      <c r="H43" s="281">
        <v>153</v>
      </c>
      <c r="I43" s="281">
        <v>60.46</v>
      </c>
      <c r="J43" s="281">
        <f t="shared" si="3"/>
        <v>2.3177426224652393E-3</v>
      </c>
      <c r="K43" s="59" t="s">
        <v>83</v>
      </c>
      <c r="L43" s="59" t="s">
        <v>73</v>
      </c>
      <c r="M43" s="59" t="s">
        <v>298</v>
      </c>
      <c r="N43" s="73" t="s">
        <v>304</v>
      </c>
      <c r="O43" s="73"/>
      <c r="P43" s="74" t="s">
        <v>77</v>
      </c>
      <c r="Q43" s="87" t="s">
        <v>78</v>
      </c>
      <c r="R43" s="49" t="s">
        <v>79</v>
      </c>
    </row>
    <row r="44" spans="1:18" ht="15.75" thickBot="1" x14ac:dyDescent="0.3">
      <c r="A44" s="186" t="s">
        <v>74</v>
      </c>
      <c r="B44" s="205" t="s">
        <v>75</v>
      </c>
      <c r="C44" s="188" t="s">
        <v>76</v>
      </c>
      <c r="D44" s="189" t="s">
        <v>38</v>
      </c>
      <c r="E44" s="190" t="s">
        <v>39</v>
      </c>
      <c r="F44" s="319">
        <v>0</v>
      </c>
      <c r="G44" s="199" t="s">
        <v>250</v>
      </c>
      <c r="H44" s="278"/>
      <c r="I44" s="278"/>
      <c r="J44" s="278"/>
      <c r="K44" s="191"/>
      <c r="L44" s="191"/>
      <c r="M44" s="191"/>
      <c r="N44" s="194"/>
      <c r="O44" s="194"/>
      <c r="P44" s="195"/>
      <c r="Q44" s="207"/>
      <c r="R44" s="195"/>
    </row>
    <row r="45" spans="1:18" ht="15.75" thickBot="1" x14ac:dyDescent="0.3">
      <c r="A45" s="326" t="s">
        <v>44</v>
      </c>
      <c r="B45" s="327" t="s">
        <v>75</v>
      </c>
      <c r="C45" s="328" t="s">
        <v>76</v>
      </c>
      <c r="D45" s="337"/>
      <c r="E45" s="330" t="s">
        <v>41</v>
      </c>
      <c r="F45" s="331">
        <f>SUM(F40:F44)</f>
        <v>14281.750000000002</v>
      </c>
      <c r="G45" s="493" t="s">
        <v>250</v>
      </c>
      <c r="H45" s="360">
        <v>153</v>
      </c>
      <c r="I45" s="360">
        <v>60.46</v>
      </c>
      <c r="J45" s="333">
        <f t="shared" si="3"/>
        <v>1.5439095474996705</v>
      </c>
      <c r="K45" s="342"/>
      <c r="L45" s="342"/>
      <c r="M45" s="339"/>
      <c r="N45" s="341"/>
      <c r="O45" s="335" t="s">
        <v>70</v>
      </c>
      <c r="P45" s="328"/>
      <c r="Q45" s="328"/>
      <c r="R45" s="406" t="s">
        <v>79</v>
      </c>
    </row>
    <row r="46" spans="1:18" x14ac:dyDescent="0.25">
      <c r="A46" s="122" t="s">
        <v>44</v>
      </c>
      <c r="B46" s="149">
        <v>2488</v>
      </c>
      <c r="C46" s="133" t="s">
        <v>84</v>
      </c>
      <c r="D46" s="124" t="s">
        <v>22</v>
      </c>
      <c r="E46" s="125" t="s">
        <v>23</v>
      </c>
      <c r="F46" s="317">
        <v>358.21</v>
      </c>
      <c r="G46" s="150" t="s">
        <v>250</v>
      </c>
      <c r="H46" s="280">
        <v>153</v>
      </c>
      <c r="I46" s="280">
        <v>30.59</v>
      </c>
      <c r="J46" s="280">
        <f t="shared" si="3"/>
        <v>7.6536182741593961E-2</v>
      </c>
      <c r="K46" s="126" t="s">
        <v>85</v>
      </c>
      <c r="L46" s="126" t="s">
        <v>86</v>
      </c>
      <c r="M46" s="134" t="s">
        <v>305</v>
      </c>
      <c r="N46" s="139" t="s">
        <v>306</v>
      </c>
      <c r="O46" s="129" t="s">
        <v>87</v>
      </c>
      <c r="P46" s="130" t="s">
        <v>88</v>
      </c>
      <c r="Q46" s="139">
        <v>861674644</v>
      </c>
      <c r="R46" s="132" t="s">
        <v>89</v>
      </c>
    </row>
    <row r="47" spans="1:18" x14ac:dyDescent="0.25">
      <c r="A47" s="68" t="s">
        <v>44</v>
      </c>
      <c r="B47" s="67">
        <v>2488</v>
      </c>
      <c r="C47" s="69" t="s">
        <v>84</v>
      </c>
      <c r="D47" s="70" t="s">
        <v>29</v>
      </c>
      <c r="E47" s="71" t="s">
        <v>30</v>
      </c>
      <c r="F47" s="318">
        <v>3705.81</v>
      </c>
      <c r="G47" s="79" t="s">
        <v>250</v>
      </c>
      <c r="H47" s="281">
        <v>153</v>
      </c>
      <c r="I47" s="281">
        <v>30.59</v>
      </c>
      <c r="J47" s="281">
        <f t="shared" si="3"/>
        <v>0.79179406316302259</v>
      </c>
      <c r="K47" s="59" t="s">
        <v>90</v>
      </c>
      <c r="L47" s="59" t="s">
        <v>86</v>
      </c>
      <c r="M47" s="80" t="s">
        <v>305</v>
      </c>
      <c r="N47" s="87" t="s">
        <v>307</v>
      </c>
      <c r="O47" s="73"/>
      <c r="P47" s="74"/>
      <c r="Q47" s="87"/>
      <c r="R47" s="74"/>
    </row>
    <row r="48" spans="1:18" x14ac:dyDescent="0.25">
      <c r="A48" s="68" t="s">
        <v>44</v>
      </c>
      <c r="B48" s="67">
        <v>2488</v>
      </c>
      <c r="C48" s="69" t="s">
        <v>84</v>
      </c>
      <c r="D48" s="70" t="s">
        <v>31</v>
      </c>
      <c r="E48" s="71" t="s">
        <v>32</v>
      </c>
      <c r="F48" s="318">
        <v>672.35</v>
      </c>
      <c r="G48" s="79" t="s">
        <v>250</v>
      </c>
      <c r="H48" s="281">
        <v>153</v>
      </c>
      <c r="I48" s="281">
        <v>30.59</v>
      </c>
      <c r="J48" s="281">
        <f t="shared" si="3"/>
        <v>0.14365624205441141</v>
      </c>
      <c r="K48" s="59" t="s">
        <v>91</v>
      </c>
      <c r="L48" s="59" t="s">
        <v>86</v>
      </c>
      <c r="M48" s="80" t="s">
        <v>305</v>
      </c>
      <c r="N48" s="87" t="s">
        <v>308</v>
      </c>
      <c r="O48" s="73"/>
      <c r="P48" s="74"/>
      <c r="Q48" s="87"/>
      <c r="R48" s="74"/>
    </row>
    <row r="49" spans="1:18" x14ac:dyDescent="0.25">
      <c r="A49" s="68" t="s">
        <v>44</v>
      </c>
      <c r="B49" s="67">
        <v>2488</v>
      </c>
      <c r="C49" s="69" t="s">
        <v>84</v>
      </c>
      <c r="D49" s="70" t="s">
        <v>34</v>
      </c>
      <c r="E49" s="71" t="s">
        <v>35</v>
      </c>
      <c r="F49" s="318">
        <v>20.66</v>
      </c>
      <c r="G49" s="79" t="s">
        <v>250</v>
      </c>
      <c r="H49" s="281">
        <v>153</v>
      </c>
      <c r="I49" s="281">
        <v>30.59</v>
      </c>
      <c r="J49" s="281">
        <f t="shared" si="3"/>
        <v>4.4142752448042529E-3</v>
      </c>
      <c r="K49" s="59" t="s">
        <v>92</v>
      </c>
      <c r="L49" s="59" t="s">
        <v>93</v>
      </c>
      <c r="M49" s="80" t="s">
        <v>305</v>
      </c>
      <c r="N49" s="87" t="s">
        <v>309</v>
      </c>
      <c r="O49" s="73"/>
      <c r="P49" s="74"/>
      <c r="Q49" s="87"/>
      <c r="R49" s="74"/>
    </row>
    <row r="50" spans="1:18" ht="15.75" thickBot="1" x14ac:dyDescent="0.3">
      <c r="A50" s="186" t="s">
        <v>44</v>
      </c>
      <c r="B50" s="206">
        <v>2488</v>
      </c>
      <c r="C50" s="188" t="s">
        <v>84</v>
      </c>
      <c r="D50" s="189" t="s">
        <v>38</v>
      </c>
      <c r="E50" s="190" t="s">
        <v>39</v>
      </c>
      <c r="F50" s="319"/>
      <c r="G50" s="199"/>
      <c r="H50" s="278"/>
      <c r="I50" s="278"/>
      <c r="J50" s="278"/>
      <c r="K50" s="191"/>
      <c r="L50" s="191"/>
      <c r="M50" s="191"/>
      <c r="N50" s="207"/>
      <c r="O50" s="198" t="s">
        <v>676</v>
      </c>
      <c r="P50" s="195"/>
      <c r="Q50" s="186">
        <v>861674644</v>
      </c>
      <c r="R50" s="208" t="s">
        <v>89</v>
      </c>
    </row>
    <row r="51" spans="1:18" ht="15.75" thickBot="1" x14ac:dyDescent="0.3">
      <c r="A51" s="326" t="s">
        <v>44</v>
      </c>
      <c r="B51" s="337">
        <v>2488</v>
      </c>
      <c r="C51" s="328" t="s">
        <v>94</v>
      </c>
      <c r="D51" s="337"/>
      <c r="E51" s="330" t="s">
        <v>41</v>
      </c>
      <c r="F51" s="331">
        <v>4757.03</v>
      </c>
      <c r="G51" s="493" t="s">
        <v>250</v>
      </c>
      <c r="H51" s="333">
        <v>153</v>
      </c>
      <c r="I51" s="333">
        <v>30.59</v>
      </c>
      <c r="J51" s="333">
        <f t="shared" si="3"/>
        <v>1.0164007632038323</v>
      </c>
      <c r="K51" s="328"/>
      <c r="L51" s="328"/>
      <c r="M51" s="328"/>
      <c r="N51" s="328"/>
      <c r="O51" s="335" t="s">
        <v>70</v>
      </c>
      <c r="P51" s="328" t="s">
        <v>88</v>
      </c>
      <c r="Q51" s="328">
        <v>861674644</v>
      </c>
      <c r="R51" s="345" t="s">
        <v>89</v>
      </c>
    </row>
    <row r="52" spans="1:18" x14ac:dyDescent="0.25">
      <c r="A52" s="122" t="s">
        <v>44</v>
      </c>
      <c r="B52" s="149">
        <v>2223</v>
      </c>
      <c r="C52" s="122" t="s">
        <v>95</v>
      </c>
      <c r="D52" s="140" t="s">
        <v>22</v>
      </c>
      <c r="E52" s="122" t="s">
        <v>23</v>
      </c>
      <c r="F52" s="317">
        <v>1363.5</v>
      </c>
      <c r="G52" s="150" t="s">
        <v>250</v>
      </c>
      <c r="H52" s="280">
        <v>153</v>
      </c>
      <c r="I52" s="280">
        <v>8.01</v>
      </c>
      <c r="J52" s="280">
        <f>+F52/H52/I52</f>
        <v>1.1125798634060367</v>
      </c>
      <c r="K52" s="129" t="s">
        <v>98</v>
      </c>
      <c r="L52" s="139" t="s">
        <v>48</v>
      </c>
      <c r="M52" s="126" t="s">
        <v>655</v>
      </c>
      <c r="N52" s="129" t="s">
        <v>310</v>
      </c>
      <c r="O52" s="129"/>
      <c r="P52" s="130" t="s">
        <v>311</v>
      </c>
      <c r="Q52" s="139">
        <v>37062116044</v>
      </c>
      <c r="R52" s="132" t="s">
        <v>97</v>
      </c>
    </row>
    <row r="53" spans="1:18" x14ac:dyDescent="0.25">
      <c r="A53" s="68" t="s">
        <v>44</v>
      </c>
      <c r="B53" s="67">
        <v>2223</v>
      </c>
      <c r="C53" s="68" t="s">
        <v>95</v>
      </c>
      <c r="D53" s="75" t="s">
        <v>29</v>
      </c>
      <c r="E53" s="68" t="s">
        <v>30</v>
      </c>
      <c r="F53" s="318">
        <v>450.25</v>
      </c>
      <c r="G53" s="79" t="s">
        <v>250</v>
      </c>
      <c r="H53" s="281">
        <v>153</v>
      </c>
      <c r="I53" s="281">
        <v>8.01</v>
      </c>
      <c r="J53" s="281">
        <f>+F53/H53/I53</f>
        <v>0.36739206710566047</v>
      </c>
      <c r="K53" s="73" t="s">
        <v>99</v>
      </c>
      <c r="L53" s="87" t="s">
        <v>48</v>
      </c>
      <c r="M53" s="59" t="s">
        <v>655</v>
      </c>
      <c r="N53" s="73" t="s">
        <v>312</v>
      </c>
      <c r="O53" s="73"/>
      <c r="P53" s="74" t="s">
        <v>311</v>
      </c>
      <c r="Q53" s="87">
        <v>37062116044</v>
      </c>
      <c r="R53" s="49" t="s">
        <v>97</v>
      </c>
    </row>
    <row r="54" spans="1:18" x14ac:dyDescent="0.25">
      <c r="A54" s="68" t="s">
        <v>44</v>
      </c>
      <c r="B54" s="67">
        <v>2223</v>
      </c>
      <c r="C54" s="68" t="s">
        <v>95</v>
      </c>
      <c r="D54" s="75" t="s">
        <v>31</v>
      </c>
      <c r="E54" s="68" t="s">
        <v>32</v>
      </c>
      <c r="F54" s="318">
        <v>50.86</v>
      </c>
      <c r="G54" s="79" t="s">
        <v>250</v>
      </c>
      <c r="H54" s="281">
        <v>153</v>
      </c>
      <c r="I54" s="281">
        <v>8.01</v>
      </c>
      <c r="J54" s="281">
        <f>+F54/H54/I54</f>
        <v>4.1500412066616081E-2</v>
      </c>
      <c r="K54" s="73" t="s">
        <v>100</v>
      </c>
      <c r="L54" s="59" t="s">
        <v>73</v>
      </c>
      <c r="M54" s="59" t="s">
        <v>655</v>
      </c>
      <c r="N54" s="73" t="s">
        <v>313</v>
      </c>
      <c r="O54" s="73"/>
      <c r="P54" s="74" t="s">
        <v>311</v>
      </c>
      <c r="Q54" s="87">
        <v>37062116044</v>
      </c>
      <c r="R54" s="49" t="s">
        <v>97</v>
      </c>
    </row>
    <row r="55" spans="1:18" x14ac:dyDescent="0.25">
      <c r="A55" s="68" t="s">
        <v>44</v>
      </c>
      <c r="B55" s="67">
        <v>2223</v>
      </c>
      <c r="C55" s="68" t="s">
        <v>95</v>
      </c>
      <c r="D55" s="75" t="s">
        <v>34</v>
      </c>
      <c r="E55" s="68" t="s">
        <v>35</v>
      </c>
      <c r="F55" s="318">
        <v>43.77</v>
      </c>
      <c r="G55" s="79" t="s">
        <v>250</v>
      </c>
      <c r="H55" s="281">
        <v>153</v>
      </c>
      <c r="I55" s="281">
        <v>8.01</v>
      </c>
      <c r="J55" s="281">
        <f>+F55/H55/I55</f>
        <v>3.571515997160412E-2</v>
      </c>
      <c r="K55" s="59"/>
      <c r="L55" s="59"/>
      <c r="M55" s="59"/>
      <c r="N55" s="87"/>
      <c r="O55" s="87"/>
      <c r="P55" s="74"/>
      <c r="Q55" s="88">
        <v>842668979</v>
      </c>
      <c r="R55" s="89" t="s">
        <v>97</v>
      </c>
    </row>
    <row r="56" spans="1:18" ht="15.75" thickBot="1" x14ac:dyDescent="0.3">
      <c r="A56" s="186" t="s">
        <v>44</v>
      </c>
      <c r="B56" s="206">
        <v>2223</v>
      </c>
      <c r="C56" s="186" t="s">
        <v>95</v>
      </c>
      <c r="D56" s="209" t="s">
        <v>38</v>
      </c>
      <c r="E56" s="186" t="s">
        <v>39</v>
      </c>
      <c r="F56" s="319" t="s">
        <v>314</v>
      </c>
      <c r="G56" s="199" t="s">
        <v>250</v>
      </c>
      <c r="H56" s="278"/>
      <c r="I56" s="278"/>
      <c r="J56" s="278"/>
      <c r="K56" s="193"/>
      <c r="L56" s="193"/>
      <c r="M56" s="193"/>
      <c r="N56" s="210"/>
      <c r="O56" s="210"/>
      <c r="P56" s="193"/>
      <c r="Q56" s="210"/>
      <c r="R56" s="193"/>
    </row>
    <row r="57" spans="1:18" ht="15.75" thickBot="1" x14ac:dyDescent="0.3">
      <c r="A57" s="326" t="s">
        <v>44</v>
      </c>
      <c r="B57" s="337">
        <v>2223</v>
      </c>
      <c r="C57" s="328" t="s">
        <v>95</v>
      </c>
      <c r="D57" s="337"/>
      <c r="E57" s="330" t="s">
        <v>41</v>
      </c>
      <c r="F57" s="331">
        <f>SUM(F52:F55)</f>
        <v>1908.3799999999999</v>
      </c>
      <c r="G57" s="493" t="s">
        <v>250</v>
      </c>
      <c r="H57" s="333">
        <v>153</v>
      </c>
      <c r="I57" s="333">
        <v>8.01</v>
      </c>
      <c r="J57" s="333">
        <f>+F57/H57/I57</f>
        <v>1.5571875025499171</v>
      </c>
      <c r="K57" s="328"/>
      <c r="L57" s="328"/>
      <c r="M57" s="328"/>
      <c r="N57" s="328"/>
      <c r="O57" s="335" t="s">
        <v>70</v>
      </c>
      <c r="P57" s="328" t="s">
        <v>96</v>
      </c>
      <c r="Q57" s="346">
        <v>842668979</v>
      </c>
      <c r="R57" s="347" t="s">
        <v>97</v>
      </c>
    </row>
    <row r="58" spans="1:18" x14ac:dyDescent="0.25">
      <c r="A58" s="122" t="s">
        <v>44</v>
      </c>
      <c r="B58" s="149">
        <v>2229</v>
      </c>
      <c r="C58" s="122" t="s">
        <v>102</v>
      </c>
      <c r="D58" s="140" t="s">
        <v>22</v>
      </c>
      <c r="E58" s="122" t="s">
        <v>23</v>
      </c>
      <c r="F58" s="317">
        <v>1225.48</v>
      </c>
      <c r="G58" s="150" t="s">
        <v>250</v>
      </c>
      <c r="H58" s="280">
        <v>153</v>
      </c>
      <c r="I58" s="280">
        <v>18</v>
      </c>
      <c r="J58" s="280">
        <f>+F58/H58/I58</f>
        <v>0.44498184458968776</v>
      </c>
      <c r="K58" s="126" t="s">
        <v>146</v>
      </c>
      <c r="L58" s="126" t="s">
        <v>103</v>
      </c>
      <c r="M58" s="134" t="s">
        <v>288</v>
      </c>
      <c r="N58" s="129" t="s">
        <v>315</v>
      </c>
      <c r="O58" s="129"/>
      <c r="P58" s="130" t="s">
        <v>104</v>
      </c>
      <c r="Q58" s="139">
        <v>37065268012</v>
      </c>
      <c r="R58" s="132" t="s">
        <v>316</v>
      </c>
    </row>
    <row r="59" spans="1:18" x14ac:dyDescent="0.25">
      <c r="A59" s="68" t="s">
        <v>44</v>
      </c>
      <c r="B59" s="67">
        <v>2229</v>
      </c>
      <c r="C59" s="68" t="s">
        <v>102</v>
      </c>
      <c r="D59" s="75" t="s">
        <v>29</v>
      </c>
      <c r="E59" s="68" t="s">
        <v>30</v>
      </c>
      <c r="F59" s="318">
        <v>1305</v>
      </c>
      <c r="G59" s="79" t="s">
        <v>250</v>
      </c>
      <c r="H59" s="281">
        <v>153</v>
      </c>
      <c r="I59" s="281">
        <v>18</v>
      </c>
      <c r="J59" s="281">
        <f t="shared" ref="J59:J63" si="4">+F59/H59/I59</f>
        <v>0.47385620915032678</v>
      </c>
      <c r="K59" s="59" t="s">
        <v>53</v>
      </c>
      <c r="L59" s="59" t="s">
        <v>107</v>
      </c>
      <c r="M59" s="80" t="s">
        <v>317</v>
      </c>
      <c r="N59" s="73" t="s">
        <v>318</v>
      </c>
      <c r="O59" s="73"/>
      <c r="P59" s="74" t="s">
        <v>104</v>
      </c>
      <c r="Q59" s="87">
        <v>37065268012</v>
      </c>
      <c r="R59" s="51" t="s">
        <v>316</v>
      </c>
    </row>
    <row r="60" spans="1:18" x14ac:dyDescent="0.25">
      <c r="A60" s="68" t="s">
        <v>44</v>
      </c>
      <c r="B60" s="67">
        <v>2229</v>
      </c>
      <c r="C60" s="68" t="s">
        <v>102</v>
      </c>
      <c r="D60" s="75" t="s">
        <v>31</v>
      </c>
      <c r="E60" s="68" t="s">
        <v>32</v>
      </c>
      <c r="F60" s="318">
        <v>1404.18</v>
      </c>
      <c r="G60" s="79" t="s">
        <v>250</v>
      </c>
      <c r="H60" s="281">
        <v>153</v>
      </c>
      <c r="I60" s="281">
        <v>18</v>
      </c>
      <c r="J60" s="281">
        <f t="shared" si="4"/>
        <v>0.50986928104575169</v>
      </c>
      <c r="K60" s="59" t="s">
        <v>108</v>
      </c>
      <c r="L60" s="59" t="s">
        <v>109</v>
      </c>
      <c r="M60" s="80" t="s">
        <v>288</v>
      </c>
      <c r="N60" s="73" t="s">
        <v>319</v>
      </c>
      <c r="O60" s="73"/>
      <c r="P60" s="74" t="s">
        <v>104</v>
      </c>
      <c r="Q60" s="87">
        <v>37065168012</v>
      </c>
      <c r="R60" s="51" t="s">
        <v>316</v>
      </c>
    </row>
    <row r="61" spans="1:18" x14ac:dyDescent="0.25">
      <c r="A61" s="68" t="s">
        <v>44</v>
      </c>
      <c r="B61" s="67">
        <v>2229</v>
      </c>
      <c r="C61" s="68" t="s">
        <v>102</v>
      </c>
      <c r="D61" s="75" t="s">
        <v>34</v>
      </c>
      <c r="E61" s="68" t="s">
        <v>35</v>
      </c>
      <c r="F61" s="318">
        <v>230.55</v>
      </c>
      <c r="G61" s="79" t="s">
        <v>250</v>
      </c>
      <c r="H61" s="281">
        <v>153</v>
      </c>
      <c r="I61" s="281">
        <v>18</v>
      </c>
      <c r="J61" s="281">
        <f t="shared" si="4"/>
        <v>8.3714596949891071E-2</v>
      </c>
      <c r="K61" s="59" t="s">
        <v>110</v>
      </c>
      <c r="L61" s="59" t="s">
        <v>111</v>
      </c>
      <c r="M61" s="80" t="s">
        <v>320</v>
      </c>
      <c r="N61" s="73" t="s">
        <v>321</v>
      </c>
      <c r="O61" s="73"/>
      <c r="P61" s="74" t="s">
        <v>104</v>
      </c>
      <c r="Q61" s="87">
        <v>37065268012</v>
      </c>
      <c r="R61" s="51" t="s">
        <v>316</v>
      </c>
    </row>
    <row r="62" spans="1:18" ht="15.75" thickBot="1" x14ac:dyDescent="0.3">
      <c r="A62" s="186" t="s">
        <v>44</v>
      </c>
      <c r="B62" s="206">
        <v>2229</v>
      </c>
      <c r="C62" s="186" t="s">
        <v>102</v>
      </c>
      <c r="D62" s="209" t="s">
        <v>38</v>
      </c>
      <c r="E62" s="186" t="s">
        <v>39</v>
      </c>
      <c r="F62" s="319"/>
      <c r="G62" s="199" t="s">
        <v>250</v>
      </c>
      <c r="H62" s="278"/>
      <c r="I62" s="278"/>
      <c r="J62" s="278"/>
      <c r="K62" s="191"/>
      <c r="L62" s="191"/>
      <c r="M62" s="191"/>
      <c r="N62" s="194"/>
      <c r="O62" s="194"/>
      <c r="P62" s="195"/>
      <c r="Q62" s="207"/>
      <c r="R62" s="195"/>
    </row>
    <row r="63" spans="1:18" ht="15.75" thickBot="1" x14ac:dyDescent="0.3">
      <c r="A63" s="326" t="s">
        <v>44</v>
      </c>
      <c r="B63" s="337">
        <v>2229</v>
      </c>
      <c r="C63" s="328" t="s">
        <v>102</v>
      </c>
      <c r="D63" s="337"/>
      <c r="E63" s="330" t="s">
        <v>41</v>
      </c>
      <c r="F63" s="331">
        <f>SUM(F58:F62)</f>
        <v>4165.21</v>
      </c>
      <c r="G63" s="493" t="s">
        <v>250</v>
      </c>
      <c r="H63" s="333">
        <v>153</v>
      </c>
      <c r="I63" s="333">
        <v>18</v>
      </c>
      <c r="J63" s="333">
        <f t="shared" si="4"/>
        <v>1.5124219317356573</v>
      </c>
      <c r="K63" s="328"/>
      <c r="L63" s="328"/>
      <c r="M63" s="328"/>
      <c r="N63" s="328"/>
      <c r="O63" s="335" t="s">
        <v>70</v>
      </c>
      <c r="P63" s="328" t="s">
        <v>104</v>
      </c>
      <c r="Q63" s="348" t="s">
        <v>105</v>
      </c>
      <c r="R63" s="345" t="s">
        <v>106</v>
      </c>
    </row>
    <row r="64" spans="1:18" x14ac:dyDescent="0.25">
      <c r="A64" s="122" t="s">
        <v>44</v>
      </c>
      <c r="B64" s="253">
        <v>2233</v>
      </c>
      <c r="C64" s="141" t="s">
        <v>112</v>
      </c>
      <c r="D64" s="124" t="s">
        <v>22</v>
      </c>
      <c r="E64" s="142" t="s">
        <v>23</v>
      </c>
      <c r="F64" s="317">
        <v>537.89</v>
      </c>
      <c r="G64" s="150" t="s">
        <v>250</v>
      </c>
      <c r="H64" s="280">
        <v>153</v>
      </c>
      <c r="I64" s="280">
        <v>5.55</v>
      </c>
      <c r="J64" s="280">
        <f>+F64/H64/I64</f>
        <v>0.63344520991579811</v>
      </c>
      <c r="K64" s="126" t="s">
        <v>113</v>
      </c>
      <c r="L64" s="126" t="s">
        <v>48</v>
      </c>
      <c r="M64" s="126" t="s">
        <v>322</v>
      </c>
      <c r="N64" s="129" t="s">
        <v>323</v>
      </c>
      <c r="O64" s="129"/>
      <c r="P64" s="130"/>
      <c r="Q64" s="139"/>
      <c r="R64" s="135"/>
    </row>
    <row r="65" spans="1:18" x14ac:dyDescent="0.25">
      <c r="A65" s="68" t="s">
        <v>324</v>
      </c>
      <c r="B65" s="180"/>
      <c r="C65" s="55" t="s">
        <v>112</v>
      </c>
      <c r="D65" s="70" t="s">
        <v>29</v>
      </c>
      <c r="E65" s="91" t="s">
        <v>30</v>
      </c>
      <c r="F65" s="318">
        <v>591.76</v>
      </c>
      <c r="G65" s="79" t="s">
        <v>250</v>
      </c>
      <c r="H65" s="281">
        <v>153</v>
      </c>
      <c r="I65" s="281">
        <v>5.55</v>
      </c>
      <c r="J65" s="281">
        <f>+F65/H65/I65</f>
        <v>0.69688512041453221</v>
      </c>
      <c r="K65" s="59" t="s">
        <v>325</v>
      </c>
      <c r="L65" s="59" t="s">
        <v>48</v>
      </c>
      <c r="M65" s="59" t="s">
        <v>322</v>
      </c>
      <c r="N65" s="73" t="s">
        <v>326</v>
      </c>
      <c r="O65" s="52"/>
      <c r="P65" s="74"/>
      <c r="Q65" s="87"/>
      <c r="R65" s="74"/>
    </row>
    <row r="66" spans="1:18" x14ac:dyDescent="0.25">
      <c r="A66" s="68" t="s">
        <v>327</v>
      </c>
      <c r="B66" s="180"/>
      <c r="C66" s="55" t="s">
        <v>112</v>
      </c>
      <c r="D66" s="70" t="s">
        <v>31</v>
      </c>
      <c r="E66" s="91" t="s">
        <v>32</v>
      </c>
      <c r="F66" s="318">
        <v>176.29</v>
      </c>
      <c r="G66" s="79" t="s">
        <v>250</v>
      </c>
      <c r="H66" s="281">
        <v>153</v>
      </c>
      <c r="I66" s="281">
        <v>5.55</v>
      </c>
      <c r="J66" s="281">
        <f>+F66/H66/I66</f>
        <v>0.20760760760760763</v>
      </c>
      <c r="K66" s="59" t="s">
        <v>115</v>
      </c>
      <c r="L66" s="59" t="s">
        <v>48</v>
      </c>
      <c r="M66" s="59" t="s">
        <v>322</v>
      </c>
      <c r="N66" s="73" t="s">
        <v>328</v>
      </c>
      <c r="O66" s="73"/>
      <c r="P66" s="74"/>
      <c r="Q66" s="87"/>
      <c r="R66" s="74"/>
    </row>
    <row r="67" spans="1:18" x14ac:dyDescent="0.25">
      <c r="A67" s="68" t="s">
        <v>329</v>
      </c>
      <c r="B67" s="180"/>
      <c r="C67" s="55" t="s">
        <v>112</v>
      </c>
      <c r="D67" s="70" t="s">
        <v>34</v>
      </c>
      <c r="E67" s="91" t="s">
        <v>35</v>
      </c>
      <c r="F67" s="318">
        <v>167.69</v>
      </c>
      <c r="G67" s="79" t="s">
        <v>250</v>
      </c>
      <c r="H67" s="281">
        <v>153</v>
      </c>
      <c r="I67" s="281">
        <v>5.55</v>
      </c>
      <c r="J67" s="281">
        <f>+F67/H67/I67</f>
        <v>0.19747983277395043</v>
      </c>
      <c r="K67" s="59" t="s">
        <v>63</v>
      </c>
      <c r="L67" s="59" t="s">
        <v>48</v>
      </c>
      <c r="M67" s="59" t="s">
        <v>322</v>
      </c>
      <c r="N67" s="73" t="s">
        <v>330</v>
      </c>
      <c r="O67" s="73"/>
      <c r="P67" s="74"/>
      <c r="Q67" s="87"/>
      <c r="R67" s="74"/>
    </row>
    <row r="68" spans="1:18" ht="15.75" thickBot="1" x14ac:dyDescent="0.3">
      <c r="A68" s="193"/>
      <c r="B68" s="211"/>
      <c r="C68" s="212" t="s">
        <v>112</v>
      </c>
      <c r="D68" s="189" t="s">
        <v>38</v>
      </c>
      <c r="E68" s="213" t="s">
        <v>39</v>
      </c>
      <c r="F68" s="319"/>
      <c r="G68" s="199" t="s">
        <v>250</v>
      </c>
      <c r="H68" s="278"/>
      <c r="I68" s="278"/>
      <c r="J68" s="278"/>
      <c r="K68" s="191"/>
      <c r="L68" s="191"/>
      <c r="M68" s="191"/>
      <c r="N68" s="194"/>
      <c r="O68" s="194"/>
      <c r="P68" s="195"/>
      <c r="Q68" s="207"/>
      <c r="R68" s="195"/>
    </row>
    <row r="69" spans="1:18" ht="29.25" thickBot="1" x14ac:dyDescent="0.3">
      <c r="A69" s="326" t="s">
        <v>44</v>
      </c>
      <c r="B69" s="349">
        <v>2233</v>
      </c>
      <c r="C69" s="350" t="s">
        <v>112</v>
      </c>
      <c r="D69" s="337"/>
      <c r="E69" s="330" t="s">
        <v>41</v>
      </c>
      <c r="F69" s="331">
        <f>SUM(F64:F68)</f>
        <v>1473.63</v>
      </c>
      <c r="G69" s="493" t="s">
        <v>250</v>
      </c>
      <c r="H69" s="333">
        <v>153</v>
      </c>
      <c r="I69" s="333">
        <v>5.55</v>
      </c>
      <c r="J69" s="333">
        <f>+F69/H69/I69</f>
        <v>1.7354177707118885</v>
      </c>
      <c r="K69" s="335"/>
      <c r="L69" s="335"/>
      <c r="M69" s="335"/>
      <c r="N69" s="328"/>
      <c r="O69" s="335" t="s">
        <v>70</v>
      </c>
      <c r="P69" s="419" t="s">
        <v>116</v>
      </c>
      <c r="Q69" s="412">
        <v>862076740</v>
      </c>
      <c r="R69" s="407" t="s">
        <v>114</v>
      </c>
    </row>
    <row r="70" spans="1:18" x14ac:dyDescent="0.25">
      <c r="A70" s="122" t="s">
        <v>44</v>
      </c>
      <c r="B70" s="254">
        <v>2236</v>
      </c>
      <c r="C70" s="133" t="s">
        <v>117</v>
      </c>
      <c r="D70" s="124" t="s">
        <v>22</v>
      </c>
      <c r="E70" s="125" t="s">
        <v>23</v>
      </c>
      <c r="F70" s="317">
        <v>697.79</v>
      </c>
      <c r="G70" s="150" t="s">
        <v>250</v>
      </c>
      <c r="H70" s="280">
        <v>153</v>
      </c>
      <c r="I70" s="280">
        <v>8.7100000000000009</v>
      </c>
      <c r="J70" s="280">
        <f t="shared" ref="J70:J74" si="5">+F70/H70/I70</f>
        <v>0.52361870886892836</v>
      </c>
      <c r="K70" s="126" t="s">
        <v>331</v>
      </c>
      <c r="L70" s="126" t="s">
        <v>332</v>
      </c>
      <c r="M70" s="126" t="s">
        <v>333</v>
      </c>
      <c r="N70" s="129" t="s">
        <v>334</v>
      </c>
      <c r="O70" s="129"/>
      <c r="P70" s="130" t="s">
        <v>118</v>
      </c>
      <c r="Q70" s="139">
        <v>868515662</v>
      </c>
      <c r="R70" s="132" t="s">
        <v>119</v>
      </c>
    </row>
    <row r="71" spans="1:18" x14ac:dyDescent="0.25">
      <c r="A71" s="68" t="s">
        <v>44</v>
      </c>
      <c r="B71" s="93">
        <v>2236</v>
      </c>
      <c r="C71" s="69" t="s">
        <v>117</v>
      </c>
      <c r="D71" s="70" t="s">
        <v>29</v>
      </c>
      <c r="E71" s="71" t="s">
        <v>30</v>
      </c>
      <c r="F71" s="318">
        <v>968.53</v>
      </c>
      <c r="G71" s="79" t="s">
        <v>250</v>
      </c>
      <c r="H71" s="281">
        <v>153</v>
      </c>
      <c r="I71" s="281">
        <v>8.7100000000000009</v>
      </c>
      <c r="J71" s="281">
        <f t="shared" si="5"/>
        <v>0.72678087691257121</v>
      </c>
      <c r="K71" s="59" t="s">
        <v>335</v>
      </c>
      <c r="L71" s="59" t="s">
        <v>332</v>
      </c>
      <c r="M71" s="59" t="s">
        <v>333</v>
      </c>
      <c r="N71" s="73" t="s">
        <v>336</v>
      </c>
      <c r="O71" s="73"/>
      <c r="P71" s="74" t="s">
        <v>118</v>
      </c>
      <c r="Q71" s="87">
        <v>868515663</v>
      </c>
      <c r="R71" s="49" t="s">
        <v>119</v>
      </c>
    </row>
    <row r="72" spans="1:18" x14ac:dyDescent="0.25">
      <c r="A72" s="68" t="s">
        <v>44</v>
      </c>
      <c r="B72" s="93">
        <v>2236</v>
      </c>
      <c r="C72" s="69" t="s">
        <v>117</v>
      </c>
      <c r="D72" s="70" t="s">
        <v>31</v>
      </c>
      <c r="E72" s="71" t="s">
        <v>32</v>
      </c>
      <c r="F72" s="318">
        <v>614.20000000000005</v>
      </c>
      <c r="G72" s="79" t="s">
        <v>250</v>
      </c>
      <c r="H72" s="281">
        <v>153</v>
      </c>
      <c r="I72" s="281">
        <v>8.7100000000000009</v>
      </c>
      <c r="J72" s="281">
        <f t="shared" si="5"/>
        <v>0.46089312112139147</v>
      </c>
      <c r="K72" s="59" t="s">
        <v>120</v>
      </c>
      <c r="L72" s="59" t="s">
        <v>332</v>
      </c>
      <c r="M72" s="59" t="s">
        <v>333</v>
      </c>
      <c r="N72" s="73" t="s">
        <v>337</v>
      </c>
      <c r="O72" s="73"/>
      <c r="P72" s="74" t="s">
        <v>118</v>
      </c>
      <c r="Q72" s="87">
        <v>868515664</v>
      </c>
      <c r="R72" s="49" t="s">
        <v>119</v>
      </c>
    </row>
    <row r="73" spans="1:18" x14ac:dyDescent="0.25">
      <c r="A73" s="68" t="s">
        <v>44</v>
      </c>
      <c r="B73" s="93">
        <v>2236</v>
      </c>
      <c r="C73" s="69" t="s">
        <v>117</v>
      </c>
      <c r="D73" s="70" t="s">
        <v>34</v>
      </c>
      <c r="E73" s="71" t="s">
        <v>35</v>
      </c>
      <c r="F73" s="318">
        <v>226.21</v>
      </c>
      <c r="G73" s="79" t="s">
        <v>250</v>
      </c>
      <c r="H73" s="281">
        <v>153</v>
      </c>
      <c r="I73" s="281">
        <v>8.7100000000000009</v>
      </c>
      <c r="J73" s="281">
        <f t="shared" si="5"/>
        <v>0.16974704156442522</v>
      </c>
      <c r="K73" s="59" t="s">
        <v>338</v>
      </c>
      <c r="L73" s="59" t="s">
        <v>332</v>
      </c>
      <c r="M73" s="59" t="s">
        <v>333</v>
      </c>
      <c r="N73" s="73" t="s">
        <v>339</v>
      </c>
      <c r="O73" s="73"/>
      <c r="P73" s="74" t="s">
        <v>118</v>
      </c>
      <c r="Q73" s="87">
        <v>868515665</v>
      </c>
      <c r="R73" s="49" t="s">
        <v>119</v>
      </c>
    </row>
    <row r="74" spans="1:18" ht="15.75" thickBot="1" x14ac:dyDescent="0.3">
      <c r="A74" s="186" t="s">
        <v>44</v>
      </c>
      <c r="B74" s="214">
        <v>2236</v>
      </c>
      <c r="C74" s="188" t="s">
        <v>117</v>
      </c>
      <c r="D74" s="189" t="s">
        <v>38</v>
      </c>
      <c r="E74" s="190" t="s">
        <v>39</v>
      </c>
      <c r="F74" s="319"/>
      <c r="G74" s="199" t="s">
        <v>250</v>
      </c>
      <c r="H74" s="278">
        <v>153</v>
      </c>
      <c r="I74" s="278">
        <v>8.7100000000000009</v>
      </c>
      <c r="J74" s="278">
        <f t="shared" si="5"/>
        <v>0</v>
      </c>
      <c r="K74" s="191"/>
      <c r="L74" s="191"/>
      <c r="M74" s="191"/>
      <c r="N74" s="194"/>
      <c r="O74" s="194"/>
      <c r="P74" s="195" t="s">
        <v>118</v>
      </c>
      <c r="Q74" s="207">
        <v>868515666</v>
      </c>
      <c r="R74" s="196" t="s">
        <v>119</v>
      </c>
    </row>
    <row r="75" spans="1:18" ht="15.75" thickBot="1" x14ac:dyDescent="0.3">
      <c r="A75" s="326" t="s">
        <v>44</v>
      </c>
      <c r="B75" s="349">
        <v>2236</v>
      </c>
      <c r="C75" s="350" t="s">
        <v>117</v>
      </c>
      <c r="D75" s="352"/>
      <c r="E75" s="330" t="s">
        <v>41</v>
      </c>
      <c r="F75" s="331">
        <f>SUM(F70:F74)</f>
        <v>2506.73</v>
      </c>
      <c r="G75" s="493" t="s">
        <v>250</v>
      </c>
      <c r="H75" s="360">
        <v>153</v>
      </c>
      <c r="I75" s="360">
        <v>8.7100000000000009</v>
      </c>
      <c r="J75" s="333">
        <f>+F75/H75/I75</f>
        <v>1.8810397484673163</v>
      </c>
      <c r="K75" s="353"/>
      <c r="L75" s="353"/>
      <c r="M75" s="328"/>
      <c r="N75" s="353"/>
      <c r="O75" s="335" t="s">
        <v>70</v>
      </c>
      <c r="P75" s="328" t="s">
        <v>118</v>
      </c>
      <c r="Q75" s="328">
        <v>868515668</v>
      </c>
      <c r="R75" s="354" t="s">
        <v>119</v>
      </c>
    </row>
    <row r="76" spans="1:18" x14ac:dyDescent="0.25">
      <c r="A76" s="122" t="s">
        <v>44</v>
      </c>
      <c r="B76" s="254">
        <v>2238</v>
      </c>
      <c r="C76" s="133" t="s">
        <v>121</v>
      </c>
      <c r="D76" s="124" t="s">
        <v>22</v>
      </c>
      <c r="E76" s="125" t="s">
        <v>23</v>
      </c>
      <c r="F76" s="317">
        <v>168.82</v>
      </c>
      <c r="G76" s="150" t="s">
        <v>250</v>
      </c>
      <c r="H76" s="280">
        <v>153</v>
      </c>
      <c r="I76" s="280">
        <v>6</v>
      </c>
      <c r="J76" s="280">
        <f t="shared" ref="J76:J81" si="6">+F76/H76/I76</f>
        <v>0.18389978213507627</v>
      </c>
      <c r="K76" s="126" t="s">
        <v>122</v>
      </c>
      <c r="L76" s="126" t="s">
        <v>123</v>
      </c>
      <c r="M76" s="131" t="s">
        <v>340</v>
      </c>
      <c r="N76" s="129" t="s">
        <v>341</v>
      </c>
      <c r="O76" s="129" t="s">
        <v>342</v>
      </c>
      <c r="P76" s="130" t="s">
        <v>124</v>
      </c>
      <c r="Q76" s="139">
        <v>860044241</v>
      </c>
      <c r="R76" s="135" t="s">
        <v>343</v>
      </c>
    </row>
    <row r="77" spans="1:18" x14ac:dyDescent="0.25">
      <c r="A77" s="68" t="s">
        <v>44</v>
      </c>
      <c r="B77" s="93">
        <v>2238</v>
      </c>
      <c r="C77" s="69" t="s">
        <v>121</v>
      </c>
      <c r="D77" s="70" t="s">
        <v>29</v>
      </c>
      <c r="E77" s="71" t="s">
        <v>30</v>
      </c>
      <c r="F77" s="318">
        <v>442.29</v>
      </c>
      <c r="G77" s="79" t="s">
        <v>250</v>
      </c>
      <c r="H77" s="281">
        <v>153</v>
      </c>
      <c r="I77" s="281">
        <v>6</v>
      </c>
      <c r="J77" s="281">
        <f t="shared" si="6"/>
        <v>0.48179738562091506</v>
      </c>
      <c r="K77" s="59" t="s">
        <v>126</v>
      </c>
      <c r="L77" s="59" t="s">
        <v>123</v>
      </c>
      <c r="M77" s="78" t="s">
        <v>344</v>
      </c>
      <c r="N77" s="73" t="s">
        <v>345</v>
      </c>
      <c r="O77" s="73" t="s">
        <v>342</v>
      </c>
      <c r="P77" s="74" t="s">
        <v>124</v>
      </c>
      <c r="Q77" s="87">
        <v>860044241</v>
      </c>
      <c r="R77" s="74" t="s">
        <v>343</v>
      </c>
    </row>
    <row r="78" spans="1:18" x14ac:dyDescent="0.25">
      <c r="A78" s="68" t="s">
        <v>44</v>
      </c>
      <c r="B78" s="93">
        <v>2238</v>
      </c>
      <c r="C78" s="69" t="s">
        <v>121</v>
      </c>
      <c r="D78" s="70" t="s">
        <v>31</v>
      </c>
      <c r="E78" s="71" t="s">
        <v>32</v>
      </c>
      <c r="F78" s="318">
        <v>216.91</v>
      </c>
      <c r="G78" s="79" t="s">
        <v>250</v>
      </c>
      <c r="H78" s="281">
        <v>153</v>
      </c>
      <c r="I78" s="281">
        <v>6</v>
      </c>
      <c r="J78" s="281">
        <f t="shared" si="6"/>
        <v>0.23628540305010892</v>
      </c>
      <c r="K78" s="59" t="s">
        <v>127</v>
      </c>
      <c r="L78" s="59" t="s">
        <v>123</v>
      </c>
      <c r="M78" s="78" t="s">
        <v>346</v>
      </c>
      <c r="N78" s="73" t="s">
        <v>347</v>
      </c>
      <c r="O78" s="73" t="s">
        <v>342</v>
      </c>
      <c r="P78" s="74" t="s">
        <v>124</v>
      </c>
      <c r="Q78" s="87">
        <v>860044241</v>
      </c>
      <c r="R78" s="74" t="s">
        <v>343</v>
      </c>
    </row>
    <row r="79" spans="1:18" x14ac:dyDescent="0.25">
      <c r="A79" s="68" t="s">
        <v>44</v>
      </c>
      <c r="B79" s="93">
        <v>2238</v>
      </c>
      <c r="C79" s="69" t="s">
        <v>121</v>
      </c>
      <c r="D79" s="70" t="s">
        <v>34</v>
      </c>
      <c r="E79" s="71" t="s">
        <v>35</v>
      </c>
      <c r="F79" s="318">
        <v>33.21</v>
      </c>
      <c r="G79" s="79" t="s">
        <v>250</v>
      </c>
      <c r="H79" s="281">
        <v>153</v>
      </c>
      <c r="I79" s="281">
        <v>6</v>
      </c>
      <c r="J79" s="281">
        <f t="shared" si="6"/>
        <v>3.6176470588235296E-2</v>
      </c>
      <c r="K79" s="59" t="s">
        <v>128</v>
      </c>
      <c r="L79" s="59" t="s">
        <v>129</v>
      </c>
      <c r="M79" s="78" t="s">
        <v>348</v>
      </c>
      <c r="N79" s="86">
        <v>11026164</v>
      </c>
      <c r="O79" s="73" t="s">
        <v>342</v>
      </c>
      <c r="P79" s="74" t="s">
        <v>124</v>
      </c>
      <c r="Q79" s="87">
        <v>860044241</v>
      </c>
      <c r="R79" s="74" t="s">
        <v>343</v>
      </c>
    </row>
    <row r="80" spans="1:18" ht="15.75" thickBot="1" x14ac:dyDescent="0.3">
      <c r="A80" s="186" t="s">
        <v>44</v>
      </c>
      <c r="B80" s="214">
        <v>2238</v>
      </c>
      <c r="C80" s="188" t="s">
        <v>121</v>
      </c>
      <c r="D80" s="189" t="s">
        <v>38</v>
      </c>
      <c r="E80" s="190" t="s">
        <v>39</v>
      </c>
      <c r="F80" s="319">
        <v>0</v>
      </c>
      <c r="G80" s="199" t="s">
        <v>250</v>
      </c>
      <c r="H80" s="278">
        <v>153</v>
      </c>
      <c r="I80" s="278">
        <v>6</v>
      </c>
      <c r="J80" s="278">
        <f t="shared" si="6"/>
        <v>0</v>
      </c>
      <c r="K80" s="191"/>
      <c r="L80" s="191"/>
      <c r="M80" s="201"/>
      <c r="N80" s="194"/>
      <c r="O80" s="194"/>
      <c r="P80" s="195" t="s">
        <v>124</v>
      </c>
      <c r="Q80" s="207">
        <v>860044241</v>
      </c>
      <c r="R80" s="195" t="s">
        <v>343</v>
      </c>
    </row>
    <row r="81" spans="1:18" ht="15.75" thickBot="1" x14ac:dyDescent="0.3">
      <c r="A81" s="326" t="s">
        <v>44</v>
      </c>
      <c r="B81" s="349">
        <v>2238</v>
      </c>
      <c r="C81" s="350" t="s">
        <v>121</v>
      </c>
      <c r="D81" s="352"/>
      <c r="E81" s="330" t="s">
        <v>41</v>
      </c>
      <c r="F81" s="331">
        <f>SUM(F76:F80)</f>
        <v>861.23</v>
      </c>
      <c r="G81" s="493" t="s">
        <v>250</v>
      </c>
      <c r="H81" s="355">
        <v>153</v>
      </c>
      <c r="I81" s="355">
        <v>6</v>
      </c>
      <c r="J81" s="333">
        <f t="shared" si="6"/>
        <v>0.93815904139433559</v>
      </c>
      <c r="K81" s="353"/>
      <c r="L81" s="353"/>
      <c r="M81" s="328"/>
      <c r="N81" s="353"/>
      <c r="O81" s="335" t="s">
        <v>70</v>
      </c>
      <c r="P81" s="328" t="s">
        <v>124</v>
      </c>
      <c r="Q81" s="328">
        <v>860044241</v>
      </c>
      <c r="R81" s="356" t="s">
        <v>125</v>
      </c>
    </row>
    <row r="82" spans="1:18" x14ac:dyDescent="0.25">
      <c r="A82" s="122" t="s">
        <v>44</v>
      </c>
      <c r="B82" s="172">
        <v>2265</v>
      </c>
      <c r="C82" s="133" t="s">
        <v>130</v>
      </c>
      <c r="D82" s="144" t="s">
        <v>22</v>
      </c>
      <c r="E82" s="133" t="s">
        <v>23</v>
      </c>
      <c r="F82" s="317">
        <v>474.6</v>
      </c>
      <c r="G82" s="150" t="s">
        <v>250</v>
      </c>
      <c r="H82" s="280">
        <v>153</v>
      </c>
      <c r="I82" s="280">
        <v>12.51</v>
      </c>
      <c r="J82" s="280">
        <f>+F82/H82/I82</f>
        <v>0.24795849594833938</v>
      </c>
      <c r="K82" s="126" t="s">
        <v>131</v>
      </c>
      <c r="L82" s="126" t="s">
        <v>48</v>
      </c>
      <c r="M82" s="131" t="s">
        <v>285</v>
      </c>
      <c r="N82" s="129" t="s">
        <v>349</v>
      </c>
      <c r="O82" s="129" t="s">
        <v>350</v>
      </c>
      <c r="P82" s="130" t="s">
        <v>132</v>
      </c>
      <c r="Q82" s="139" t="s">
        <v>133</v>
      </c>
      <c r="R82" s="145" t="s">
        <v>134</v>
      </c>
    </row>
    <row r="83" spans="1:18" x14ac:dyDescent="0.25">
      <c r="A83" s="68" t="s">
        <v>44</v>
      </c>
      <c r="B83" s="117">
        <v>2265</v>
      </c>
      <c r="C83" s="69" t="s">
        <v>130</v>
      </c>
      <c r="D83" s="92" t="s">
        <v>29</v>
      </c>
      <c r="E83" s="69" t="s">
        <v>30</v>
      </c>
      <c r="F83" s="318">
        <v>323.12</v>
      </c>
      <c r="G83" s="79" t="s">
        <v>250</v>
      </c>
      <c r="H83" s="281">
        <v>153</v>
      </c>
      <c r="I83" s="281">
        <v>12.51</v>
      </c>
      <c r="J83" s="281">
        <f>+F83/H83/I83</f>
        <v>0.16881658072235026</v>
      </c>
      <c r="K83" s="59" t="s">
        <v>351</v>
      </c>
      <c r="L83" s="59" t="s">
        <v>48</v>
      </c>
      <c r="M83" s="78" t="s">
        <v>285</v>
      </c>
      <c r="N83" s="73" t="s">
        <v>352</v>
      </c>
      <c r="O83" s="73"/>
      <c r="P83" s="74" t="s">
        <v>132</v>
      </c>
      <c r="Q83" s="87" t="s">
        <v>353</v>
      </c>
      <c r="R83" s="95" t="s">
        <v>134</v>
      </c>
    </row>
    <row r="84" spans="1:18" x14ac:dyDescent="0.25">
      <c r="A84" s="68" t="s">
        <v>44</v>
      </c>
      <c r="B84" s="117">
        <v>2265</v>
      </c>
      <c r="C84" s="69" t="s">
        <v>130</v>
      </c>
      <c r="D84" s="92" t="s">
        <v>31</v>
      </c>
      <c r="E84" s="69" t="s">
        <v>32</v>
      </c>
      <c r="F84" s="318">
        <v>558.05999999999995</v>
      </c>
      <c r="G84" s="79" t="s">
        <v>250</v>
      </c>
      <c r="H84" s="281">
        <v>153</v>
      </c>
      <c r="I84" s="281">
        <v>12.51</v>
      </c>
      <c r="J84" s="281">
        <f>+F84/H84/I84</f>
        <v>0.29156282816883744</v>
      </c>
      <c r="K84" s="59" t="s">
        <v>135</v>
      </c>
      <c r="L84" s="59" t="s">
        <v>48</v>
      </c>
      <c r="M84" s="78" t="s">
        <v>285</v>
      </c>
      <c r="N84" s="73" t="s">
        <v>354</v>
      </c>
      <c r="O84" s="73"/>
      <c r="P84" s="74" t="s">
        <v>132</v>
      </c>
      <c r="Q84" s="87" t="s">
        <v>355</v>
      </c>
      <c r="R84" s="95" t="s">
        <v>134</v>
      </c>
    </row>
    <row r="85" spans="1:18" x14ac:dyDescent="0.25">
      <c r="A85" s="68" t="s">
        <v>44</v>
      </c>
      <c r="B85" s="117">
        <v>2265</v>
      </c>
      <c r="C85" s="69" t="s">
        <v>130</v>
      </c>
      <c r="D85" s="92" t="s">
        <v>34</v>
      </c>
      <c r="E85" s="69" t="s">
        <v>35</v>
      </c>
      <c r="F85" s="318">
        <v>4.22</v>
      </c>
      <c r="G85" s="79" t="s">
        <v>250</v>
      </c>
      <c r="H85" s="281">
        <v>153</v>
      </c>
      <c r="I85" s="281">
        <v>12.51</v>
      </c>
      <c r="J85" s="281">
        <f>+F85/H85/I85</f>
        <v>2.2047721300084114E-3</v>
      </c>
      <c r="K85" s="59" t="s">
        <v>356</v>
      </c>
      <c r="L85" s="59" t="s">
        <v>48</v>
      </c>
      <c r="M85" s="78" t="s">
        <v>285</v>
      </c>
      <c r="N85" s="73" t="s">
        <v>357</v>
      </c>
      <c r="O85" s="73"/>
      <c r="P85" s="74" t="s">
        <v>132</v>
      </c>
      <c r="Q85" s="87" t="s">
        <v>358</v>
      </c>
      <c r="R85" s="95" t="s">
        <v>134</v>
      </c>
    </row>
    <row r="86" spans="1:18" ht="15.75" thickBot="1" x14ac:dyDescent="0.3">
      <c r="A86" s="186" t="s">
        <v>44</v>
      </c>
      <c r="B86" s="215">
        <v>2265</v>
      </c>
      <c r="C86" s="188" t="s">
        <v>130</v>
      </c>
      <c r="D86" s="216" t="s">
        <v>38</v>
      </c>
      <c r="E86" s="188" t="s">
        <v>39</v>
      </c>
      <c r="F86" s="321"/>
      <c r="G86" s="218"/>
      <c r="H86" s="279"/>
      <c r="I86" s="279"/>
      <c r="J86" s="278"/>
      <c r="K86" s="217"/>
      <c r="L86" s="217"/>
      <c r="M86" s="198"/>
      <c r="N86" s="188"/>
      <c r="O86" s="198" t="s">
        <v>676</v>
      </c>
      <c r="P86" s="219" t="s">
        <v>132</v>
      </c>
      <c r="Q86" s="188" t="s">
        <v>133</v>
      </c>
      <c r="R86" s="220" t="s">
        <v>134</v>
      </c>
    </row>
    <row r="87" spans="1:18" ht="15.75" thickBot="1" x14ac:dyDescent="0.3">
      <c r="A87" s="326" t="s">
        <v>44</v>
      </c>
      <c r="B87" s="357">
        <v>2265</v>
      </c>
      <c r="C87" s="350" t="s">
        <v>130</v>
      </c>
      <c r="D87" s="349"/>
      <c r="E87" s="330" t="s">
        <v>41</v>
      </c>
      <c r="F87" s="331">
        <f>SUM(F82:F86)</f>
        <v>1360</v>
      </c>
      <c r="G87" s="493" t="s">
        <v>250</v>
      </c>
      <c r="H87" s="333">
        <v>153</v>
      </c>
      <c r="I87" s="333">
        <v>12.51</v>
      </c>
      <c r="J87" s="333">
        <f>+F87/H87/I87</f>
        <v>0.71054267696953555</v>
      </c>
      <c r="K87" s="350"/>
      <c r="L87" s="350"/>
      <c r="M87" s="328"/>
      <c r="N87" s="350"/>
      <c r="O87" s="335" t="s">
        <v>350</v>
      </c>
      <c r="P87" s="350" t="s">
        <v>132</v>
      </c>
      <c r="Q87" s="350" t="s">
        <v>133</v>
      </c>
      <c r="R87" s="359" t="s">
        <v>134</v>
      </c>
    </row>
    <row r="88" spans="1:18" x14ac:dyDescent="0.25">
      <c r="A88" s="122" t="s">
        <v>44</v>
      </c>
      <c r="B88" s="149">
        <v>2267</v>
      </c>
      <c r="C88" s="122" t="s">
        <v>136</v>
      </c>
      <c r="D88" s="140" t="s">
        <v>22</v>
      </c>
      <c r="E88" s="122" t="s">
        <v>23</v>
      </c>
      <c r="F88" s="317">
        <v>919.37</v>
      </c>
      <c r="G88" s="150" t="s">
        <v>250</v>
      </c>
      <c r="H88" s="280">
        <v>18</v>
      </c>
      <c r="I88" s="280">
        <v>18</v>
      </c>
      <c r="J88" s="280">
        <f t="shared" ref="J88:J96" si="7">+F88/H88/I88</f>
        <v>2.8375617283950616</v>
      </c>
      <c r="K88" s="126" t="s">
        <v>359</v>
      </c>
      <c r="L88" s="126" t="s">
        <v>139</v>
      </c>
      <c r="M88" s="126" t="s">
        <v>360</v>
      </c>
      <c r="N88" s="129" t="s">
        <v>361</v>
      </c>
      <c r="O88" s="129"/>
      <c r="P88" s="130" t="s">
        <v>137</v>
      </c>
      <c r="Q88" s="263">
        <v>867983321</v>
      </c>
      <c r="R88" s="132" t="s">
        <v>138</v>
      </c>
    </row>
    <row r="89" spans="1:18" x14ac:dyDescent="0.25">
      <c r="A89" s="68" t="s">
        <v>44</v>
      </c>
      <c r="B89" s="67">
        <v>2267</v>
      </c>
      <c r="C89" s="68" t="s">
        <v>136</v>
      </c>
      <c r="D89" s="75" t="s">
        <v>29</v>
      </c>
      <c r="E89" s="68" t="s">
        <v>30</v>
      </c>
      <c r="F89" s="318">
        <v>1767.36</v>
      </c>
      <c r="G89" s="79" t="s">
        <v>250</v>
      </c>
      <c r="H89" s="281">
        <v>153</v>
      </c>
      <c r="I89" s="281">
        <v>18</v>
      </c>
      <c r="J89" s="281">
        <f t="shared" si="7"/>
        <v>0.64174291938997818</v>
      </c>
      <c r="K89" s="59" t="s">
        <v>362</v>
      </c>
      <c r="L89" s="59" t="s">
        <v>139</v>
      </c>
      <c r="M89" s="59" t="s">
        <v>363</v>
      </c>
      <c r="N89" s="73" t="s">
        <v>364</v>
      </c>
      <c r="O89" s="73"/>
      <c r="P89" s="74" t="s">
        <v>137</v>
      </c>
      <c r="Q89" s="264">
        <v>867983321</v>
      </c>
      <c r="R89" s="49" t="s">
        <v>138</v>
      </c>
    </row>
    <row r="90" spans="1:18" x14ac:dyDescent="0.25">
      <c r="A90" s="68" t="s">
        <v>44</v>
      </c>
      <c r="B90" s="67">
        <v>2267</v>
      </c>
      <c r="C90" s="68" t="s">
        <v>136</v>
      </c>
      <c r="D90" s="75" t="s">
        <v>31</v>
      </c>
      <c r="E90" s="68" t="s">
        <v>32</v>
      </c>
      <c r="F90" s="318">
        <v>285.22000000000003</v>
      </c>
      <c r="G90" s="79" t="s">
        <v>250</v>
      </c>
      <c r="H90" s="281">
        <v>153</v>
      </c>
      <c r="I90" s="281">
        <v>18</v>
      </c>
      <c r="J90" s="281">
        <f t="shared" si="7"/>
        <v>0.10356572258533044</v>
      </c>
      <c r="K90" s="59" t="s">
        <v>365</v>
      </c>
      <c r="L90" s="59" t="s">
        <v>139</v>
      </c>
      <c r="M90" s="59" t="s">
        <v>366</v>
      </c>
      <c r="N90" s="73" t="s">
        <v>367</v>
      </c>
      <c r="O90" s="73"/>
      <c r="P90" s="74" t="s">
        <v>137</v>
      </c>
      <c r="Q90" s="264">
        <v>867983321</v>
      </c>
      <c r="R90" s="51" t="s">
        <v>138</v>
      </c>
    </row>
    <row r="91" spans="1:18" x14ac:dyDescent="0.25">
      <c r="A91" s="68" t="s">
        <v>44</v>
      </c>
      <c r="B91" s="67">
        <v>2267</v>
      </c>
      <c r="C91" s="68" t="s">
        <v>136</v>
      </c>
      <c r="D91" s="75" t="s">
        <v>34</v>
      </c>
      <c r="E91" s="68" t="s">
        <v>35</v>
      </c>
      <c r="F91" s="318">
        <v>246.55</v>
      </c>
      <c r="G91" s="79" t="s">
        <v>250</v>
      </c>
      <c r="H91" s="281">
        <v>153</v>
      </c>
      <c r="I91" s="281">
        <v>18</v>
      </c>
      <c r="J91" s="281">
        <f t="shared" si="7"/>
        <v>8.9524328249818444E-2</v>
      </c>
      <c r="K91" s="59" t="s">
        <v>140</v>
      </c>
      <c r="L91" s="59" t="s">
        <v>73</v>
      </c>
      <c r="M91" s="59" t="s">
        <v>368</v>
      </c>
      <c r="N91" s="73" t="s">
        <v>369</v>
      </c>
      <c r="O91" s="73"/>
      <c r="P91" s="74" t="s">
        <v>137</v>
      </c>
      <c r="Q91" s="264">
        <v>867983321</v>
      </c>
      <c r="R91" s="51" t="s">
        <v>138</v>
      </c>
    </row>
    <row r="92" spans="1:18" ht="15.75" thickBot="1" x14ac:dyDescent="0.3">
      <c r="A92" s="186" t="s">
        <v>44</v>
      </c>
      <c r="B92" s="206">
        <v>2267</v>
      </c>
      <c r="C92" s="186" t="s">
        <v>136</v>
      </c>
      <c r="D92" s="209" t="s">
        <v>38</v>
      </c>
      <c r="E92" s="186" t="s">
        <v>39</v>
      </c>
      <c r="F92" s="319"/>
      <c r="G92" s="199" t="s">
        <v>250</v>
      </c>
      <c r="H92" s="278"/>
      <c r="I92" s="278"/>
      <c r="J92" s="278"/>
      <c r="K92" s="191"/>
      <c r="L92" s="191"/>
      <c r="M92" s="191"/>
      <c r="N92" s="194"/>
      <c r="O92" s="194"/>
      <c r="P92" s="195"/>
      <c r="Q92" s="207"/>
      <c r="R92" s="195"/>
    </row>
    <row r="93" spans="1:18" ht="15.75" thickBot="1" x14ac:dyDescent="0.3">
      <c r="A93" s="326" t="s">
        <v>44</v>
      </c>
      <c r="B93" s="337">
        <v>2267</v>
      </c>
      <c r="C93" s="328" t="s">
        <v>136</v>
      </c>
      <c r="D93" s="337"/>
      <c r="E93" s="330" t="s">
        <v>41</v>
      </c>
      <c r="F93" s="331">
        <f>SUM(F88:F92)</f>
        <v>3218.5</v>
      </c>
      <c r="G93" s="493" t="s">
        <v>250</v>
      </c>
      <c r="H93" s="333">
        <v>153</v>
      </c>
      <c r="I93" s="333">
        <v>18</v>
      </c>
      <c r="J93" s="333">
        <f t="shared" si="7"/>
        <v>1.1686637618010167</v>
      </c>
      <c r="K93" s="353"/>
      <c r="L93" s="353"/>
      <c r="M93" s="328"/>
      <c r="N93" s="353"/>
      <c r="O93" s="335" t="s">
        <v>70</v>
      </c>
      <c r="P93" s="328" t="s">
        <v>137</v>
      </c>
      <c r="Q93" s="328">
        <v>867983321</v>
      </c>
      <c r="R93" s="336" t="s">
        <v>138</v>
      </c>
    </row>
    <row r="94" spans="1:18" x14ac:dyDescent="0.25">
      <c r="A94" s="122" t="s">
        <v>44</v>
      </c>
      <c r="B94" s="250">
        <v>2270</v>
      </c>
      <c r="C94" s="133" t="s">
        <v>141</v>
      </c>
      <c r="D94" s="124" t="s">
        <v>22</v>
      </c>
      <c r="E94" s="125" t="s">
        <v>23</v>
      </c>
      <c r="F94" s="317">
        <v>475.94</v>
      </c>
      <c r="G94" s="150" t="s">
        <v>250</v>
      </c>
      <c r="H94" s="280">
        <v>153</v>
      </c>
      <c r="I94" s="280">
        <v>31.56</v>
      </c>
      <c r="J94" s="280">
        <f t="shared" si="7"/>
        <v>9.8565239361481816E-2</v>
      </c>
      <c r="K94" s="126" t="s">
        <v>370</v>
      </c>
      <c r="L94" s="126" t="s">
        <v>48</v>
      </c>
      <c r="M94" s="126" t="s">
        <v>371</v>
      </c>
      <c r="N94" s="129" t="s">
        <v>372</v>
      </c>
      <c r="O94" s="129"/>
      <c r="P94" s="130" t="s">
        <v>143</v>
      </c>
      <c r="Q94" s="139" t="s">
        <v>373</v>
      </c>
      <c r="R94" s="135" t="s">
        <v>144</v>
      </c>
    </row>
    <row r="95" spans="1:18" x14ac:dyDescent="0.25">
      <c r="A95" s="68" t="s">
        <v>44</v>
      </c>
      <c r="B95" s="178">
        <v>2270</v>
      </c>
      <c r="C95" s="69" t="s">
        <v>141</v>
      </c>
      <c r="D95" s="70" t="s">
        <v>29</v>
      </c>
      <c r="E95" s="71" t="s">
        <v>30</v>
      </c>
      <c r="F95" s="318">
        <v>2336.85</v>
      </c>
      <c r="G95" s="79" t="s">
        <v>250</v>
      </c>
      <c r="H95" s="281">
        <v>153</v>
      </c>
      <c r="I95" s="281">
        <v>31.56</v>
      </c>
      <c r="J95" s="281">
        <f t="shared" si="7"/>
        <v>0.48395213598747483</v>
      </c>
      <c r="K95" s="59" t="s">
        <v>374</v>
      </c>
      <c r="L95" s="59" t="s">
        <v>48</v>
      </c>
      <c r="M95" s="59" t="s">
        <v>375</v>
      </c>
      <c r="N95" s="73" t="s">
        <v>376</v>
      </c>
      <c r="O95" s="73" t="s">
        <v>377</v>
      </c>
      <c r="P95" s="74" t="s">
        <v>143</v>
      </c>
      <c r="Q95" s="87" t="s">
        <v>373</v>
      </c>
      <c r="R95" s="81" t="s">
        <v>144</v>
      </c>
    </row>
    <row r="96" spans="1:18" x14ac:dyDescent="0.25">
      <c r="A96" s="68" t="s">
        <v>44</v>
      </c>
      <c r="B96" s="178">
        <v>2270</v>
      </c>
      <c r="C96" s="69" t="s">
        <v>141</v>
      </c>
      <c r="D96" s="70" t="s">
        <v>31</v>
      </c>
      <c r="E96" s="71" t="s">
        <v>32</v>
      </c>
      <c r="F96" s="318">
        <v>1797.21</v>
      </c>
      <c r="G96" s="79" t="s">
        <v>250</v>
      </c>
      <c r="H96" s="281">
        <v>153</v>
      </c>
      <c r="I96" s="281">
        <v>31.56</v>
      </c>
      <c r="J96" s="281">
        <f t="shared" si="7"/>
        <v>0.37219488555878627</v>
      </c>
      <c r="K96" s="59" t="s">
        <v>378</v>
      </c>
      <c r="L96" s="59" t="s">
        <v>48</v>
      </c>
      <c r="M96" s="59" t="s">
        <v>375</v>
      </c>
      <c r="N96" s="73" t="s">
        <v>379</v>
      </c>
      <c r="O96" s="73"/>
      <c r="P96" s="74" t="s">
        <v>143</v>
      </c>
      <c r="Q96" s="87" t="s">
        <v>373</v>
      </c>
      <c r="R96" s="81" t="s">
        <v>144</v>
      </c>
    </row>
    <row r="97" spans="1:18" x14ac:dyDescent="0.25">
      <c r="A97" s="68" t="s">
        <v>44</v>
      </c>
      <c r="B97" s="178">
        <v>2270</v>
      </c>
      <c r="C97" s="69" t="s">
        <v>141</v>
      </c>
      <c r="D97" s="70" t="s">
        <v>34</v>
      </c>
      <c r="E97" s="71" t="s">
        <v>35</v>
      </c>
      <c r="F97" s="318"/>
      <c r="G97" s="79" t="s">
        <v>250</v>
      </c>
      <c r="H97" s="281"/>
      <c r="I97" s="281"/>
      <c r="J97" s="281"/>
      <c r="K97" s="59"/>
      <c r="L97" s="59"/>
      <c r="M97" s="59"/>
      <c r="N97" s="73"/>
      <c r="O97" s="73"/>
      <c r="P97" s="74"/>
      <c r="Q97" s="87"/>
      <c r="R97" s="74"/>
    </row>
    <row r="98" spans="1:18" ht="15.75" thickBot="1" x14ac:dyDescent="0.3">
      <c r="A98" s="186" t="s">
        <v>44</v>
      </c>
      <c r="B98" s="197">
        <v>2270</v>
      </c>
      <c r="C98" s="188" t="s">
        <v>141</v>
      </c>
      <c r="D98" s="189" t="s">
        <v>38</v>
      </c>
      <c r="E98" s="190" t="s">
        <v>39</v>
      </c>
      <c r="F98" s="319"/>
      <c r="G98" s="199" t="s">
        <v>250</v>
      </c>
      <c r="H98" s="278"/>
      <c r="I98" s="278"/>
      <c r="J98" s="278"/>
      <c r="K98" s="191"/>
      <c r="L98" s="191"/>
      <c r="M98" s="191"/>
      <c r="N98" s="194"/>
      <c r="O98" s="194"/>
      <c r="P98" s="195"/>
      <c r="Q98" s="207"/>
      <c r="R98" s="195"/>
    </row>
    <row r="99" spans="1:18" ht="15.75" thickBot="1" x14ac:dyDescent="0.3">
      <c r="A99" s="326" t="s">
        <v>44</v>
      </c>
      <c r="B99" s="327">
        <v>2270</v>
      </c>
      <c r="C99" s="328" t="s">
        <v>141</v>
      </c>
      <c r="D99" s="337"/>
      <c r="E99" s="330" t="s">
        <v>41</v>
      </c>
      <c r="F99" s="331">
        <v>4610</v>
      </c>
      <c r="G99" s="493" t="s">
        <v>250</v>
      </c>
      <c r="H99" s="360">
        <v>153</v>
      </c>
      <c r="I99" s="360">
        <v>31.56</v>
      </c>
      <c r="J99" s="333">
        <f>+F99/H99/I99</f>
        <v>0.95471226090774297</v>
      </c>
      <c r="K99" s="353"/>
      <c r="L99" s="353"/>
      <c r="M99" s="328"/>
      <c r="N99" s="353"/>
      <c r="O99" s="335" t="s">
        <v>70</v>
      </c>
      <c r="P99" s="328" t="s">
        <v>143</v>
      </c>
      <c r="Q99" s="328">
        <v>834063042</v>
      </c>
      <c r="R99" s="354" t="s">
        <v>144</v>
      </c>
    </row>
    <row r="100" spans="1:18" x14ac:dyDescent="0.25">
      <c r="A100" s="122" t="s">
        <v>44</v>
      </c>
      <c r="B100" s="255">
        <v>2332</v>
      </c>
      <c r="C100" s="122" t="s">
        <v>145</v>
      </c>
      <c r="D100" s="140" t="s">
        <v>22</v>
      </c>
      <c r="E100" s="122" t="s">
        <v>23</v>
      </c>
      <c r="F100" s="317">
        <v>148.99</v>
      </c>
      <c r="G100" s="150" t="s">
        <v>250</v>
      </c>
      <c r="H100" s="280">
        <v>153</v>
      </c>
      <c r="I100" s="280">
        <v>3.69</v>
      </c>
      <c r="J100" s="280">
        <f t="shared" ref="J100:J105" si="8">+F100/H100/I100</f>
        <v>0.26389995926103055</v>
      </c>
      <c r="K100" s="148" t="s">
        <v>146</v>
      </c>
      <c r="L100" s="148" t="s">
        <v>48</v>
      </c>
      <c r="M100" s="123" t="s">
        <v>380</v>
      </c>
      <c r="N100" s="123" t="s">
        <v>381</v>
      </c>
      <c r="O100" s="148"/>
      <c r="P100" s="122" t="s">
        <v>147</v>
      </c>
      <c r="Q100" s="122">
        <v>834768302</v>
      </c>
      <c r="R100" s="122" t="s">
        <v>148</v>
      </c>
    </row>
    <row r="101" spans="1:18" x14ac:dyDescent="0.25">
      <c r="A101" s="68" t="s">
        <v>44</v>
      </c>
      <c r="B101" s="181">
        <v>2332</v>
      </c>
      <c r="C101" s="68" t="s">
        <v>145</v>
      </c>
      <c r="D101" s="75" t="s">
        <v>29</v>
      </c>
      <c r="E101" s="68" t="s">
        <v>30</v>
      </c>
      <c r="F101" s="318">
        <v>305.44</v>
      </c>
      <c r="G101" s="79" t="s">
        <v>250</v>
      </c>
      <c r="H101" s="281">
        <v>153</v>
      </c>
      <c r="I101" s="281">
        <v>3.69</v>
      </c>
      <c r="J101" s="281">
        <f t="shared" si="8"/>
        <v>0.54101351471031045</v>
      </c>
      <c r="K101" s="76" t="s">
        <v>382</v>
      </c>
      <c r="L101" s="76" t="s">
        <v>48</v>
      </c>
      <c r="M101" s="77" t="s">
        <v>383</v>
      </c>
      <c r="N101" s="77" t="s">
        <v>384</v>
      </c>
      <c r="O101" s="76"/>
      <c r="P101" s="68" t="s">
        <v>147</v>
      </c>
      <c r="Q101" s="68">
        <v>834768303</v>
      </c>
      <c r="R101" s="68" t="s">
        <v>148</v>
      </c>
    </row>
    <row r="102" spans="1:18" x14ac:dyDescent="0.25">
      <c r="A102" s="68" t="s">
        <v>44</v>
      </c>
      <c r="B102" s="181">
        <v>2332</v>
      </c>
      <c r="C102" s="68" t="s">
        <v>145</v>
      </c>
      <c r="D102" s="75" t="s">
        <v>31</v>
      </c>
      <c r="E102" s="68" t="s">
        <v>32</v>
      </c>
      <c r="F102" s="318">
        <v>46.1</v>
      </c>
      <c r="G102" s="79" t="s">
        <v>250</v>
      </c>
      <c r="H102" s="281">
        <v>153</v>
      </c>
      <c r="I102" s="281">
        <v>3.69</v>
      </c>
      <c r="J102" s="281">
        <f t="shared" si="8"/>
        <v>8.1655064916662232E-2</v>
      </c>
      <c r="K102" s="76" t="s">
        <v>149</v>
      </c>
      <c r="L102" s="76" t="s">
        <v>48</v>
      </c>
      <c r="M102" s="77" t="s">
        <v>385</v>
      </c>
      <c r="N102" s="77" t="s">
        <v>386</v>
      </c>
      <c r="O102" s="76"/>
      <c r="P102" s="68" t="s">
        <v>147</v>
      </c>
      <c r="Q102" s="68">
        <v>834768304</v>
      </c>
      <c r="R102" s="68" t="s">
        <v>148</v>
      </c>
    </row>
    <row r="103" spans="1:18" x14ac:dyDescent="0.25">
      <c r="A103" s="68" t="s">
        <v>44</v>
      </c>
      <c r="B103" s="181">
        <v>2332</v>
      </c>
      <c r="C103" s="68" t="s">
        <v>145</v>
      </c>
      <c r="D103" s="75" t="s">
        <v>34</v>
      </c>
      <c r="E103" s="68" t="s">
        <v>35</v>
      </c>
      <c r="F103" s="318"/>
      <c r="G103" s="79" t="s">
        <v>250</v>
      </c>
      <c r="H103" s="281"/>
      <c r="I103" s="281"/>
      <c r="J103" s="281"/>
      <c r="K103" s="76"/>
      <c r="L103" s="76"/>
      <c r="M103" s="76"/>
      <c r="N103" s="76"/>
      <c r="O103" s="76"/>
      <c r="P103" s="68" t="s">
        <v>147</v>
      </c>
      <c r="Q103" s="68">
        <v>834768305</v>
      </c>
      <c r="R103" s="68" t="s">
        <v>148</v>
      </c>
    </row>
    <row r="104" spans="1:18" ht="15.75" thickBot="1" x14ac:dyDescent="0.3">
      <c r="A104" s="186" t="s">
        <v>44</v>
      </c>
      <c r="B104" s="221">
        <v>2332</v>
      </c>
      <c r="C104" s="186" t="s">
        <v>145</v>
      </c>
      <c r="D104" s="209" t="s">
        <v>38</v>
      </c>
      <c r="E104" s="186" t="s">
        <v>39</v>
      </c>
      <c r="F104" s="319"/>
      <c r="G104" s="199" t="s">
        <v>250</v>
      </c>
      <c r="H104" s="278"/>
      <c r="I104" s="278"/>
      <c r="J104" s="278"/>
      <c r="K104" s="198"/>
      <c r="L104" s="198"/>
      <c r="M104" s="222"/>
      <c r="N104" s="186"/>
      <c r="O104" s="186"/>
      <c r="P104" s="186" t="s">
        <v>147</v>
      </c>
      <c r="Q104" s="186">
        <v>834768306</v>
      </c>
      <c r="R104" s="186" t="s">
        <v>148</v>
      </c>
    </row>
    <row r="105" spans="1:18" ht="15.75" thickBot="1" x14ac:dyDescent="0.3">
      <c r="A105" s="326" t="s">
        <v>44</v>
      </c>
      <c r="B105" s="337">
        <v>2332</v>
      </c>
      <c r="C105" s="328" t="s">
        <v>145</v>
      </c>
      <c r="D105" s="337"/>
      <c r="E105" s="330" t="s">
        <v>41</v>
      </c>
      <c r="F105" s="331">
        <v>500.53000000000003</v>
      </c>
      <c r="G105" s="493" t="s">
        <v>250</v>
      </c>
      <c r="H105" s="333">
        <v>153</v>
      </c>
      <c r="I105" s="333">
        <v>3.69</v>
      </c>
      <c r="J105" s="333">
        <f t="shared" si="8"/>
        <v>0.88656853888800335</v>
      </c>
      <c r="K105" s="328"/>
      <c r="L105" s="328"/>
      <c r="M105" s="328"/>
      <c r="N105" s="328"/>
      <c r="O105" s="335" t="s">
        <v>70</v>
      </c>
      <c r="P105" s="328" t="s">
        <v>147</v>
      </c>
      <c r="Q105" s="328">
        <v>834768307</v>
      </c>
      <c r="R105" s="344" t="s">
        <v>148</v>
      </c>
    </row>
    <row r="106" spans="1:18" x14ac:dyDescent="0.25">
      <c r="A106" s="122" t="s">
        <v>44</v>
      </c>
      <c r="B106" s="140">
        <v>2923</v>
      </c>
      <c r="C106" s="122" t="s">
        <v>150</v>
      </c>
      <c r="D106" s="124" t="s">
        <v>22</v>
      </c>
      <c r="E106" s="125" t="s">
        <v>23</v>
      </c>
      <c r="F106" s="317">
        <v>384.3</v>
      </c>
      <c r="G106" s="150" t="s">
        <v>250</v>
      </c>
      <c r="H106" s="280">
        <v>153</v>
      </c>
      <c r="I106" s="280">
        <v>20</v>
      </c>
      <c r="J106" s="280">
        <f>+F106/H106/I106</f>
        <v>0.12558823529411764</v>
      </c>
      <c r="K106" s="126" t="s">
        <v>150</v>
      </c>
      <c r="L106" s="126" t="s">
        <v>151</v>
      </c>
      <c r="M106" s="131" t="s">
        <v>387</v>
      </c>
      <c r="N106" s="129" t="s">
        <v>388</v>
      </c>
      <c r="O106" s="129" t="s">
        <v>389</v>
      </c>
      <c r="P106" s="130" t="s">
        <v>152</v>
      </c>
      <c r="Q106" s="139" t="s">
        <v>153</v>
      </c>
      <c r="R106" s="132" t="s">
        <v>154</v>
      </c>
    </row>
    <row r="107" spans="1:18" x14ac:dyDescent="0.25">
      <c r="A107" s="68" t="s">
        <v>44</v>
      </c>
      <c r="B107" s="75">
        <v>2923</v>
      </c>
      <c r="C107" s="68" t="s">
        <v>150</v>
      </c>
      <c r="D107" s="70" t="s">
        <v>29</v>
      </c>
      <c r="E107" s="71" t="s">
        <v>30</v>
      </c>
      <c r="F107" s="318">
        <v>2039.9999999999955</v>
      </c>
      <c r="G107" s="79" t="s">
        <v>250</v>
      </c>
      <c r="H107" s="281">
        <v>153</v>
      </c>
      <c r="I107" s="281">
        <v>20</v>
      </c>
      <c r="J107" s="281">
        <f>+F107/H107/I107</f>
        <v>0.66666666666666519</v>
      </c>
      <c r="K107" s="59" t="s">
        <v>155</v>
      </c>
      <c r="L107" s="59" t="s">
        <v>156</v>
      </c>
      <c r="M107" s="80" t="s">
        <v>390</v>
      </c>
      <c r="N107" s="73" t="s">
        <v>391</v>
      </c>
      <c r="O107" s="73"/>
      <c r="P107" s="74" t="s">
        <v>152</v>
      </c>
      <c r="Q107" s="87" t="s">
        <v>392</v>
      </c>
      <c r="R107" s="49" t="s">
        <v>154</v>
      </c>
    </row>
    <row r="108" spans="1:18" x14ac:dyDescent="0.25">
      <c r="A108" s="68" t="s">
        <v>44</v>
      </c>
      <c r="B108" s="75">
        <v>2923</v>
      </c>
      <c r="C108" s="68" t="s">
        <v>150</v>
      </c>
      <c r="D108" s="70" t="s">
        <v>31</v>
      </c>
      <c r="E108" s="71" t="s">
        <v>32</v>
      </c>
      <c r="F108" s="318">
        <v>1648.4999999999968</v>
      </c>
      <c r="G108" s="79" t="s">
        <v>250</v>
      </c>
      <c r="H108" s="281">
        <v>153</v>
      </c>
      <c r="I108" s="281">
        <v>20</v>
      </c>
      <c r="J108" s="281">
        <f>+F108/H108/I108</f>
        <v>0.53872549019607741</v>
      </c>
      <c r="K108" s="59" t="s">
        <v>157</v>
      </c>
      <c r="L108" s="59" t="s">
        <v>156</v>
      </c>
      <c r="M108" s="59" t="s">
        <v>390</v>
      </c>
      <c r="N108" s="73" t="s">
        <v>393</v>
      </c>
      <c r="O108" s="73"/>
      <c r="P108" s="74" t="s">
        <v>152</v>
      </c>
      <c r="Q108" s="87" t="s">
        <v>394</v>
      </c>
      <c r="R108" s="49" t="s">
        <v>154</v>
      </c>
    </row>
    <row r="109" spans="1:18" x14ac:dyDescent="0.25">
      <c r="A109" s="68" t="s">
        <v>44</v>
      </c>
      <c r="B109" s="75">
        <v>2923</v>
      </c>
      <c r="C109" s="68" t="s">
        <v>150</v>
      </c>
      <c r="D109" s="70" t="s">
        <v>34</v>
      </c>
      <c r="E109" s="71" t="s">
        <v>35</v>
      </c>
      <c r="F109" s="318">
        <v>181.56000000000009</v>
      </c>
      <c r="G109" s="79" t="s">
        <v>250</v>
      </c>
      <c r="H109" s="281">
        <v>153</v>
      </c>
      <c r="I109" s="281">
        <v>20</v>
      </c>
      <c r="J109" s="281">
        <f>+F109/H109/I109</f>
        <v>5.9333333333333363E-2</v>
      </c>
      <c r="K109" s="59" t="s">
        <v>158</v>
      </c>
      <c r="L109" s="59" t="s">
        <v>156</v>
      </c>
      <c r="M109" s="59" t="s">
        <v>390</v>
      </c>
      <c r="N109" s="73"/>
      <c r="O109" s="73"/>
      <c r="P109" s="74" t="s">
        <v>152</v>
      </c>
      <c r="Q109" s="87" t="s">
        <v>395</v>
      </c>
      <c r="R109" s="49" t="s">
        <v>154</v>
      </c>
    </row>
    <row r="110" spans="1:18" ht="15.75" thickBot="1" x14ac:dyDescent="0.3">
      <c r="A110" s="186" t="s">
        <v>44</v>
      </c>
      <c r="B110" s="209">
        <v>2923</v>
      </c>
      <c r="C110" s="186" t="s">
        <v>150</v>
      </c>
      <c r="D110" s="189" t="s">
        <v>38</v>
      </c>
      <c r="E110" s="190" t="s">
        <v>39</v>
      </c>
      <c r="F110" s="319"/>
      <c r="G110" s="199"/>
      <c r="H110" s="278"/>
      <c r="I110" s="278"/>
      <c r="J110" s="278"/>
      <c r="K110" s="198"/>
      <c r="L110" s="198"/>
      <c r="M110" s="198"/>
      <c r="N110" s="198"/>
      <c r="O110" s="198" t="s">
        <v>676</v>
      </c>
      <c r="P110" s="195" t="s">
        <v>152</v>
      </c>
      <c r="Q110" s="207" t="s">
        <v>396</v>
      </c>
      <c r="R110" s="196" t="s">
        <v>154</v>
      </c>
    </row>
    <row r="111" spans="1:18" ht="15.75" thickBot="1" x14ac:dyDescent="0.3">
      <c r="A111" s="326" t="s">
        <v>44</v>
      </c>
      <c r="B111" s="337">
        <v>2923</v>
      </c>
      <c r="C111" s="328" t="s">
        <v>150</v>
      </c>
      <c r="D111" s="352"/>
      <c r="E111" s="330" t="s">
        <v>41</v>
      </c>
      <c r="F111" s="331">
        <f>SUM(F106:F110)</f>
        <v>4254.3599999999924</v>
      </c>
      <c r="G111" s="493" t="s">
        <v>250</v>
      </c>
      <c r="H111" s="360">
        <v>153</v>
      </c>
      <c r="I111" s="360">
        <v>20</v>
      </c>
      <c r="J111" s="333">
        <f>+F111/H111/I111</f>
        <v>1.3903137254901936</v>
      </c>
      <c r="K111" s="353"/>
      <c r="L111" s="353"/>
      <c r="M111" s="328"/>
      <c r="N111" s="353"/>
      <c r="O111" s="335" t="s">
        <v>70</v>
      </c>
      <c r="P111" s="328" t="s">
        <v>152</v>
      </c>
      <c r="Q111" s="328" t="s">
        <v>397</v>
      </c>
      <c r="R111" s="336" t="s">
        <v>154</v>
      </c>
    </row>
    <row r="112" spans="1:18" x14ac:dyDescent="0.25">
      <c r="A112" s="122" t="s">
        <v>44</v>
      </c>
      <c r="B112" s="254">
        <v>2927</v>
      </c>
      <c r="C112" s="133" t="s">
        <v>159</v>
      </c>
      <c r="D112" s="124" t="s">
        <v>22</v>
      </c>
      <c r="E112" s="125" t="s">
        <v>23</v>
      </c>
      <c r="F112" s="317">
        <v>79.36</v>
      </c>
      <c r="G112" s="150" t="s">
        <v>250</v>
      </c>
      <c r="H112" s="280">
        <v>153</v>
      </c>
      <c r="I112" s="280">
        <v>24.27</v>
      </c>
      <c r="J112" s="280">
        <f>+F112/H112/I112</f>
        <v>2.1371768045221111E-2</v>
      </c>
      <c r="K112" s="126"/>
      <c r="L112" s="126" t="s">
        <v>398</v>
      </c>
      <c r="M112" s="126" t="s">
        <v>399</v>
      </c>
      <c r="N112" s="129"/>
      <c r="O112" s="129"/>
      <c r="P112" s="130" t="s">
        <v>400</v>
      </c>
      <c r="Q112" s="139">
        <v>865016714</v>
      </c>
      <c r="R112" s="132" t="s">
        <v>401</v>
      </c>
    </row>
    <row r="113" spans="1:18" x14ac:dyDescent="0.25">
      <c r="A113" s="68" t="s">
        <v>44</v>
      </c>
      <c r="B113" s="93">
        <v>2927</v>
      </c>
      <c r="C113" s="69" t="s">
        <v>159</v>
      </c>
      <c r="D113" s="70" t="s">
        <v>29</v>
      </c>
      <c r="E113" s="71" t="s">
        <v>30</v>
      </c>
      <c r="F113" s="318">
        <v>1608.31</v>
      </c>
      <c r="G113" s="79" t="s">
        <v>250</v>
      </c>
      <c r="H113" s="281">
        <v>153</v>
      </c>
      <c r="I113" s="281">
        <v>24.27</v>
      </c>
      <c r="J113" s="281">
        <f>+F113/H113/I113</f>
        <v>0.4331203158368141</v>
      </c>
      <c r="K113" s="59" t="s">
        <v>402</v>
      </c>
      <c r="L113" s="59" t="s">
        <v>25</v>
      </c>
      <c r="M113" s="59" t="s">
        <v>403</v>
      </c>
      <c r="N113" s="73" t="s">
        <v>404</v>
      </c>
      <c r="O113" s="73"/>
      <c r="P113" s="74" t="s">
        <v>400</v>
      </c>
      <c r="Q113" s="87">
        <v>865016714</v>
      </c>
      <c r="R113" s="49" t="s">
        <v>401</v>
      </c>
    </row>
    <row r="114" spans="1:18" x14ac:dyDescent="0.25">
      <c r="A114" s="68" t="s">
        <v>44</v>
      </c>
      <c r="B114" s="93">
        <v>2927</v>
      </c>
      <c r="C114" s="69" t="s">
        <v>159</v>
      </c>
      <c r="D114" s="70" t="s">
        <v>31</v>
      </c>
      <c r="E114" s="71" t="s">
        <v>32</v>
      </c>
      <c r="F114" s="318">
        <v>1736.36</v>
      </c>
      <c r="G114" s="79" t="s">
        <v>250</v>
      </c>
      <c r="H114" s="281">
        <v>153</v>
      </c>
      <c r="I114" s="281">
        <v>24.27</v>
      </c>
      <c r="J114" s="281">
        <f>+F114/H114/I114</f>
        <v>0.46760437453377179</v>
      </c>
      <c r="K114" s="59" t="s">
        <v>405</v>
      </c>
      <c r="L114" s="59" t="s">
        <v>25</v>
      </c>
      <c r="M114" s="59" t="s">
        <v>403</v>
      </c>
      <c r="N114" s="73" t="s">
        <v>406</v>
      </c>
      <c r="O114" s="73"/>
      <c r="P114" s="74" t="s">
        <v>400</v>
      </c>
      <c r="Q114" s="87">
        <v>865016714</v>
      </c>
      <c r="R114" s="49" t="s">
        <v>401</v>
      </c>
    </row>
    <row r="115" spans="1:18" x14ac:dyDescent="0.25">
      <c r="A115" s="68" t="s">
        <v>44</v>
      </c>
      <c r="B115" s="93">
        <v>2927</v>
      </c>
      <c r="C115" s="69" t="s">
        <v>159</v>
      </c>
      <c r="D115" s="70" t="s">
        <v>34</v>
      </c>
      <c r="E115" s="71" t="s">
        <v>35</v>
      </c>
      <c r="F115" s="318">
        <v>148.18</v>
      </c>
      <c r="G115" s="79" t="s">
        <v>250</v>
      </c>
      <c r="H115" s="281">
        <v>153</v>
      </c>
      <c r="I115" s="281">
        <v>24.27</v>
      </c>
      <c r="J115" s="281">
        <f>+F115/H115/I115</f>
        <v>3.9905098146936296E-2</v>
      </c>
      <c r="K115" s="59" t="s">
        <v>407</v>
      </c>
      <c r="L115" s="59"/>
      <c r="M115" s="59" t="s">
        <v>408</v>
      </c>
      <c r="N115" s="73" t="s">
        <v>409</v>
      </c>
      <c r="O115" s="73"/>
      <c r="P115" s="74" t="s">
        <v>400</v>
      </c>
      <c r="Q115" s="87">
        <v>865016714</v>
      </c>
      <c r="R115" s="49" t="s">
        <v>401</v>
      </c>
    </row>
    <row r="116" spans="1:18" ht="15.75" thickBot="1" x14ac:dyDescent="0.3">
      <c r="A116" s="186" t="s">
        <v>44</v>
      </c>
      <c r="B116" s="214">
        <v>2927</v>
      </c>
      <c r="C116" s="188" t="s">
        <v>159</v>
      </c>
      <c r="D116" s="189" t="s">
        <v>38</v>
      </c>
      <c r="E116" s="190" t="s">
        <v>39</v>
      </c>
      <c r="F116" s="319"/>
      <c r="G116" s="199"/>
      <c r="H116" s="278"/>
      <c r="I116" s="278"/>
      <c r="J116" s="278"/>
      <c r="K116" s="198"/>
      <c r="L116" s="198"/>
      <c r="M116" s="198"/>
      <c r="N116" s="186"/>
      <c r="O116" s="198" t="s">
        <v>676</v>
      </c>
      <c r="P116" s="195" t="s">
        <v>400</v>
      </c>
      <c r="Q116" s="207">
        <v>865016715</v>
      </c>
      <c r="R116" s="196" t="s">
        <v>401</v>
      </c>
    </row>
    <row r="117" spans="1:18" ht="15.75" thickBot="1" x14ac:dyDescent="0.3">
      <c r="A117" s="326" t="s">
        <v>44</v>
      </c>
      <c r="B117" s="349">
        <v>2927</v>
      </c>
      <c r="C117" s="350" t="s">
        <v>161</v>
      </c>
      <c r="D117" s="352"/>
      <c r="E117" s="330" t="s">
        <v>41</v>
      </c>
      <c r="F117" s="331">
        <f>SUM(F112:F116)</f>
        <v>3572.2099999999996</v>
      </c>
      <c r="G117" s="493" t="s">
        <v>250</v>
      </c>
      <c r="H117" s="360">
        <v>153</v>
      </c>
      <c r="I117" s="333">
        <v>24.27</v>
      </c>
      <c r="J117" s="333">
        <f>+F117/H117/I117</f>
        <v>0.96200155656274311</v>
      </c>
      <c r="K117" s="353"/>
      <c r="L117" s="353"/>
      <c r="M117" s="328"/>
      <c r="N117" s="353"/>
      <c r="O117" s="350" t="s">
        <v>654</v>
      </c>
      <c r="P117" s="328" t="s">
        <v>400</v>
      </c>
      <c r="Q117" s="328">
        <v>865016716</v>
      </c>
      <c r="R117" s="336" t="s">
        <v>401</v>
      </c>
    </row>
    <row r="118" spans="1:18" x14ac:dyDescent="0.25">
      <c r="A118" s="122" t="s">
        <v>44</v>
      </c>
      <c r="B118" s="172">
        <v>2928</v>
      </c>
      <c r="C118" s="133" t="s">
        <v>162</v>
      </c>
      <c r="D118" s="124" t="s">
        <v>22</v>
      </c>
      <c r="E118" s="125" t="s">
        <v>23</v>
      </c>
      <c r="F118" s="317">
        <v>158.44999999999999</v>
      </c>
      <c r="G118" s="150" t="s">
        <v>250</v>
      </c>
      <c r="H118" s="280">
        <v>153</v>
      </c>
      <c r="I118" s="280">
        <v>3.39</v>
      </c>
      <c r="J118" s="280">
        <f t="shared" ref="J118:J129" si="9">+F118/H118/I118</f>
        <v>0.305492895289876</v>
      </c>
      <c r="K118" s="126" t="s">
        <v>24</v>
      </c>
      <c r="L118" s="126" t="s">
        <v>48</v>
      </c>
      <c r="M118" s="126" t="s">
        <v>250</v>
      </c>
      <c r="N118" s="129" t="s">
        <v>410</v>
      </c>
      <c r="O118" s="129" t="s">
        <v>272</v>
      </c>
      <c r="P118" s="130" t="s">
        <v>163</v>
      </c>
      <c r="Q118" s="263">
        <v>861499965</v>
      </c>
      <c r="R118" s="132" t="s">
        <v>164</v>
      </c>
    </row>
    <row r="119" spans="1:18" x14ac:dyDescent="0.25">
      <c r="A119" s="68" t="s">
        <v>44</v>
      </c>
      <c r="B119" s="117">
        <v>2928</v>
      </c>
      <c r="C119" s="69" t="s">
        <v>162</v>
      </c>
      <c r="D119" s="70" t="s">
        <v>29</v>
      </c>
      <c r="E119" s="71" t="s">
        <v>30</v>
      </c>
      <c r="F119" s="318">
        <v>361.01</v>
      </c>
      <c r="G119" s="79" t="s">
        <v>250</v>
      </c>
      <c r="H119" s="281">
        <v>153</v>
      </c>
      <c r="I119" s="281">
        <v>3.39</v>
      </c>
      <c r="J119" s="281">
        <f t="shared" si="9"/>
        <v>0.69603023116818019</v>
      </c>
      <c r="K119" s="59" t="s">
        <v>411</v>
      </c>
      <c r="L119" s="59" t="s">
        <v>48</v>
      </c>
      <c r="M119" s="59" t="s">
        <v>250</v>
      </c>
      <c r="N119" s="73" t="s">
        <v>412</v>
      </c>
      <c r="O119" s="73" t="s">
        <v>272</v>
      </c>
      <c r="P119" s="74" t="s">
        <v>163</v>
      </c>
      <c r="Q119" s="264">
        <v>861499965</v>
      </c>
      <c r="R119" s="49" t="s">
        <v>164</v>
      </c>
    </row>
    <row r="120" spans="1:18" x14ac:dyDescent="0.25">
      <c r="A120" s="68" t="s">
        <v>44</v>
      </c>
      <c r="B120" s="117">
        <v>2928</v>
      </c>
      <c r="C120" s="69" t="s">
        <v>162</v>
      </c>
      <c r="D120" s="70" t="s">
        <v>31</v>
      </c>
      <c r="E120" s="71" t="s">
        <v>32</v>
      </c>
      <c r="F120" s="318">
        <v>114.98</v>
      </c>
      <c r="G120" s="79" t="s">
        <v>250</v>
      </c>
      <c r="H120" s="281">
        <v>153</v>
      </c>
      <c r="I120" s="281">
        <v>3.39</v>
      </c>
      <c r="J120" s="281">
        <f t="shared" si="9"/>
        <v>0.22168237993329093</v>
      </c>
      <c r="K120" s="59" t="s">
        <v>33</v>
      </c>
      <c r="L120" s="59" t="s">
        <v>48</v>
      </c>
      <c r="M120" s="59" t="s">
        <v>250</v>
      </c>
      <c r="N120" s="73" t="s">
        <v>413</v>
      </c>
      <c r="O120" s="73" t="s">
        <v>272</v>
      </c>
      <c r="P120" s="74" t="s">
        <v>163</v>
      </c>
      <c r="Q120" s="264">
        <v>861499965</v>
      </c>
      <c r="R120" s="49" t="s">
        <v>164</v>
      </c>
    </row>
    <row r="121" spans="1:18" x14ac:dyDescent="0.25">
      <c r="A121" s="68" t="s">
        <v>44</v>
      </c>
      <c r="B121" s="117">
        <v>2928</v>
      </c>
      <c r="C121" s="69" t="s">
        <v>162</v>
      </c>
      <c r="D121" s="70" t="s">
        <v>34</v>
      </c>
      <c r="E121" s="71" t="s">
        <v>35</v>
      </c>
      <c r="F121" s="318">
        <v>94.88</v>
      </c>
      <c r="G121" s="79" t="s">
        <v>250</v>
      </c>
      <c r="H121" s="281">
        <v>153</v>
      </c>
      <c r="I121" s="281">
        <v>3.39</v>
      </c>
      <c r="J121" s="281">
        <f t="shared" si="9"/>
        <v>0.18292941562072221</v>
      </c>
      <c r="K121" s="59" t="s">
        <v>165</v>
      </c>
      <c r="L121" s="59" t="s">
        <v>48</v>
      </c>
      <c r="M121" s="59" t="s">
        <v>250</v>
      </c>
      <c r="N121" s="73" t="s">
        <v>414</v>
      </c>
      <c r="O121" s="73" t="s">
        <v>272</v>
      </c>
      <c r="P121" s="74" t="s">
        <v>163</v>
      </c>
      <c r="Q121" s="264">
        <v>861499965</v>
      </c>
      <c r="R121" s="49" t="s">
        <v>164</v>
      </c>
    </row>
    <row r="122" spans="1:18" ht="15.75" thickBot="1" x14ac:dyDescent="0.3">
      <c r="A122" s="186" t="s">
        <v>44</v>
      </c>
      <c r="B122" s="215">
        <v>2928</v>
      </c>
      <c r="C122" s="188" t="s">
        <v>162</v>
      </c>
      <c r="D122" s="189" t="s">
        <v>38</v>
      </c>
      <c r="E122" s="190" t="s">
        <v>39</v>
      </c>
      <c r="F122" s="319"/>
      <c r="G122" s="199" t="s">
        <v>250</v>
      </c>
      <c r="H122" s="278"/>
      <c r="I122" s="278"/>
      <c r="J122" s="278"/>
      <c r="K122" s="191"/>
      <c r="L122" s="191"/>
      <c r="M122" s="191"/>
      <c r="N122" s="194"/>
      <c r="O122" s="194"/>
      <c r="P122" s="195"/>
      <c r="Q122" s="207"/>
      <c r="R122" s="195"/>
    </row>
    <row r="123" spans="1:18" ht="15.75" thickBot="1" x14ac:dyDescent="0.3">
      <c r="A123" s="326" t="s">
        <v>44</v>
      </c>
      <c r="B123" s="357">
        <v>2928</v>
      </c>
      <c r="C123" s="350" t="s">
        <v>166</v>
      </c>
      <c r="D123" s="349"/>
      <c r="E123" s="330" t="s">
        <v>41</v>
      </c>
      <c r="F123" s="331">
        <f>SUM(F118:F122)</f>
        <v>729.32</v>
      </c>
      <c r="G123" s="493" t="s">
        <v>250</v>
      </c>
      <c r="H123" s="355">
        <v>153</v>
      </c>
      <c r="I123" s="355">
        <v>3.39</v>
      </c>
      <c r="J123" s="333">
        <f t="shared" si="9"/>
        <v>1.4061349220120694</v>
      </c>
      <c r="K123" s="350"/>
      <c r="L123" s="350"/>
      <c r="M123" s="328"/>
      <c r="N123" s="350"/>
      <c r="O123" s="335" t="s">
        <v>70</v>
      </c>
      <c r="P123" s="350"/>
      <c r="Q123" s="350"/>
      <c r="R123" s="361" t="s">
        <v>164</v>
      </c>
    </row>
    <row r="124" spans="1:18" x14ac:dyDescent="0.25">
      <c r="A124" s="122" t="s">
        <v>44</v>
      </c>
      <c r="B124" s="172">
        <v>2929</v>
      </c>
      <c r="C124" s="133" t="s">
        <v>167</v>
      </c>
      <c r="D124" s="144" t="s">
        <v>22</v>
      </c>
      <c r="E124" s="133" t="s">
        <v>23</v>
      </c>
      <c r="F124" s="317">
        <v>381.22</v>
      </c>
      <c r="G124" s="150" t="s">
        <v>250</v>
      </c>
      <c r="H124" s="280">
        <v>152</v>
      </c>
      <c r="I124" s="280">
        <v>21.74</v>
      </c>
      <c r="J124" s="280">
        <f t="shared" si="9"/>
        <v>0.1153645959424781</v>
      </c>
      <c r="K124" s="148" t="s">
        <v>168</v>
      </c>
      <c r="L124" s="148" t="s">
        <v>416</v>
      </c>
      <c r="M124" s="148" t="s">
        <v>417</v>
      </c>
      <c r="N124" s="148" t="s">
        <v>418</v>
      </c>
      <c r="O124" s="148"/>
      <c r="P124" s="122" t="s">
        <v>169</v>
      </c>
      <c r="Q124" s="151">
        <v>844447595</v>
      </c>
      <c r="R124" s="152" t="s">
        <v>170</v>
      </c>
    </row>
    <row r="125" spans="1:18" x14ac:dyDescent="0.25">
      <c r="A125" s="68" t="s">
        <v>44</v>
      </c>
      <c r="B125" s="117">
        <v>2929</v>
      </c>
      <c r="C125" s="69" t="s">
        <v>167</v>
      </c>
      <c r="D125" s="92" t="s">
        <v>29</v>
      </c>
      <c r="E125" s="69" t="s">
        <v>30</v>
      </c>
      <c r="F125" s="318">
        <v>1582.1</v>
      </c>
      <c r="G125" s="79" t="s">
        <v>250</v>
      </c>
      <c r="H125" s="281">
        <v>152</v>
      </c>
      <c r="I125" s="281">
        <v>21.74</v>
      </c>
      <c r="J125" s="281">
        <f t="shared" si="9"/>
        <v>0.47877427008182832</v>
      </c>
      <c r="K125" s="76" t="s">
        <v>419</v>
      </c>
      <c r="L125" s="76" t="s">
        <v>48</v>
      </c>
      <c r="M125" s="76" t="s">
        <v>420</v>
      </c>
      <c r="N125" s="79" t="s">
        <v>421</v>
      </c>
      <c r="O125" s="76"/>
      <c r="P125" s="68" t="s">
        <v>169</v>
      </c>
      <c r="Q125" s="88">
        <v>844447595</v>
      </c>
      <c r="R125" s="53" t="s">
        <v>170</v>
      </c>
    </row>
    <row r="126" spans="1:18" x14ac:dyDescent="0.25">
      <c r="A126" s="68" t="s">
        <v>44</v>
      </c>
      <c r="B126" s="117">
        <v>2929</v>
      </c>
      <c r="C126" s="69" t="s">
        <v>167</v>
      </c>
      <c r="D126" s="92" t="s">
        <v>31</v>
      </c>
      <c r="E126" s="69" t="s">
        <v>32</v>
      </c>
      <c r="F126" s="318">
        <v>168.02</v>
      </c>
      <c r="G126" s="79" t="s">
        <v>250</v>
      </c>
      <c r="H126" s="281">
        <v>152</v>
      </c>
      <c r="I126" s="281">
        <v>21.74</v>
      </c>
      <c r="J126" s="281">
        <f t="shared" si="9"/>
        <v>5.0846124049774857E-2</v>
      </c>
      <c r="K126" s="76" t="s">
        <v>422</v>
      </c>
      <c r="L126" s="76" t="s">
        <v>48</v>
      </c>
      <c r="M126" s="76" t="s">
        <v>420</v>
      </c>
      <c r="N126" s="76" t="s">
        <v>423</v>
      </c>
      <c r="O126" s="76"/>
      <c r="P126" s="68" t="s">
        <v>169</v>
      </c>
      <c r="Q126" s="88">
        <v>844447595</v>
      </c>
      <c r="R126" s="53" t="s">
        <v>170</v>
      </c>
    </row>
    <row r="127" spans="1:18" x14ac:dyDescent="0.25">
      <c r="A127" s="68" t="s">
        <v>44</v>
      </c>
      <c r="B127" s="117">
        <v>2929</v>
      </c>
      <c r="C127" s="69" t="s">
        <v>167</v>
      </c>
      <c r="D127" s="92" t="s">
        <v>34</v>
      </c>
      <c r="E127" s="69" t="s">
        <v>35</v>
      </c>
      <c r="F127" s="318">
        <v>27.39</v>
      </c>
      <c r="G127" s="79" t="s">
        <v>250</v>
      </c>
      <c r="H127" s="281">
        <v>152</v>
      </c>
      <c r="I127" s="281">
        <v>21.74</v>
      </c>
      <c r="J127" s="281">
        <f t="shared" si="9"/>
        <v>8.2887473974725227E-3</v>
      </c>
      <c r="K127" s="76" t="s">
        <v>63</v>
      </c>
      <c r="L127" s="76" t="s">
        <v>73</v>
      </c>
      <c r="M127" s="76" t="s">
        <v>420</v>
      </c>
      <c r="N127" s="76" t="s">
        <v>424</v>
      </c>
      <c r="O127" s="76"/>
      <c r="P127" s="68" t="s">
        <v>169</v>
      </c>
      <c r="Q127" s="88">
        <v>844447595</v>
      </c>
      <c r="R127" s="53" t="s">
        <v>170</v>
      </c>
    </row>
    <row r="128" spans="1:18" ht="15.75" thickBot="1" x14ac:dyDescent="0.3">
      <c r="A128" s="186" t="s">
        <v>44</v>
      </c>
      <c r="B128" s="215">
        <v>2929</v>
      </c>
      <c r="C128" s="188" t="s">
        <v>167</v>
      </c>
      <c r="D128" s="216" t="s">
        <v>38</v>
      </c>
      <c r="E128" s="188" t="s">
        <v>39</v>
      </c>
      <c r="F128" s="319"/>
      <c r="G128" s="199"/>
      <c r="H128" s="278"/>
      <c r="I128" s="278"/>
      <c r="J128" s="278"/>
      <c r="K128" s="198"/>
      <c r="L128" s="198"/>
      <c r="M128" s="198"/>
      <c r="N128" s="198"/>
      <c r="O128" s="198" t="s">
        <v>676</v>
      </c>
      <c r="P128" s="186" t="s">
        <v>169</v>
      </c>
      <c r="Q128" s="223">
        <v>844447596</v>
      </c>
      <c r="R128" s="208" t="s">
        <v>170</v>
      </c>
    </row>
    <row r="129" spans="1:18" ht="15.75" thickBot="1" x14ac:dyDescent="0.3">
      <c r="A129" s="326" t="s">
        <v>44</v>
      </c>
      <c r="B129" s="357">
        <v>2929</v>
      </c>
      <c r="C129" s="350" t="s">
        <v>167</v>
      </c>
      <c r="D129" s="349"/>
      <c r="E129" s="330" t="s">
        <v>41</v>
      </c>
      <c r="F129" s="331">
        <f>SUM(F124:F128)</f>
        <v>2158.73</v>
      </c>
      <c r="G129" s="493" t="s">
        <v>250</v>
      </c>
      <c r="H129" s="355">
        <v>152</v>
      </c>
      <c r="I129" s="355">
        <v>21.74</v>
      </c>
      <c r="J129" s="333">
        <f t="shared" si="9"/>
        <v>0.65327373747155382</v>
      </c>
      <c r="K129" s="350"/>
      <c r="L129" s="350"/>
      <c r="M129" s="328"/>
      <c r="N129" s="350"/>
      <c r="O129" s="335" t="s">
        <v>70</v>
      </c>
      <c r="P129" s="350" t="s">
        <v>169</v>
      </c>
      <c r="Q129" s="350">
        <v>844447595</v>
      </c>
      <c r="R129" s="361" t="s">
        <v>170</v>
      </c>
    </row>
    <row r="130" spans="1:18" x14ac:dyDescent="0.25">
      <c r="A130" s="153" t="s">
        <v>425</v>
      </c>
      <c r="B130" s="154">
        <v>2930</v>
      </c>
      <c r="C130" s="153" t="s">
        <v>426</v>
      </c>
      <c r="D130" s="144" t="s">
        <v>22</v>
      </c>
      <c r="E130" s="153" t="s">
        <v>23</v>
      </c>
      <c r="F130" s="322">
        <v>102.58</v>
      </c>
      <c r="G130" s="494" t="s">
        <v>250</v>
      </c>
      <c r="H130" s="504">
        <v>153</v>
      </c>
      <c r="I130" s="504">
        <v>2</v>
      </c>
      <c r="J130" s="504">
        <f>+F130/H130/I130</f>
        <v>0.33522875816993464</v>
      </c>
      <c r="K130" s="155" t="s">
        <v>427</v>
      </c>
      <c r="L130" s="155" t="s">
        <v>428</v>
      </c>
      <c r="M130" s="126" t="s">
        <v>429</v>
      </c>
      <c r="N130" s="156" t="s">
        <v>430</v>
      </c>
      <c r="O130" s="156"/>
      <c r="P130" s="157" t="s">
        <v>431</v>
      </c>
      <c r="Q130" s="265">
        <v>842870317</v>
      </c>
      <c r="R130" s="159" t="s">
        <v>432</v>
      </c>
    </row>
    <row r="131" spans="1:18" x14ac:dyDescent="0.25">
      <c r="A131" s="99" t="s">
        <v>425</v>
      </c>
      <c r="B131" s="100">
        <v>2930</v>
      </c>
      <c r="C131" s="99" t="s">
        <v>426</v>
      </c>
      <c r="D131" s="92" t="s">
        <v>29</v>
      </c>
      <c r="E131" s="99" t="s">
        <v>30</v>
      </c>
      <c r="F131" s="323">
        <v>778.21</v>
      </c>
      <c r="G131" s="495" t="s">
        <v>250</v>
      </c>
      <c r="H131" s="320">
        <v>153</v>
      </c>
      <c r="I131" s="320">
        <v>2</v>
      </c>
      <c r="J131" s="320">
        <f>+F131/H131/I131</f>
        <v>2.543169934640523</v>
      </c>
      <c r="K131" s="101" t="s">
        <v>433</v>
      </c>
      <c r="L131" s="101" t="s">
        <v>428</v>
      </c>
      <c r="M131" s="59" t="s">
        <v>434</v>
      </c>
      <c r="N131" s="102" t="s">
        <v>435</v>
      </c>
      <c r="O131" s="102"/>
      <c r="P131" s="103" t="s">
        <v>431</v>
      </c>
      <c r="Q131" s="266">
        <v>842870317</v>
      </c>
      <c r="R131" s="105" t="s">
        <v>432</v>
      </c>
    </row>
    <row r="132" spans="1:18" x14ac:dyDescent="0.25">
      <c r="A132" s="99" t="s">
        <v>425</v>
      </c>
      <c r="B132" s="100">
        <v>2930</v>
      </c>
      <c r="C132" s="99" t="s">
        <v>426</v>
      </c>
      <c r="D132" s="92" t="s">
        <v>31</v>
      </c>
      <c r="E132" s="99" t="s">
        <v>32</v>
      </c>
      <c r="F132" s="323">
        <v>54.03</v>
      </c>
      <c r="G132" s="495" t="s">
        <v>250</v>
      </c>
      <c r="H132" s="320">
        <v>153</v>
      </c>
      <c r="I132" s="320">
        <v>2</v>
      </c>
      <c r="J132" s="320">
        <f>+F132/H132/I132</f>
        <v>0.1765686274509804</v>
      </c>
      <c r="K132" s="101" t="s">
        <v>436</v>
      </c>
      <c r="L132" s="101" t="s">
        <v>428</v>
      </c>
      <c r="M132" s="59" t="s">
        <v>437</v>
      </c>
      <c r="N132" s="102" t="s">
        <v>438</v>
      </c>
      <c r="O132" s="102"/>
      <c r="P132" s="103" t="s">
        <v>431</v>
      </c>
      <c r="Q132" s="266">
        <v>842870317</v>
      </c>
      <c r="R132" s="105" t="s">
        <v>432</v>
      </c>
    </row>
    <row r="133" spans="1:18" x14ac:dyDescent="0.25">
      <c r="A133" s="99" t="s">
        <v>425</v>
      </c>
      <c r="B133" s="100">
        <v>2930</v>
      </c>
      <c r="C133" s="99" t="s">
        <v>426</v>
      </c>
      <c r="D133" s="92" t="s">
        <v>34</v>
      </c>
      <c r="E133" s="99" t="s">
        <v>35</v>
      </c>
      <c r="F133" s="323">
        <v>55</v>
      </c>
      <c r="G133" s="495" t="s">
        <v>250</v>
      </c>
      <c r="H133" s="320">
        <v>153</v>
      </c>
      <c r="I133" s="320">
        <v>2</v>
      </c>
      <c r="J133" s="320">
        <f>+F133/H133/I133</f>
        <v>0.17973856209150327</v>
      </c>
      <c r="K133" s="101" t="s">
        <v>439</v>
      </c>
      <c r="L133" s="101" t="s">
        <v>64</v>
      </c>
      <c r="M133" s="59" t="s">
        <v>440</v>
      </c>
      <c r="N133" s="102" t="s">
        <v>441</v>
      </c>
      <c r="O133" s="102"/>
      <c r="P133" s="103" t="s">
        <v>431</v>
      </c>
      <c r="Q133" s="266">
        <v>842870317</v>
      </c>
      <c r="R133" s="105" t="s">
        <v>432</v>
      </c>
    </row>
    <row r="134" spans="1:18" ht="15.75" thickBot="1" x14ac:dyDescent="0.3">
      <c r="A134" s="212"/>
      <c r="B134" s="224"/>
      <c r="C134" s="99" t="s">
        <v>426</v>
      </c>
      <c r="D134" s="216" t="s">
        <v>38</v>
      </c>
      <c r="E134" s="225" t="s">
        <v>39</v>
      </c>
      <c r="F134" s="321"/>
      <c r="G134" s="218" t="s">
        <v>250</v>
      </c>
      <c r="H134" s="279"/>
      <c r="I134" s="279"/>
      <c r="J134" s="279"/>
      <c r="K134" s="226"/>
      <c r="L134" s="226"/>
      <c r="M134" s="191"/>
      <c r="N134" s="227"/>
      <c r="O134" s="227"/>
      <c r="P134" s="228"/>
      <c r="Q134" s="188"/>
      <c r="R134" s="229"/>
    </row>
    <row r="135" spans="1:18" ht="15.75" thickBot="1" x14ac:dyDescent="0.3">
      <c r="A135" s="326" t="s">
        <v>44</v>
      </c>
      <c r="B135" s="362">
        <v>2930</v>
      </c>
      <c r="C135" s="358" t="s">
        <v>442</v>
      </c>
      <c r="D135" s="362"/>
      <c r="E135" s="349" t="s">
        <v>41</v>
      </c>
      <c r="F135" s="331">
        <f>SUM(F130:F134)</f>
        <v>989.82</v>
      </c>
      <c r="G135" s="493" t="s">
        <v>250</v>
      </c>
      <c r="H135" s="355">
        <v>153</v>
      </c>
      <c r="I135" s="355">
        <v>2</v>
      </c>
      <c r="J135" s="355">
        <f>+F135/H135/I135</f>
        <v>3.2347058823529413</v>
      </c>
      <c r="K135" s="363"/>
      <c r="L135" s="363"/>
      <c r="M135" s="364"/>
      <c r="N135" s="358"/>
      <c r="O135" s="335" t="s">
        <v>70</v>
      </c>
      <c r="P135" s="350"/>
      <c r="Q135" s="350"/>
      <c r="R135" s="361" t="s">
        <v>432</v>
      </c>
    </row>
    <row r="136" spans="1:18" x14ac:dyDescent="0.25">
      <c r="A136" s="122" t="s">
        <v>44</v>
      </c>
      <c r="B136" s="255">
        <v>3043</v>
      </c>
      <c r="C136" s="160" t="s">
        <v>443</v>
      </c>
      <c r="D136" s="124" t="s">
        <v>22</v>
      </c>
      <c r="E136" s="125" t="s">
        <v>23</v>
      </c>
      <c r="F136" s="317">
        <v>2373.8000000000002</v>
      </c>
      <c r="G136" s="150" t="s">
        <v>250</v>
      </c>
      <c r="H136" s="280">
        <v>153</v>
      </c>
      <c r="I136" s="280">
        <v>34</v>
      </c>
      <c r="J136" s="280">
        <f>+F136/H136/I136</f>
        <v>0.45632449058054597</v>
      </c>
      <c r="K136" s="126" t="s">
        <v>444</v>
      </c>
      <c r="L136" s="126" t="s">
        <v>48</v>
      </c>
      <c r="M136" s="161" t="s">
        <v>445</v>
      </c>
      <c r="N136" s="129" t="s">
        <v>446</v>
      </c>
      <c r="O136" s="129"/>
      <c r="P136" s="130" t="s">
        <v>172</v>
      </c>
      <c r="Q136" s="263">
        <v>860311266</v>
      </c>
      <c r="R136" s="162" t="s">
        <v>447</v>
      </c>
    </row>
    <row r="137" spans="1:18" x14ac:dyDescent="0.25">
      <c r="A137" s="68" t="s">
        <v>44</v>
      </c>
      <c r="B137" s="181">
        <v>3043</v>
      </c>
      <c r="C137" s="106" t="s">
        <v>443</v>
      </c>
      <c r="D137" s="70" t="s">
        <v>29</v>
      </c>
      <c r="E137" s="71" t="s">
        <v>30</v>
      </c>
      <c r="F137" s="318">
        <v>3681.27</v>
      </c>
      <c r="G137" s="79" t="s">
        <v>250</v>
      </c>
      <c r="H137" s="281">
        <v>153</v>
      </c>
      <c r="I137" s="281">
        <v>34</v>
      </c>
      <c r="J137" s="281">
        <f>+F137/H137/I137</f>
        <v>0.7076643598615916</v>
      </c>
      <c r="K137" s="59" t="s">
        <v>448</v>
      </c>
      <c r="L137" s="59" t="s">
        <v>48</v>
      </c>
      <c r="M137" s="85" t="s">
        <v>445</v>
      </c>
      <c r="N137" s="73" t="s">
        <v>449</v>
      </c>
      <c r="O137" s="73"/>
      <c r="P137" s="74" t="s">
        <v>172</v>
      </c>
      <c r="Q137" s="264">
        <v>860311266</v>
      </c>
      <c r="R137" s="107" t="s">
        <v>447</v>
      </c>
    </row>
    <row r="138" spans="1:18" x14ac:dyDescent="0.25">
      <c r="A138" s="68" t="s">
        <v>44</v>
      </c>
      <c r="B138" s="181">
        <v>3043</v>
      </c>
      <c r="C138" s="106" t="s">
        <v>443</v>
      </c>
      <c r="D138" s="70" t="s">
        <v>31</v>
      </c>
      <c r="E138" s="71" t="s">
        <v>32</v>
      </c>
      <c r="F138" s="318">
        <v>2743.15</v>
      </c>
      <c r="G138" s="79" t="s">
        <v>250</v>
      </c>
      <c r="H138" s="281">
        <v>153</v>
      </c>
      <c r="I138" s="281">
        <v>34</v>
      </c>
      <c r="J138" s="281">
        <f>+F138/H138/I138</f>
        <v>0.52732602845059595</v>
      </c>
      <c r="K138" s="59" t="s">
        <v>450</v>
      </c>
      <c r="L138" s="59" t="s">
        <v>48</v>
      </c>
      <c r="M138" s="85" t="s">
        <v>445</v>
      </c>
      <c r="N138" s="73" t="s">
        <v>451</v>
      </c>
      <c r="O138" s="73"/>
      <c r="P138" s="74" t="s">
        <v>172</v>
      </c>
      <c r="Q138" s="264">
        <v>860311266</v>
      </c>
      <c r="R138" s="107" t="s">
        <v>447</v>
      </c>
    </row>
    <row r="139" spans="1:18" x14ac:dyDescent="0.25">
      <c r="A139" s="68" t="s">
        <v>44</v>
      </c>
      <c r="B139" s="181">
        <v>3043</v>
      </c>
      <c r="C139" s="106" t="s">
        <v>443</v>
      </c>
      <c r="D139" s="70" t="s">
        <v>34</v>
      </c>
      <c r="E139" s="71" t="s">
        <v>35</v>
      </c>
      <c r="F139" s="318">
        <v>763.11</v>
      </c>
      <c r="G139" s="79" t="s">
        <v>250</v>
      </c>
      <c r="H139" s="281">
        <v>153</v>
      </c>
      <c r="I139" s="281">
        <v>34</v>
      </c>
      <c r="J139" s="281">
        <f>+F139/H139/I139</f>
        <v>0.14669550173010379</v>
      </c>
      <c r="K139" s="59" t="s">
        <v>452</v>
      </c>
      <c r="L139" s="59" t="s">
        <v>73</v>
      </c>
      <c r="M139" s="85" t="s">
        <v>453</v>
      </c>
      <c r="N139" s="73" t="s">
        <v>454</v>
      </c>
      <c r="O139" s="73"/>
      <c r="P139" s="74" t="s">
        <v>172</v>
      </c>
      <c r="Q139" s="264">
        <v>860311266</v>
      </c>
      <c r="R139" s="107" t="s">
        <v>447</v>
      </c>
    </row>
    <row r="140" spans="1:18" ht="15.75" thickBot="1" x14ac:dyDescent="0.3">
      <c r="A140" s="186" t="s">
        <v>44</v>
      </c>
      <c r="B140" s="221">
        <v>3043</v>
      </c>
      <c r="C140" s="230" t="s">
        <v>443</v>
      </c>
      <c r="D140" s="189" t="s">
        <v>38</v>
      </c>
      <c r="E140" s="190" t="s">
        <v>39</v>
      </c>
      <c r="F140" s="319"/>
      <c r="G140" s="199"/>
      <c r="H140" s="278"/>
      <c r="I140" s="278"/>
      <c r="J140" s="278"/>
      <c r="K140" s="198"/>
      <c r="L140" s="200"/>
      <c r="M140" s="198"/>
      <c r="N140" s="198"/>
      <c r="O140" s="198" t="s">
        <v>676</v>
      </c>
      <c r="P140" s="186"/>
      <c r="Q140" s="186"/>
      <c r="R140" s="210" t="s">
        <v>172</v>
      </c>
    </row>
    <row r="141" spans="1:18" ht="15.75" thickBot="1" x14ac:dyDescent="0.3">
      <c r="A141" s="326" t="s">
        <v>44</v>
      </c>
      <c r="B141" s="337">
        <v>3043</v>
      </c>
      <c r="C141" s="365" t="s">
        <v>443</v>
      </c>
      <c r="D141" s="337"/>
      <c r="E141" s="330" t="s">
        <v>41</v>
      </c>
      <c r="F141" s="331">
        <f>SUM(F136:F140)</f>
        <v>9561.33</v>
      </c>
      <c r="G141" s="493" t="s">
        <v>250</v>
      </c>
      <c r="H141" s="333">
        <v>153</v>
      </c>
      <c r="I141" s="333">
        <v>34</v>
      </c>
      <c r="J141" s="333">
        <f>+F141/H141/I141</f>
        <v>1.8380103806228374</v>
      </c>
      <c r="K141" s="328"/>
      <c r="L141" s="328"/>
      <c r="M141" s="328"/>
      <c r="N141" s="328"/>
      <c r="O141" s="335" t="s">
        <v>70</v>
      </c>
      <c r="P141" s="328" t="s">
        <v>172</v>
      </c>
      <c r="Q141" s="328">
        <v>860311266</v>
      </c>
      <c r="R141" s="345" t="s">
        <v>173</v>
      </c>
    </row>
    <row r="142" spans="1:18" x14ac:dyDescent="0.25">
      <c r="A142" s="122" t="s">
        <v>44</v>
      </c>
      <c r="B142" s="255">
        <v>3066</v>
      </c>
      <c r="C142" s="133" t="s">
        <v>176</v>
      </c>
      <c r="D142" s="124" t="s">
        <v>22</v>
      </c>
      <c r="E142" s="125" t="s">
        <v>23</v>
      </c>
      <c r="F142" s="317">
        <v>7130.27</v>
      </c>
      <c r="G142" s="150" t="s">
        <v>250</v>
      </c>
      <c r="H142" s="280">
        <v>153</v>
      </c>
      <c r="I142" s="280">
        <v>68.5</v>
      </c>
      <c r="J142" s="280">
        <f t="shared" ref="J142:J147" si="10">+F142/H142/I142</f>
        <v>0.68033681599160345</v>
      </c>
      <c r="K142" s="126" t="s">
        <v>177</v>
      </c>
      <c r="L142" s="126" t="s">
        <v>48</v>
      </c>
      <c r="M142" s="126" t="s">
        <v>375</v>
      </c>
      <c r="N142" s="129" t="s">
        <v>455</v>
      </c>
      <c r="O142" s="129"/>
      <c r="P142" s="130" t="s">
        <v>456</v>
      </c>
      <c r="Q142" s="263">
        <v>867302260</v>
      </c>
      <c r="R142" s="132" t="s">
        <v>457</v>
      </c>
    </row>
    <row r="143" spans="1:18" x14ac:dyDescent="0.25">
      <c r="A143" s="68" t="s">
        <v>44</v>
      </c>
      <c r="B143" s="181">
        <v>3066</v>
      </c>
      <c r="C143" s="69" t="s">
        <v>176</v>
      </c>
      <c r="D143" s="70" t="s">
        <v>29</v>
      </c>
      <c r="E143" s="71" t="s">
        <v>30</v>
      </c>
      <c r="F143" s="318">
        <v>4244.8900000000003</v>
      </c>
      <c r="G143" s="79" t="s">
        <v>250</v>
      </c>
      <c r="H143" s="281">
        <v>153</v>
      </c>
      <c r="I143" s="281">
        <v>68.5</v>
      </c>
      <c r="J143" s="281">
        <f t="shared" si="10"/>
        <v>0.40502743189733315</v>
      </c>
      <c r="K143" s="59" t="s">
        <v>458</v>
      </c>
      <c r="L143" s="59" t="s">
        <v>48</v>
      </c>
      <c r="M143" s="59" t="s">
        <v>375</v>
      </c>
      <c r="N143" s="73" t="s">
        <v>459</v>
      </c>
      <c r="O143" s="73"/>
      <c r="P143" s="74" t="s">
        <v>456</v>
      </c>
      <c r="Q143" s="264">
        <v>867302260</v>
      </c>
      <c r="R143" s="49" t="s">
        <v>457</v>
      </c>
    </row>
    <row r="144" spans="1:18" x14ac:dyDescent="0.25">
      <c r="A144" s="68" t="s">
        <v>44</v>
      </c>
      <c r="B144" s="181">
        <v>3066</v>
      </c>
      <c r="C144" s="69" t="s">
        <v>176</v>
      </c>
      <c r="D144" s="70" t="s">
        <v>31</v>
      </c>
      <c r="E144" s="71" t="s">
        <v>32</v>
      </c>
      <c r="F144" s="318">
        <v>8690.9699999999993</v>
      </c>
      <c r="G144" s="79" t="s">
        <v>250</v>
      </c>
      <c r="H144" s="281">
        <v>153</v>
      </c>
      <c r="I144" s="281">
        <v>68.5</v>
      </c>
      <c r="J144" s="281">
        <f t="shared" si="10"/>
        <v>0.82925146701016161</v>
      </c>
      <c r="K144" s="59" t="s">
        <v>460</v>
      </c>
      <c r="L144" s="59" t="s">
        <v>48</v>
      </c>
      <c r="M144" s="59" t="s">
        <v>375</v>
      </c>
      <c r="N144" s="73" t="s">
        <v>461</v>
      </c>
      <c r="O144" s="73"/>
      <c r="P144" s="74" t="s">
        <v>456</v>
      </c>
      <c r="Q144" s="264">
        <v>867302260</v>
      </c>
      <c r="R144" s="49" t="s">
        <v>457</v>
      </c>
    </row>
    <row r="145" spans="1:18" x14ac:dyDescent="0.25">
      <c r="A145" s="68" t="s">
        <v>44</v>
      </c>
      <c r="B145" s="181">
        <v>3066</v>
      </c>
      <c r="C145" s="69" t="s">
        <v>176</v>
      </c>
      <c r="D145" s="70" t="s">
        <v>34</v>
      </c>
      <c r="E145" s="71" t="s">
        <v>35</v>
      </c>
      <c r="F145" s="318">
        <v>0</v>
      </c>
      <c r="G145" s="79" t="s">
        <v>250</v>
      </c>
      <c r="H145" s="281"/>
      <c r="I145" s="281"/>
      <c r="J145" s="281"/>
      <c r="K145" s="59"/>
      <c r="L145" s="59"/>
      <c r="M145" s="59"/>
      <c r="N145" s="87"/>
      <c r="O145" s="87"/>
      <c r="P145" s="74"/>
      <c r="Q145" s="88">
        <v>869945465</v>
      </c>
      <c r="R145" s="108" t="s">
        <v>178</v>
      </c>
    </row>
    <row r="146" spans="1:18" ht="15.75" thickBot="1" x14ac:dyDescent="0.3">
      <c r="A146" s="186" t="s">
        <v>44</v>
      </c>
      <c r="B146" s="221">
        <v>3066</v>
      </c>
      <c r="C146" s="188" t="s">
        <v>176</v>
      </c>
      <c r="D146" s="189" t="s">
        <v>38</v>
      </c>
      <c r="E146" s="190" t="s">
        <v>39</v>
      </c>
      <c r="F146" s="319">
        <v>0</v>
      </c>
      <c r="G146" s="199" t="s">
        <v>250</v>
      </c>
      <c r="H146" s="278"/>
      <c r="I146" s="278"/>
      <c r="J146" s="278"/>
      <c r="K146" s="191"/>
      <c r="L146" s="191"/>
      <c r="M146" s="191"/>
      <c r="N146" s="207"/>
      <c r="O146" s="207"/>
      <c r="P146" s="195"/>
      <c r="Q146" s="223">
        <v>869945465</v>
      </c>
      <c r="R146" s="231" t="s">
        <v>178</v>
      </c>
    </row>
    <row r="147" spans="1:18" ht="15.75" thickBot="1" x14ac:dyDescent="0.3">
      <c r="A147" s="326" t="s">
        <v>44</v>
      </c>
      <c r="B147" s="337">
        <v>3066</v>
      </c>
      <c r="C147" s="328" t="s">
        <v>176</v>
      </c>
      <c r="D147" s="352"/>
      <c r="E147" s="330" t="s">
        <v>41</v>
      </c>
      <c r="F147" s="331">
        <f>SUM(F142:F146)</f>
        <v>20066.129999999997</v>
      </c>
      <c r="G147" s="493" t="s">
        <v>250</v>
      </c>
      <c r="H147" s="355">
        <v>153</v>
      </c>
      <c r="I147" s="355">
        <v>68.5</v>
      </c>
      <c r="J147" s="333">
        <f t="shared" si="10"/>
        <v>1.9146157148990979</v>
      </c>
      <c r="K147" s="353"/>
      <c r="L147" s="353"/>
      <c r="M147" s="328"/>
      <c r="N147" s="353"/>
      <c r="O147" s="335" t="s">
        <v>70</v>
      </c>
      <c r="P147" s="328" t="s">
        <v>179</v>
      </c>
      <c r="Q147" s="346">
        <v>869945465</v>
      </c>
      <c r="R147" s="366" t="s">
        <v>178</v>
      </c>
    </row>
    <row r="148" spans="1:18" x14ac:dyDescent="0.25">
      <c r="A148" s="122" t="s">
        <v>44</v>
      </c>
      <c r="B148" s="149">
        <v>3067</v>
      </c>
      <c r="C148" s="122" t="s">
        <v>180</v>
      </c>
      <c r="D148" s="124" t="s">
        <v>22</v>
      </c>
      <c r="E148" s="125" t="s">
        <v>23</v>
      </c>
      <c r="F148" s="317">
        <v>2230.7163911316161</v>
      </c>
      <c r="G148" s="150" t="s">
        <v>250</v>
      </c>
      <c r="H148" s="280">
        <v>153</v>
      </c>
      <c r="I148" s="280">
        <v>29.8</v>
      </c>
      <c r="J148" s="280">
        <f>+F148/H148/I148</f>
        <v>0.48925656690170111</v>
      </c>
      <c r="K148" s="126" t="s">
        <v>146</v>
      </c>
      <c r="L148" s="163" t="s">
        <v>57</v>
      </c>
      <c r="M148" s="134" t="s">
        <v>270</v>
      </c>
      <c r="N148" s="164" t="s">
        <v>660</v>
      </c>
      <c r="O148" s="156" t="s">
        <v>462</v>
      </c>
      <c r="P148" s="130" t="s">
        <v>181</v>
      </c>
      <c r="Q148" s="139">
        <v>868711388</v>
      </c>
      <c r="R148" s="132" t="s">
        <v>182</v>
      </c>
    </row>
    <row r="149" spans="1:18" x14ac:dyDescent="0.25">
      <c r="A149" s="68" t="s">
        <v>44</v>
      </c>
      <c r="B149" s="67">
        <v>3067</v>
      </c>
      <c r="C149" s="69" t="s">
        <v>180</v>
      </c>
      <c r="D149" s="70" t="s">
        <v>29</v>
      </c>
      <c r="E149" s="71" t="s">
        <v>30</v>
      </c>
      <c r="F149" s="318">
        <v>2281.8700499807765</v>
      </c>
      <c r="G149" s="79" t="s">
        <v>250</v>
      </c>
      <c r="H149" s="281">
        <v>153</v>
      </c>
      <c r="I149" s="281">
        <v>29.8</v>
      </c>
      <c r="J149" s="281">
        <f t="shared" ref="J149:J171" si="11">+F149/H149/I149</f>
        <v>0.50047595077878149</v>
      </c>
      <c r="K149" s="59" t="s">
        <v>463</v>
      </c>
      <c r="L149" s="109" t="s">
        <v>57</v>
      </c>
      <c r="M149" s="82" t="s">
        <v>670</v>
      </c>
      <c r="N149" s="110" t="s">
        <v>464</v>
      </c>
      <c r="O149" s="102" t="s">
        <v>465</v>
      </c>
      <c r="P149" s="74" t="s">
        <v>181</v>
      </c>
      <c r="Q149" s="87">
        <v>868711388</v>
      </c>
      <c r="R149" s="49" t="s">
        <v>182</v>
      </c>
    </row>
    <row r="150" spans="1:18" x14ac:dyDescent="0.25">
      <c r="A150" s="68" t="s">
        <v>44</v>
      </c>
      <c r="B150" s="67">
        <v>3067</v>
      </c>
      <c r="C150" s="69" t="s">
        <v>180</v>
      </c>
      <c r="D150" s="70" t="s">
        <v>31</v>
      </c>
      <c r="E150" s="71" t="s">
        <v>32</v>
      </c>
      <c r="F150" s="318">
        <v>578.9129309240036</v>
      </c>
      <c r="G150" s="79" t="s">
        <v>250</v>
      </c>
      <c r="H150" s="281">
        <v>153</v>
      </c>
      <c r="I150" s="281">
        <v>29.8</v>
      </c>
      <c r="J150" s="281">
        <f t="shared" si="11"/>
        <v>0.12697129686450051</v>
      </c>
      <c r="K150" s="59" t="s">
        <v>183</v>
      </c>
      <c r="L150" s="109" t="s">
        <v>57</v>
      </c>
      <c r="M150" s="80" t="s">
        <v>270</v>
      </c>
      <c r="N150" s="102" t="s">
        <v>466</v>
      </c>
      <c r="O150" s="102" t="s">
        <v>467</v>
      </c>
      <c r="P150" s="74" t="s">
        <v>181</v>
      </c>
      <c r="Q150" s="87">
        <v>868711388</v>
      </c>
      <c r="R150" s="51" t="s">
        <v>182</v>
      </c>
    </row>
    <row r="151" spans="1:18" x14ac:dyDescent="0.25">
      <c r="A151" s="68" t="s">
        <v>44</v>
      </c>
      <c r="B151" s="67">
        <v>3067</v>
      </c>
      <c r="C151" s="69" t="s">
        <v>180</v>
      </c>
      <c r="D151" s="70" t="s">
        <v>34</v>
      </c>
      <c r="E151" s="71" t="s">
        <v>35</v>
      </c>
      <c r="F151" s="318">
        <v>169.47912341407152</v>
      </c>
      <c r="G151" s="79" t="s">
        <v>250</v>
      </c>
      <c r="H151" s="281">
        <v>153</v>
      </c>
      <c r="I151" s="281">
        <v>29.8</v>
      </c>
      <c r="J151" s="281">
        <f t="shared" si="11"/>
        <v>3.7171365402042265E-2</v>
      </c>
      <c r="K151" s="59" t="s">
        <v>468</v>
      </c>
      <c r="L151" s="109" t="s">
        <v>57</v>
      </c>
      <c r="M151" s="80" t="s">
        <v>270</v>
      </c>
      <c r="N151" s="111" t="s">
        <v>661</v>
      </c>
      <c r="O151" s="111" t="s">
        <v>662</v>
      </c>
      <c r="P151" s="74" t="s">
        <v>181</v>
      </c>
      <c r="Q151" s="87">
        <v>868711388</v>
      </c>
      <c r="R151" s="49" t="s">
        <v>182</v>
      </c>
    </row>
    <row r="152" spans="1:18" ht="15.75" thickBot="1" x14ac:dyDescent="0.3">
      <c r="A152" s="186" t="s">
        <v>44</v>
      </c>
      <c r="B152" s="206">
        <v>3067</v>
      </c>
      <c r="C152" s="188" t="s">
        <v>180</v>
      </c>
      <c r="D152" s="189" t="s">
        <v>38</v>
      </c>
      <c r="E152" s="190" t="s">
        <v>39</v>
      </c>
      <c r="F152" s="319"/>
      <c r="G152" s="199"/>
      <c r="H152" s="278"/>
      <c r="I152" s="278"/>
      <c r="J152" s="278"/>
      <c r="K152" s="198"/>
      <c r="L152" s="198"/>
      <c r="M152" s="198"/>
      <c r="N152" s="198"/>
      <c r="O152" s="198" t="s">
        <v>676</v>
      </c>
      <c r="P152" s="210" t="s">
        <v>181</v>
      </c>
      <c r="Q152" s="186">
        <v>868711388</v>
      </c>
      <c r="R152" s="232" t="s">
        <v>182</v>
      </c>
    </row>
    <row r="153" spans="1:18" ht="15.75" thickBot="1" x14ac:dyDescent="0.3">
      <c r="A153" s="326" t="s">
        <v>44</v>
      </c>
      <c r="B153" s="337">
        <v>3067</v>
      </c>
      <c r="C153" s="328" t="s">
        <v>180</v>
      </c>
      <c r="D153" s="330"/>
      <c r="E153" s="330" t="s">
        <v>41</v>
      </c>
      <c r="F153" s="331">
        <f>SUM(F148:F152)</f>
        <v>5260.9784954504676</v>
      </c>
      <c r="G153" s="493" t="s">
        <v>250</v>
      </c>
      <c r="H153" s="333">
        <v>153</v>
      </c>
      <c r="I153" s="333">
        <v>29.8</v>
      </c>
      <c r="J153" s="333">
        <f t="shared" si="11"/>
        <v>1.1538751799470253</v>
      </c>
      <c r="K153" s="335"/>
      <c r="L153" s="335"/>
      <c r="M153" s="335"/>
      <c r="N153" s="335"/>
      <c r="O153" s="335" t="s">
        <v>70</v>
      </c>
      <c r="P153" s="328" t="s">
        <v>181</v>
      </c>
      <c r="Q153" s="328">
        <v>868711388</v>
      </c>
      <c r="R153" s="356" t="s">
        <v>182</v>
      </c>
    </row>
    <row r="154" spans="1:18" x14ac:dyDescent="0.25">
      <c r="A154" s="122" t="s">
        <v>44</v>
      </c>
      <c r="B154" s="256">
        <v>3068</v>
      </c>
      <c r="C154" s="122" t="s">
        <v>184</v>
      </c>
      <c r="D154" s="124" t="s">
        <v>22</v>
      </c>
      <c r="E154" s="125" t="s">
        <v>23</v>
      </c>
      <c r="F154" s="317"/>
      <c r="G154" s="496" t="s">
        <v>250</v>
      </c>
      <c r="H154" s="280"/>
      <c r="I154" s="280"/>
      <c r="J154" s="505"/>
      <c r="K154" s="165"/>
      <c r="L154" s="165"/>
      <c r="M154" s="165"/>
      <c r="N154" s="167"/>
      <c r="O154" s="167" t="s">
        <v>469</v>
      </c>
      <c r="P154" s="165" t="s">
        <v>185</v>
      </c>
      <c r="Q154" s="167">
        <v>867386881</v>
      </c>
      <c r="R154" s="168" t="s">
        <v>186</v>
      </c>
    </row>
    <row r="155" spans="1:18" x14ac:dyDescent="0.25">
      <c r="A155" s="68" t="s">
        <v>44</v>
      </c>
      <c r="B155" s="182">
        <v>3068</v>
      </c>
      <c r="C155" s="68" t="s">
        <v>184</v>
      </c>
      <c r="D155" s="70" t="s">
        <v>29</v>
      </c>
      <c r="E155" s="71" t="s">
        <v>30</v>
      </c>
      <c r="F155" s="318">
        <v>4416.55</v>
      </c>
      <c r="G155" s="497" t="s">
        <v>250</v>
      </c>
      <c r="H155" s="281">
        <v>153</v>
      </c>
      <c r="I155" s="281">
        <v>95</v>
      </c>
      <c r="J155" s="394">
        <f t="shared" si="11"/>
        <v>0.30385620915032679</v>
      </c>
      <c r="K155" s="112" t="s">
        <v>470</v>
      </c>
      <c r="L155" s="112" t="s">
        <v>156</v>
      </c>
      <c r="M155" s="112" t="s">
        <v>285</v>
      </c>
      <c r="N155" s="113" t="s">
        <v>471</v>
      </c>
      <c r="O155" s="113"/>
      <c r="P155" s="112" t="s">
        <v>185</v>
      </c>
      <c r="Q155" s="113">
        <v>867386881</v>
      </c>
      <c r="R155" s="56" t="s">
        <v>186</v>
      </c>
    </row>
    <row r="156" spans="1:18" x14ac:dyDescent="0.25">
      <c r="A156" s="68" t="s">
        <v>44</v>
      </c>
      <c r="B156" s="182">
        <v>3068</v>
      </c>
      <c r="C156" s="68" t="s">
        <v>184</v>
      </c>
      <c r="D156" s="70" t="s">
        <v>31</v>
      </c>
      <c r="E156" s="71" t="s">
        <v>32</v>
      </c>
      <c r="F156" s="318">
        <v>6415.4</v>
      </c>
      <c r="G156" s="497" t="s">
        <v>250</v>
      </c>
      <c r="H156" s="281">
        <v>153</v>
      </c>
      <c r="I156" s="281">
        <v>95</v>
      </c>
      <c r="J156" s="394">
        <f t="shared" si="11"/>
        <v>0.44137598899208802</v>
      </c>
      <c r="K156" s="112" t="s">
        <v>472</v>
      </c>
      <c r="L156" s="112" t="s">
        <v>156</v>
      </c>
      <c r="M156" s="112" t="s">
        <v>285</v>
      </c>
      <c r="N156" s="113" t="s">
        <v>473</v>
      </c>
      <c r="O156" s="113"/>
      <c r="P156" s="112" t="s">
        <v>185</v>
      </c>
      <c r="Q156" s="113">
        <v>867386881</v>
      </c>
      <c r="R156" s="56" t="s">
        <v>186</v>
      </c>
    </row>
    <row r="157" spans="1:18" x14ac:dyDescent="0.25">
      <c r="A157" s="68" t="s">
        <v>44</v>
      </c>
      <c r="B157" s="182">
        <v>3068</v>
      </c>
      <c r="C157" s="68" t="s">
        <v>184</v>
      </c>
      <c r="D157" s="70" t="s">
        <v>34</v>
      </c>
      <c r="E157" s="71" t="s">
        <v>35</v>
      </c>
      <c r="F157" s="318">
        <v>532.96</v>
      </c>
      <c r="G157" s="497" t="s">
        <v>250</v>
      </c>
      <c r="H157" s="281">
        <v>153</v>
      </c>
      <c r="I157" s="281">
        <v>95</v>
      </c>
      <c r="J157" s="394">
        <f t="shared" si="11"/>
        <v>3.6667354661162714E-2</v>
      </c>
      <c r="K157" s="112" t="s">
        <v>474</v>
      </c>
      <c r="L157" s="112" t="s">
        <v>475</v>
      </c>
      <c r="M157" s="112" t="s">
        <v>285</v>
      </c>
      <c r="N157" s="113" t="s">
        <v>476</v>
      </c>
      <c r="O157" s="113"/>
      <c r="P157" s="112" t="s">
        <v>185</v>
      </c>
      <c r="Q157" s="113">
        <v>867386881</v>
      </c>
      <c r="R157" s="56" t="s">
        <v>186</v>
      </c>
    </row>
    <row r="158" spans="1:18" ht="15.75" thickBot="1" x14ac:dyDescent="0.3">
      <c r="A158" s="186" t="s">
        <v>44</v>
      </c>
      <c r="B158" s="233">
        <v>3068</v>
      </c>
      <c r="C158" s="186" t="s">
        <v>184</v>
      </c>
      <c r="D158" s="189" t="s">
        <v>38</v>
      </c>
      <c r="E158" s="190" t="s">
        <v>39</v>
      </c>
      <c r="F158" s="319"/>
      <c r="G158" s="498" t="s">
        <v>250</v>
      </c>
      <c r="H158" s="278"/>
      <c r="I158" s="278"/>
      <c r="J158" s="506"/>
      <c r="K158" s="234"/>
      <c r="L158" s="234"/>
      <c r="M158" s="234"/>
      <c r="N158" s="235"/>
      <c r="O158" s="235" t="s">
        <v>477</v>
      </c>
      <c r="P158" s="234"/>
      <c r="Q158" s="235"/>
      <c r="R158" s="234"/>
    </row>
    <row r="159" spans="1:18" ht="15.75" thickBot="1" x14ac:dyDescent="0.3">
      <c r="A159" s="326" t="s">
        <v>44</v>
      </c>
      <c r="B159" s="367">
        <v>3068</v>
      </c>
      <c r="C159" s="328" t="s">
        <v>184</v>
      </c>
      <c r="D159" s="330"/>
      <c r="E159" s="330" t="s">
        <v>41</v>
      </c>
      <c r="F159" s="331">
        <v>11364.91</v>
      </c>
      <c r="G159" s="493" t="s">
        <v>250</v>
      </c>
      <c r="H159" s="360">
        <v>153</v>
      </c>
      <c r="I159" s="360">
        <v>95</v>
      </c>
      <c r="J159" s="333">
        <f t="shared" si="11"/>
        <v>0.78189955280357748</v>
      </c>
      <c r="K159" s="335"/>
      <c r="L159" s="335"/>
      <c r="M159" s="335"/>
      <c r="N159" s="335"/>
      <c r="O159" s="335" t="s">
        <v>70</v>
      </c>
      <c r="P159" s="328" t="s">
        <v>185</v>
      </c>
      <c r="Q159" s="328">
        <v>867386881</v>
      </c>
      <c r="R159" s="336" t="s">
        <v>186</v>
      </c>
    </row>
    <row r="160" spans="1:18" x14ac:dyDescent="0.25">
      <c r="A160" s="122" t="s">
        <v>187</v>
      </c>
      <c r="B160" s="149">
        <v>2403</v>
      </c>
      <c r="C160" s="122" t="s">
        <v>188</v>
      </c>
      <c r="D160" s="124" t="s">
        <v>22</v>
      </c>
      <c r="E160" s="125" t="s">
        <v>23</v>
      </c>
      <c r="F160" s="317">
        <v>807.81</v>
      </c>
      <c r="G160" s="150" t="s">
        <v>478</v>
      </c>
      <c r="H160" s="280">
        <v>153</v>
      </c>
      <c r="I160" s="280">
        <v>18</v>
      </c>
      <c r="J160" s="280">
        <f t="shared" si="11"/>
        <v>0.29332244008714592</v>
      </c>
      <c r="K160" s="126" t="s">
        <v>479</v>
      </c>
      <c r="L160" s="126" t="s">
        <v>480</v>
      </c>
      <c r="M160" s="134" t="s">
        <v>288</v>
      </c>
      <c r="N160" s="129" t="s">
        <v>481</v>
      </c>
      <c r="O160" s="129"/>
      <c r="P160" s="169" t="s">
        <v>189</v>
      </c>
      <c r="Q160" s="122">
        <v>37061082199</v>
      </c>
      <c r="R160" s="170" t="s">
        <v>190</v>
      </c>
    </row>
    <row r="161" spans="1:18" x14ac:dyDescent="0.25">
      <c r="A161" s="68" t="s">
        <v>187</v>
      </c>
      <c r="B161" s="67">
        <v>2403</v>
      </c>
      <c r="C161" s="68" t="s">
        <v>188</v>
      </c>
      <c r="D161" s="70" t="s">
        <v>29</v>
      </c>
      <c r="E161" s="71" t="s">
        <v>30</v>
      </c>
      <c r="F161" s="318">
        <v>1287.24</v>
      </c>
      <c r="G161" s="79" t="s">
        <v>250</v>
      </c>
      <c r="H161" s="281">
        <v>153</v>
      </c>
      <c r="I161" s="281">
        <v>18</v>
      </c>
      <c r="J161" s="281">
        <f t="shared" si="11"/>
        <v>0.46740740740740744</v>
      </c>
      <c r="K161" s="59" t="s">
        <v>482</v>
      </c>
      <c r="L161" s="59" t="s">
        <v>483</v>
      </c>
      <c r="M161" s="80" t="s">
        <v>484</v>
      </c>
      <c r="N161" s="73" t="s">
        <v>485</v>
      </c>
      <c r="O161" s="73"/>
      <c r="P161" s="58" t="s">
        <v>189</v>
      </c>
      <c r="Q161" s="68">
        <v>37061082199</v>
      </c>
      <c r="R161" s="115" t="s">
        <v>190</v>
      </c>
    </row>
    <row r="162" spans="1:18" x14ac:dyDescent="0.25">
      <c r="A162" s="68" t="s">
        <v>187</v>
      </c>
      <c r="B162" s="67">
        <v>2403</v>
      </c>
      <c r="C162" s="68" t="s">
        <v>188</v>
      </c>
      <c r="D162" s="70" t="s">
        <v>31</v>
      </c>
      <c r="E162" s="71" t="s">
        <v>32</v>
      </c>
      <c r="F162" s="318">
        <v>1745.97</v>
      </c>
      <c r="G162" s="79" t="s">
        <v>250</v>
      </c>
      <c r="H162" s="281">
        <v>153</v>
      </c>
      <c r="I162" s="281">
        <v>18</v>
      </c>
      <c r="J162" s="281">
        <f t="shared" si="11"/>
        <v>0.63397603485838783</v>
      </c>
      <c r="K162" s="59" t="s">
        <v>486</v>
      </c>
      <c r="L162" s="59" t="s">
        <v>483</v>
      </c>
      <c r="M162" s="80" t="s">
        <v>292</v>
      </c>
      <c r="N162" s="73" t="s">
        <v>487</v>
      </c>
      <c r="O162" s="73"/>
      <c r="P162" s="58" t="s">
        <v>189</v>
      </c>
      <c r="Q162" s="68">
        <v>37061082199</v>
      </c>
      <c r="R162" s="115" t="s">
        <v>190</v>
      </c>
    </row>
    <row r="163" spans="1:18" x14ac:dyDescent="0.25">
      <c r="A163" s="68" t="s">
        <v>187</v>
      </c>
      <c r="B163" s="67">
        <v>2403</v>
      </c>
      <c r="C163" s="68" t="s">
        <v>188</v>
      </c>
      <c r="D163" s="70" t="s">
        <v>34</v>
      </c>
      <c r="E163" s="71" t="s">
        <v>35</v>
      </c>
      <c r="F163" s="318">
        <v>277.56</v>
      </c>
      <c r="G163" s="79" t="s">
        <v>250</v>
      </c>
      <c r="H163" s="281">
        <v>153</v>
      </c>
      <c r="I163" s="281">
        <v>18</v>
      </c>
      <c r="J163" s="281">
        <f t="shared" si="11"/>
        <v>0.1007843137254902</v>
      </c>
      <c r="K163" s="59" t="s">
        <v>488</v>
      </c>
      <c r="L163" s="59" t="s">
        <v>489</v>
      </c>
      <c r="M163" s="80" t="s">
        <v>288</v>
      </c>
      <c r="N163" s="73" t="s">
        <v>490</v>
      </c>
      <c r="O163" s="73"/>
      <c r="P163" s="58" t="s">
        <v>189</v>
      </c>
      <c r="Q163" s="68">
        <v>37061082199</v>
      </c>
      <c r="R163" s="115" t="s">
        <v>190</v>
      </c>
    </row>
    <row r="164" spans="1:18" ht="15.75" thickBot="1" x14ac:dyDescent="0.3">
      <c r="A164" s="186" t="s">
        <v>187</v>
      </c>
      <c r="B164" s="236">
        <v>2403</v>
      </c>
      <c r="C164" s="186" t="s">
        <v>188</v>
      </c>
      <c r="D164" s="189" t="s">
        <v>38</v>
      </c>
      <c r="E164" s="190" t="s">
        <v>39</v>
      </c>
      <c r="F164" s="324">
        <v>139.91</v>
      </c>
      <c r="G164" s="499" t="s">
        <v>250</v>
      </c>
      <c r="H164" s="507">
        <v>153</v>
      </c>
      <c r="I164" s="507">
        <v>18</v>
      </c>
      <c r="J164" s="278">
        <f t="shared" si="11"/>
        <v>5.0802469135802469E-2</v>
      </c>
      <c r="K164" s="237" t="s">
        <v>636</v>
      </c>
      <c r="L164" s="237" t="s">
        <v>480</v>
      </c>
      <c r="M164" s="238" t="s">
        <v>288</v>
      </c>
      <c r="N164" s="239" t="s">
        <v>653</v>
      </c>
      <c r="O164" s="239"/>
      <c r="P164" s="240" t="s">
        <v>189</v>
      </c>
      <c r="Q164" s="267">
        <v>37061082199</v>
      </c>
      <c r="R164" s="241" t="s">
        <v>190</v>
      </c>
    </row>
    <row r="165" spans="1:18" ht="15.75" thickBot="1" x14ac:dyDescent="0.3">
      <c r="A165" s="326" t="s">
        <v>187</v>
      </c>
      <c r="B165" s="337">
        <v>2403</v>
      </c>
      <c r="C165" s="350" t="s">
        <v>188</v>
      </c>
      <c r="D165" s="330"/>
      <c r="E165" s="330" t="s">
        <v>41</v>
      </c>
      <c r="F165" s="331">
        <v>4258.4900000000007</v>
      </c>
      <c r="G165" s="493" t="s">
        <v>250</v>
      </c>
      <c r="H165" s="333">
        <v>153</v>
      </c>
      <c r="I165" s="333">
        <v>18</v>
      </c>
      <c r="J165" s="333">
        <f t="shared" si="11"/>
        <v>1.5462926652142341</v>
      </c>
      <c r="K165" s="368"/>
      <c r="L165" s="368"/>
      <c r="M165" s="328"/>
      <c r="N165" s="328"/>
      <c r="O165" s="335" t="s">
        <v>70</v>
      </c>
      <c r="P165" s="328" t="s">
        <v>189</v>
      </c>
      <c r="Q165" s="328">
        <v>37061082199</v>
      </c>
      <c r="R165" s="354" t="s">
        <v>190</v>
      </c>
    </row>
    <row r="166" spans="1:18" x14ac:dyDescent="0.25">
      <c r="A166" s="122" t="s">
        <v>187</v>
      </c>
      <c r="B166" s="149">
        <v>2290</v>
      </c>
      <c r="C166" s="133" t="s">
        <v>191</v>
      </c>
      <c r="D166" s="124" t="s">
        <v>22</v>
      </c>
      <c r="E166" s="125" t="s">
        <v>23</v>
      </c>
      <c r="F166" s="317">
        <v>11253.61</v>
      </c>
      <c r="G166" s="150" t="s">
        <v>250</v>
      </c>
      <c r="H166" s="280">
        <v>153</v>
      </c>
      <c r="I166" s="280">
        <v>218</v>
      </c>
      <c r="J166" s="280">
        <f t="shared" si="11"/>
        <v>0.33739911255021887</v>
      </c>
      <c r="K166" s="126" t="s">
        <v>24</v>
      </c>
      <c r="L166" s="126" t="s">
        <v>57</v>
      </c>
      <c r="M166" s="134" t="s">
        <v>270</v>
      </c>
      <c r="N166" s="129" t="s">
        <v>491</v>
      </c>
      <c r="O166" s="129"/>
      <c r="P166" s="130" t="s">
        <v>192</v>
      </c>
      <c r="Q166" s="260" t="s">
        <v>492</v>
      </c>
      <c r="R166" s="135" t="s">
        <v>493</v>
      </c>
    </row>
    <row r="167" spans="1:18" x14ac:dyDescent="0.25">
      <c r="A167" s="68" t="s">
        <v>187</v>
      </c>
      <c r="B167" s="67">
        <v>2290</v>
      </c>
      <c r="C167" s="69" t="s">
        <v>191</v>
      </c>
      <c r="D167" s="70" t="s">
        <v>29</v>
      </c>
      <c r="E167" s="71" t="s">
        <v>30</v>
      </c>
      <c r="F167" s="318">
        <v>21938.13</v>
      </c>
      <c r="G167" s="79" t="s">
        <v>250</v>
      </c>
      <c r="H167" s="281">
        <v>153</v>
      </c>
      <c r="I167" s="281">
        <v>218</v>
      </c>
      <c r="J167" s="281">
        <f t="shared" si="11"/>
        <v>0.65773610361575829</v>
      </c>
      <c r="K167" s="59" t="s">
        <v>494</v>
      </c>
      <c r="L167" s="59" t="s">
        <v>57</v>
      </c>
      <c r="M167" s="80" t="s">
        <v>495</v>
      </c>
      <c r="N167" s="73" t="s">
        <v>496</v>
      </c>
      <c r="O167" s="73"/>
      <c r="P167" s="74" t="s">
        <v>192</v>
      </c>
      <c r="Q167" s="261" t="s">
        <v>492</v>
      </c>
      <c r="R167" s="81" t="s">
        <v>493</v>
      </c>
    </row>
    <row r="168" spans="1:18" x14ac:dyDescent="0.25">
      <c r="A168" s="68" t="s">
        <v>187</v>
      </c>
      <c r="B168" s="67">
        <v>2290</v>
      </c>
      <c r="C168" s="69" t="s">
        <v>191</v>
      </c>
      <c r="D168" s="70" t="s">
        <v>31</v>
      </c>
      <c r="E168" s="71" t="s">
        <v>32</v>
      </c>
      <c r="F168" s="318">
        <v>11397.71</v>
      </c>
      <c r="G168" s="79" t="s">
        <v>250</v>
      </c>
      <c r="H168" s="281">
        <v>153</v>
      </c>
      <c r="I168" s="281">
        <v>218</v>
      </c>
      <c r="J168" s="281">
        <f t="shared" si="11"/>
        <v>0.34171943395095039</v>
      </c>
      <c r="K168" s="59" t="s">
        <v>497</v>
      </c>
      <c r="L168" s="59" t="s">
        <v>57</v>
      </c>
      <c r="M168" s="80" t="s">
        <v>270</v>
      </c>
      <c r="N168" s="73" t="s">
        <v>498</v>
      </c>
      <c r="O168" s="73"/>
      <c r="P168" s="74" t="s">
        <v>192</v>
      </c>
      <c r="Q168" s="261" t="s">
        <v>492</v>
      </c>
      <c r="R168" s="81" t="s">
        <v>493</v>
      </c>
    </row>
    <row r="169" spans="1:18" x14ac:dyDescent="0.25">
      <c r="A169" s="68" t="s">
        <v>187</v>
      </c>
      <c r="B169" s="67">
        <v>2290</v>
      </c>
      <c r="C169" s="69" t="s">
        <v>191</v>
      </c>
      <c r="D169" s="70" t="s">
        <v>34</v>
      </c>
      <c r="E169" s="71" t="s">
        <v>35</v>
      </c>
      <c r="F169" s="318">
        <v>1074.27</v>
      </c>
      <c r="G169" s="79" t="s">
        <v>250</v>
      </c>
      <c r="H169" s="281">
        <v>153</v>
      </c>
      <c r="I169" s="281">
        <v>218</v>
      </c>
      <c r="J169" s="281">
        <f t="shared" si="11"/>
        <v>3.2208130958805543E-2</v>
      </c>
      <c r="K169" s="59" t="s">
        <v>499</v>
      </c>
      <c r="L169" s="59" t="s">
        <v>500</v>
      </c>
      <c r="M169" s="80">
        <v>44999</v>
      </c>
      <c r="N169" s="73" t="s">
        <v>501</v>
      </c>
      <c r="O169" s="73"/>
      <c r="P169" s="74" t="s">
        <v>192</v>
      </c>
      <c r="Q169" s="261" t="s">
        <v>492</v>
      </c>
      <c r="R169" s="81" t="s">
        <v>493</v>
      </c>
    </row>
    <row r="170" spans="1:18" ht="15.75" thickBot="1" x14ac:dyDescent="0.3">
      <c r="A170" s="186" t="s">
        <v>187</v>
      </c>
      <c r="B170" s="206">
        <v>2290</v>
      </c>
      <c r="C170" s="188" t="s">
        <v>191</v>
      </c>
      <c r="D170" s="189" t="s">
        <v>38</v>
      </c>
      <c r="E170" s="190" t="s">
        <v>39</v>
      </c>
      <c r="F170" s="319">
        <v>0</v>
      </c>
      <c r="G170" s="199" t="s">
        <v>250</v>
      </c>
      <c r="H170" s="278">
        <v>153</v>
      </c>
      <c r="I170" s="278">
        <v>218</v>
      </c>
      <c r="J170" s="278">
        <f t="shared" si="11"/>
        <v>0</v>
      </c>
      <c r="K170" s="191"/>
      <c r="L170" s="191"/>
      <c r="M170" s="202"/>
      <c r="N170" s="194"/>
      <c r="O170" s="194"/>
      <c r="P170" s="195" t="s">
        <v>192</v>
      </c>
      <c r="Q170" s="262" t="s">
        <v>492</v>
      </c>
      <c r="R170" s="203" t="s">
        <v>493</v>
      </c>
    </row>
    <row r="171" spans="1:18" ht="15.75" thickBot="1" x14ac:dyDescent="0.3">
      <c r="A171" s="326" t="s">
        <v>187</v>
      </c>
      <c r="B171" s="337">
        <v>2290</v>
      </c>
      <c r="C171" s="350" t="s">
        <v>191</v>
      </c>
      <c r="D171" s="330"/>
      <c r="E171" s="330" t="s">
        <v>41</v>
      </c>
      <c r="F171" s="331">
        <v>45663.72</v>
      </c>
      <c r="G171" s="493" t="s">
        <v>250</v>
      </c>
      <c r="H171" s="370">
        <v>153</v>
      </c>
      <c r="I171" s="370">
        <v>218</v>
      </c>
      <c r="J171" s="333">
        <f t="shared" si="11"/>
        <v>1.369062781075733</v>
      </c>
      <c r="K171" s="369"/>
      <c r="L171" s="369"/>
      <c r="M171" s="371"/>
      <c r="N171" s="369"/>
      <c r="O171" s="335" t="s">
        <v>70</v>
      </c>
      <c r="P171" s="372" t="s">
        <v>192</v>
      </c>
      <c r="Q171" s="372">
        <v>869433992</v>
      </c>
      <c r="R171" s="373" t="s">
        <v>193</v>
      </c>
    </row>
    <row r="172" spans="1:18" x14ac:dyDescent="0.25">
      <c r="A172" s="122" t="s">
        <v>187</v>
      </c>
      <c r="B172" s="255">
        <v>2288</v>
      </c>
      <c r="C172" s="133" t="s">
        <v>194</v>
      </c>
      <c r="D172" s="124" t="s">
        <v>22</v>
      </c>
      <c r="E172" s="125" t="s">
        <v>23</v>
      </c>
      <c r="F172" s="322">
        <v>53.38</v>
      </c>
      <c r="G172" s="150" t="s">
        <v>250</v>
      </c>
      <c r="H172" s="280">
        <v>153</v>
      </c>
      <c r="I172" s="504">
        <v>3.4</v>
      </c>
      <c r="J172" s="280">
        <f>+F172/H172/I172</f>
        <v>0.10261437908496733</v>
      </c>
      <c r="K172" s="126" t="s">
        <v>47</v>
      </c>
      <c r="L172" s="126" t="s">
        <v>57</v>
      </c>
      <c r="M172" s="126" t="s">
        <v>502</v>
      </c>
      <c r="N172" s="129" t="s">
        <v>503</v>
      </c>
      <c r="O172" s="129"/>
      <c r="P172" s="157" t="s">
        <v>504</v>
      </c>
      <c r="Q172" s="265">
        <v>868404393</v>
      </c>
      <c r="R172" s="132" t="s">
        <v>505</v>
      </c>
    </row>
    <row r="173" spans="1:18" x14ac:dyDescent="0.25">
      <c r="A173" s="68" t="s">
        <v>187</v>
      </c>
      <c r="B173" s="181">
        <v>2288</v>
      </c>
      <c r="C173" s="69" t="s">
        <v>194</v>
      </c>
      <c r="D173" s="70" t="s">
        <v>29</v>
      </c>
      <c r="E173" s="71" t="s">
        <v>30</v>
      </c>
      <c r="F173" s="318">
        <v>54.81</v>
      </c>
      <c r="G173" s="79" t="s">
        <v>250</v>
      </c>
      <c r="H173" s="281">
        <v>153</v>
      </c>
      <c r="I173" s="320">
        <v>3.4</v>
      </c>
      <c r="J173" s="281">
        <f t="shared" ref="J173:J183" si="12">+F173/H173/I173</f>
        <v>0.10536332179930798</v>
      </c>
      <c r="K173" s="59" t="s">
        <v>663</v>
      </c>
      <c r="L173" s="59" t="s">
        <v>57</v>
      </c>
      <c r="M173" s="59" t="s">
        <v>506</v>
      </c>
      <c r="N173" s="73" t="s">
        <v>507</v>
      </c>
      <c r="O173" s="73"/>
      <c r="P173" s="103" t="s">
        <v>504</v>
      </c>
      <c r="Q173" s="266">
        <v>868404393</v>
      </c>
      <c r="R173" s="49" t="s">
        <v>505</v>
      </c>
    </row>
    <row r="174" spans="1:18" x14ac:dyDescent="0.25">
      <c r="A174" s="68" t="s">
        <v>187</v>
      </c>
      <c r="B174" s="181">
        <v>2288</v>
      </c>
      <c r="C174" s="69" t="s">
        <v>194</v>
      </c>
      <c r="D174" s="70" t="s">
        <v>31</v>
      </c>
      <c r="E174" s="71" t="s">
        <v>32</v>
      </c>
      <c r="F174" s="318">
        <v>77.75</v>
      </c>
      <c r="G174" s="79" t="s">
        <v>250</v>
      </c>
      <c r="H174" s="281">
        <v>153</v>
      </c>
      <c r="I174" s="320">
        <v>3.4</v>
      </c>
      <c r="J174" s="281">
        <f t="shared" si="12"/>
        <v>0.14946174548250674</v>
      </c>
      <c r="K174" s="59" t="s">
        <v>51</v>
      </c>
      <c r="L174" s="59" t="s">
        <v>57</v>
      </c>
      <c r="M174" s="59" t="s">
        <v>270</v>
      </c>
      <c r="N174" s="73" t="s">
        <v>508</v>
      </c>
      <c r="O174" s="73"/>
      <c r="P174" s="103" t="s">
        <v>504</v>
      </c>
      <c r="Q174" s="266">
        <v>868404393</v>
      </c>
      <c r="R174" s="49" t="s">
        <v>505</v>
      </c>
    </row>
    <row r="175" spans="1:18" x14ac:dyDescent="0.25">
      <c r="A175" s="68" t="s">
        <v>187</v>
      </c>
      <c r="B175" s="181">
        <v>2288</v>
      </c>
      <c r="C175" s="69" t="s">
        <v>194</v>
      </c>
      <c r="D175" s="70" t="s">
        <v>34</v>
      </c>
      <c r="E175" s="71" t="s">
        <v>35</v>
      </c>
      <c r="F175" s="318">
        <v>39.159999999999997</v>
      </c>
      <c r="G175" s="79" t="s">
        <v>250</v>
      </c>
      <c r="H175" s="281">
        <v>153</v>
      </c>
      <c r="I175" s="320">
        <v>3.4</v>
      </c>
      <c r="J175" s="281">
        <f t="shared" si="12"/>
        <v>7.527873894655901E-2</v>
      </c>
      <c r="K175" s="59" t="s">
        <v>52</v>
      </c>
      <c r="L175" s="59" t="s">
        <v>57</v>
      </c>
      <c r="M175" s="59" t="s">
        <v>509</v>
      </c>
      <c r="N175" s="73" t="s">
        <v>510</v>
      </c>
      <c r="O175" s="73"/>
      <c r="P175" s="103" t="s">
        <v>504</v>
      </c>
      <c r="Q175" s="266">
        <v>868404393</v>
      </c>
      <c r="R175" s="49" t="s">
        <v>505</v>
      </c>
    </row>
    <row r="176" spans="1:18" ht="15.75" thickBot="1" x14ac:dyDescent="0.3">
      <c r="A176" s="186" t="s">
        <v>187</v>
      </c>
      <c r="B176" s="221">
        <v>2288</v>
      </c>
      <c r="C176" s="188" t="s">
        <v>194</v>
      </c>
      <c r="D176" s="189" t="s">
        <v>38</v>
      </c>
      <c r="E176" s="190" t="s">
        <v>39</v>
      </c>
      <c r="F176" s="319">
        <v>4.45</v>
      </c>
      <c r="G176" s="199" t="s">
        <v>250</v>
      </c>
      <c r="H176" s="278">
        <v>153</v>
      </c>
      <c r="I176" s="279">
        <v>3.4</v>
      </c>
      <c r="J176" s="278">
        <f t="shared" si="12"/>
        <v>8.5544021530180696E-3</v>
      </c>
      <c r="K176" s="226" t="s">
        <v>53</v>
      </c>
      <c r="L176" s="191" t="s">
        <v>57</v>
      </c>
      <c r="M176" s="191" t="s">
        <v>270</v>
      </c>
      <c r="N176" s="194" t="s">
        <v>511</v>
      </c>
      <c r="O176" s="194"/>
      <c r="P176" s="228" t="s">
        <v>504</v>
      </c>
      <c r="Q176" s="268">
        <v>868404393</v>
      </c>
      <c r="R176" s="196" t="s">
        <v>505</v>
      </c>
    </row>
    <row r="177" spans="1:18" ht="15.75" thickBot="1" x14ac:dyDescent="0.3">
      <c r="A177" s="326" t="s">
        <v>187</v>
      </c>
      <c r="B177" s="337">
        <v>2288</v>
      </c>
      <c r="C177" s="350" t="s">
        <v>194</v>
      </c>
      <c r="D177" s="330"/>
      <c r="E177" s="330" t="s">
        <v>41</v>
      </c>
      <c r="F177" s="331">
        <f>SUM(F172:F176)</f>
        <v>229.54999999999998</v>
      </c>
      <c r="G177" s="493" t="s">
        <v>250</v>
      </c>
      <c r="H177" s="360">
        <v>153</v>
      </c>
      <c r="I177" s="360">
        <v>3.4</v>
      </c>
      <c r="J177" s="333">
        <f t="shared" si="12"/>
        <v>0.44127258746635911</v>
      </c>
      <c r="K177" s="368"/>
      <c r="L177" s="368"/>
      <c r="M177" s="328"/>
      <c r="N177" s="368"/>
      <c r="O177" s="335" t="s">
        <v>70</v>
      </c>
      <c r="P177" s="350" t="s">
        <v>504</v>
      </c>
      <c r="Q177" s="413">
        <v>868404394</v>
      </c>
      <c r="R177" s="336" t="s">
        <v>505</v>
      </c>
    </row>
    <row r="178" spans="1:18" x14ac:dyDescent="0.25">
      <c r="A178" s="122" t="s">
        <v>195</v>
      </c>
      <c r="B178" s="149">
        <v>2402</v>
      </c>
      <c r="C178" s="133" t="s">
        <v>196</v>
      </c>
      <c r="D178" s="124" t="s">
        <v>22</v>
      </c>
      <c r="E178" s="125" t="s">
        <v>23</v>
      </c>
      <c r="F178" s="317">
        <v>853.79</v>
      </c>
      <c r="G178" s="150" t="s">
        <v>250</v>
      </c>
      <c r="H178" s="280">
        <v>153</v>
      </c>
      <c r="I178" s="280">
        <v>33.47</v>
      </c>
      <c r="J178" s="280">
        <f t="shared" si="12"/>
        <v>0.16672622639335588</v>
      </c>
      <c r="K178" s="147" t="s">
        <v>197</v>
      </c>
      <c r="L178" s="147" t="s">
        <v>48</v>
      </c>
      <c r="M178" s="171" t="s">
        <v>288</v>
      </c>
      <c r="N178" s="122" t="s">
        <v>512</v>
      </c>
      <c r="O178" s="148" t="s">
        <v>272</v>
      </c>
      <c r="P178" s="149" t="s">
        <v>198</v>
      </c>
      <c r="Q178" s="143" t="s">
        <v>199</v>
      </c>
      <c r="R178" s="173" t="s">
        <v>200</v>
      </c>
    </row>
    <row r="179" spans="1:18" x14ac:dyDescent="0.25">
      <c r="A179" s="68" t="s">
        <v>195</v>
      </c>
      <c r="B179" s="67">
        <v>2402</v>
      </c>
      <c r="C179" s="69" t="s">
        <v>196</v>
      </c>
      <c r="D179" s="70" t="s">
        <v>29</v>
      </c>
      <c r="E179" s="71" t="s">
        <v>30</v>
      </c>
      <c r="F179" s="318">
        <v>2119.25</v>
      </c>
      <c r="G179" s="79" t="s">
        <v>250</v>
      </c>
      <c r="H179" s="281">
        <v>153</v>
      </c>
      <c r="I179" s="281">
        <v>33.47</v>
      </c>
      <c r="J179" s="281">
        <f t="shared" si="12"/>
        <v>0.41384246159374016</v>
      </c>
      <c r="K179" s="97" t="s">
        <v>513</v>
      </c>
      <c r="L179" s="97" t="s">
        <v>48</v>
      </c>
      <c r="M179" s="116" t="s">
        <v>484</v>
      </c>
      <c r="N179" s="68" t="s">
        <v>514</v>
      </c>
      <c r="O179" s="76" t="s">
        <v>272</v>
      </c>
      <c r="P179" s="67" t="s">
        <v>198</v>
      </c>
      <c r="Q179" s="94" t="s">
        <v>199</v>
      </c>
      <c r="R179" s="118" t="s">
        <v>200</v>
      </c>
    </row>
    <row r="180" spans="1:18" x14ac:dyDescent="0.25">
      <c r="A180" s="68" t="s">
        <v>195</v>
      </c>
      <c r="B180" s="67">
        <v>2402</v>
      </c>
      <c r="C180" s="69" t="s">
        <v>196</v>
      </c>
      <c r="D180" s="70" t="s">
        <v>31</v>
      </c>
      <c r="E180" s="71" t="s">
        <v>32</v>
      </c>
      <c r="F180" s="318">
        <v>903.54</v>
      </c>
      <c r="G180" s="79" t="s">
        <v>250</v>
      </c>
      <c r="H180" s="281">
        <v>153</v>
      </c>
      <c r="I180" s="281">
        <v>33.47</v>
      </c>
      <c r="J180" s="281">
        <f t="shared" si="12"/>
        <v>0.17644129656643057</v>
      </c>
      <c r="K180" s="97" t="s">
        <v>201</v>
      </c>
      <c r="L180" s="97" t="s">
        <v>48</v>
      </c>
      <c r="M180" s="116" t="s">
        <v>288</v>
      </c>
      <c r="N180" s="68" t="s">
        <v>515</v>
      </c>
      <c r="O180" s="76" t="s">
        <v>272</v>
      </c>
      <c r="P180" s="93" t="s">
        <v>198</v>
      </c>
      <c r="Q180" s="94" t="s">
        <v>199</v>
      </c>
      <c r="R180" s="118" t="s">
        <v>200</v>
      </c>
    </row>
    <row r="181" spans="1:18" x14ac:dyDescent="0.25">
      <c r="A181" s="68" t="s">
        <v>195</v>
      </c>
      <c r="B181" s="67">
        <v>2402</v>
      </c>
      <c r="C181" s="69" t="s">
        <v>202</v>
      </c>
      <c r="D181" s="70" t="s">
        <v>34</v>
      </c>
      <c r="E181" s="71" t="s">
        <v>35</v>
      </c>
      <c r="F181" s="318"/>
      <c r="G181" s="79" t="s">
        <v>250</v>
      </c>
      <c r="H181" s="281"/>
      <c r="I181" s="281"/>
      <c r="J181" s="281"/>
      <c r="K181" s="97"/>
      <c r="L181" s="97"/>
      <c r="M181" s="97"/>
      <c r="N181" s="76"/>
      <c r="O181" s="76" t="s">
        <v>516</v>
      </c>
      <c r="P181" s="93"/>
      <c r="Q181" s="94"/>
      <c r="R181" s="118"/>
    </row>
    <row r="182" spans="1:18" ht="15.75" thickBot="1" x14ac:dyDescent="0.3">
      <c r="A182" s="186" t="s">
        <v>195</v>
      </c>
      <c r="B182" s="206">
        <v>2402</v>
      </c>
      <c r="C182" s="188" t="s">
        <v>202</v>
      </c>
      <c r="D182" s="189" t="s">
        <v>38</v>
      </c>
      <c r="E182" s="190" t="s">
        <v>39</v>
      </c>
      <c r="F182" s="319"/>
      <c r="G182" s="199" t="s">
        <v>250</v>
      </c>
      <c r="H182" s="278"/>
      <c r="I182" s="278"/>
      <c r="J182" s="278"/>
      <c r="K182" s="222"/>
      <c r="L182" s="222"/>
      <c r="M182" s="222"/>
      <c r="N182" s="198"/>
      <c r="O182" s="198" t="s">
        <v>517</v>
      </c>
      <c r="P182" s="214"/>
      <c r="Q182" s="269"/>
      <c r="R182" s="243"/>
    </row>
    <row r="183" spans="1:18" ht="15.75" thickBot="1" x14ac:dyDescent="0.3">
      <c r="A183" s="326" t="s">
        <v>195</v>
      </c>
      <c r="B183" s="337">
        <v>2402</v>
      </c>
      <c r="C183" s="350" t="s">
        <v>202</v>
      </c>
      <c r="D183" s="330"/>
      <c r="E183" s="330" t="s">
        <v>41</v>
      </c>
      <c r="F183" s="331">
        <v>3876.58</v>
      </c>
      <c r="G183" s="493" t="s">
        <v>250</v>
      </c>
      <c r="H183" s="360">
        <v>153</v>
      </c>
      <c r="I183" s="360">
        <v>33.47</v>
      </c>
      <c r="J183" s="333">
        <f t="shared" si="12"/>
        <v>0.75700998455352664</v>
      </c>
      <c r="K183" s="328"/>
      <c r="L183" s="328"/>
      <c r="M183" s="328"/>
      <c r="N183" s="328"/>
      <c r="O183" s="335" t="s">
        <v>70</v>
      </c>
      <c r="P183" s="350" t="s">
        <v>198</v>
      </c>
      <c r="Q183" s="374" t="s">
        <v>199</v>
      </c>
      <c r="R183" s="373" t="s">
        <v>200</v>
      </c>
    </row>
    <row r="184" spans="1:18" x14ac:dyDescent="0.25">
      <c r="A184" s="122" t="s">
        <v>203</v>
      </c>
      <c r="B184" s="149">
        <v>1586</v>
      </c>
      <c r="C184" s="133" t="s">
        <v>204</v>
      </c>
      <c r="D184" s="124" t="s">
        <v>22</v>
      </c>
      <c r="E184" s="125" t="s">
        <v>23</v>
      </c>
      <c r="F184" s="317">
        <v>1435.7818656508662</v>
      </c>
      <c r="G184" s="150" t="s">
        <v>250</v>
      </c>
      <c r="H184" s="280">
        <v>153</v>
      </c>
      <c r="I184" s="280">
        <v>40.62091503267974</v>
      </c>
      <c r="J184" s="280">
        <f>+F184/H184/I184</f>
        <v>0.23101880380544909</v>
      </c>
      <c r="K184" s="169" t="s">
        <v>205</v>
      </c>
      <c r="L184" s="126" t="s">
        <v>48</v>
      </c>
      <c r="M184" s="134" t="s">
        <v>518</v>
      </c>
      <c r="N184" s="139" t="s">
        <v>519</v>
      </c>
      <c r="O184" s="129"/>
      <c r="P184" s="130" t="s">
        <v>520</v>
      </c>
      <c r="Q184" s="139" t="s">
        <v>521</v>
      </c>
      <c r="R184" s="174" t="s">
        <v>522</v>
      </c>
    </row>
    <row r="185" spans="1:18" x14ac:dyDescent="0.25">
      <c r="A185" s="68" t="s">
        <v>203</v>
      </c>
      <c r="B185" s="67">
        <v>1586</v>
      </c>
      <c r="C185" s="69" t="s">
        <v>204</v>
      </c>
      <c r="D185" s="70" t="s">
        <v>29</v>
      </c>
      <c r="E185" s="71" t="s">
        <v>30</v>
      </c>
      <c r="F185" s="318">
        <v>2864.7048384514796</v>
      </c>
      <c r="G185" s="79" t="s">
        <v>250</v>
      </c>
      <c r="H185" s="281">
        <v>153</v>
      </c>
      <c r="I185" s="281">
        <v>40.62091503267974</v>
      </c>
      <c r="J185" s="281">
        <f t="shared" ref="J185:J208" si="13">+F185/H185/I185</f>
        <v>0.46093400457787281</v>
      </c>
      <c r="K185" s="58" t="s">
        <v>523</v>
      </c>
      <c r="L185" s="59" t="s">
        <v>48</v>
      </c>
      <c r="M185" s="74" t="s">
        <v>524</v>
      </c>
      <c r="N185" s="87" t="s">
        <v>525</v>
      </c>
      <c r="O185" s="73"/>
      <c r="P185" s="74" t="s">
        <v>520</v>
      </c>
      <c r="Q185" s="87" t="s">
        <v>521</v>
      </c>
      <c r="R185" s="57" t="s">
        <v>522</v>
      </c>
    </row>
    <row r="186" spans="1:18" x14ac:dyDescent="0.25">
      <c r="A186" s="68" t="s">
        <v>203</v>
      </c>
      <c r="B186" s="67">
        <v>1586</v>
      </c>
      <c r="C186" s="69" t="s">
        <v>204</v>
      </c>
      <c r="D186" s="92" t="s">
        <v>31</v>
      </c>
      <c r="E186" s="69" t="s">
        <v>32</v>
      </c>
      <c r="F186" s="318">
        <v>2747.433211208142</v>
      </c>
      <c r="G186" s="79" t="s">
        <v>250</v>
      </c>
      <c r="H186" s="281">
        <v>153</v>
      </c>
      <c r="I186" s="281">
        <v>40.619999999999997</v>
      </c>
      <c r="J186" s="281">
        <f t="shared" si="13"/>
        <v>0.44207483534756081</v>
      </c>
      <c r="K186" s="99" t="s">
        <v>209</v>
      </c>
      <c r="L186" s="59" t="s">
        <v>48</v>
      </c>
      <c r="M186" s="74" t="s">
        <v>526</v>
      </c>
      <c r="N186" s="87" t="s">
        <v>527</v>
      </c>
      <c r="O186" s="73"/>
      <c r="P186" s="74" t="s">
        <v>520</v>
      </c>
      <c r="Q186" s="87" t="s">
        <v>521</v>
      </c>
      <c r="R186" s="57" t="s">
        <v>522</v>
      </c>
    </row>
    <row r="187" spans="1:18" x14ac:dyDescent="0.25">
      <c r="A187" s="68" t="s">
        <v>203</v>
      </c>
      <c r="B187" s="67">
        <v>1586</v>
      </c>
      <c r="C187" s="69" t="s">
        <v>204</v>
      </c>
      <c r="D187" s="70" t="s">
        <v>34</v>
      </c>
      <c r="E187" s="71" t="s">
        <v>35</v>
      </c>
      <c r="F187" s="318">
        <v>280.87082039192364</v>
      </c>
      <c r="G187" s="79" t="s">
        <v>250</v>
      </c>
      <c r="H187" s="281">
        <v>153</v>
      </c>
      <c r="I187" s="281">
        <v>40.619999999999997</v>
      </c>
      <c r="J187" s="281">
        <f t="shared" si="13"/>
        <v>4.5193426785466395E-2</v>
      </c>
      <c r="K187" s="58" t="s">
        <v>210</v>
      </c>
      <c r="L187" s="59" t="s">
        <v>48</v>
      </c>
      <c r="M187" s="59" t="s">
        <v>528</v>
      </c>
      <c r="N187" s="73" t="s">
        <v>529</v>
      </c>
      <c r="O187" s="73"/>
      <c r="P187" s="74" t="s">
        <v>520</v>
      </c>
      <c r="Q187" s="87" t="s">
        <v>521</v>
      </c>
      <c r="R187" s="57" t="s">
        <v>522</v>
      </c>
    </row>
    <row r="188" spans="1:18" ht="15.75" thickBot="1" x14ac:dyDescent="0.3">
      <c r="A188" s="186" t="s">
        <v>203</v>
      </c>
      <c r="B188" s="206">
        <v>1586</v>
      </c>
      <c r="C188" s="188" t="s">
        <v>204</v>
      </c>
      <c r="D188" s="189" t="s">
        <v>38</v>
      </c>
      <c r="E188" s="190" t="s">
        <v>39</v>
      </c>
      <c r="F188" s="319"/>
      <c r="G188" s="199" t="s">
        <v>250</v>
      </c>
      <c r="H188" s="278">
        <v>153</v>
      </c>
      <c r="I188" s="278"/>
      <c r="J188" s="278"/>
      <c r="K188" s="191"/>
      <c r="L188" s="191"/>
      <c r="M188" s="191"/>
      <c r="N188" s="194"/>
      <c r="O188" s="194"/>
      <c r="P188" s="195"/>
      <c r="Q188" s="207"/>
      <c r="R188" s="228"/>
    </row>
    <row r="189" spans="1:18" ht="15.75" thickBot="1" x14ac:dyDescent="0.3">
      <c r="A189" s="326" t="s">
        <v>203</v>
      </c>
      <c r="B189" s="337">
        <v>1586</v>
      </c>
      <c r="C189" s="350" t="s">
        <v>204</v>
      </c>
      <c r="D189" s="330"/>
      <c r="E189" s="330" t="s">
        <v>41</v>
      </c>
      <c r="F189" s="331">
        <f>SUM(F184:F188)</f>
        <v>7328.7907357024123</v>
      </c>
      <c r="G189" s="493" t="s">
        <v>250</v>
      </c>
      <c r="H189" s="360">
        <v>153</v>
      </c>
      <c r="I189" s="360">
        <v>40.619999999999997</v>
      </c>
      <c r="J189" s="333">
        <f t="shared" si="13"/>
        <v>1.1792366578977505</v>
      </c>
      <c r="K189" s="368"/>
      <c r="L189" s="368"/>
      <c r="M189" s="328"/>
      <c r="N189" s="368"/>
      <c r="O189" s="335" t="s">
        <v>70</v>
      </c>
      <c r="P189" s="328" t="s">
        <v>206</v>
      </c>
      <c r="Q189" s="328" t="s">
        <v>207</v>
      </c>
      <c r="R189" s="354" t="s">
        <v>208</v>
      </c>
    </row>
    <row r="190" spans="1:18" x14ac:dyDescent="0.25">
      <c r="A190" s="122" t="s">
        <v>203</v>
      </c>
      <c r="B190" s="149">
        <v>1595</v>
      </c>
      <c r="C190" s="133" t="s">
        <v>211</v>
      </c>
      <c r="D190" s="124" t="s">
        <v>22</v>
      </c>
      <c r="E190" s="125" t="s">
        <v>23</v>
      </c>
      <c r="F190" s="317">
        <v>125.17</v>
      </c>
      <c r="G190" s="150" t="s">
        <v>250</v>
      </c>
      <c r="H190" s="280">
        <v>153</v>
      </c>
      <c r="I190" s="280">
        <v>4.17</v>
      </c>
      <c r="J190" s="505">
        <f t="shared" si="13"/>
        <v>0.19618814752119873</v>
      </c>
      <c r="K190" s="126" t="s">
        <v>530</v>
      </c>
      <c r="L190" s="126" t="s">
        <v>531</v>
      </c>
      <c r="M190" s="126" t="s">
        <v>532</v>
      </c>
      <c r="N190" s="129" t="s">
        <v>533</v>
      </c>
      <c r="O190" s="129" t="s">
        <v>272</v>
      </c>
      <c r="P190" s="130" t="s">
        <v>212</v>
      </c>
      <c r="Q190" s="139">
        <v>861852056</v>
      </c>
      <c r="R190" s="135" t="s">
        <v>213</v>
      </c>
    </row>
    <row r="191" spans="1:18" x14ac:dyDescent="0.25">
      <c r="A191" s="68" t="s">
        <v>203</v>
      </c>
      <c r="B191" s="67">
        <v>1595</v>
      </c>
      <c r="C191" s="69" t="s">
        <v>211</v>
      </c>
      <c r="D191" s="70" t="s">
        <v>29</v>
      </c>
      <c r="E191" s="71" t="s">
        <v>30</v>
      </c>
      <c r="F191" s="318">
        <v>164.33</v>
      </c>
      <c r="G191" s="79" t="s">
        <v>250</v>
      </c>
      <c r="H191" s="281">
        <v>153</v>
      </c>
      <c r="I191" s="281">
        <v>4.17</v>
      </c>
      <c r="J191" s="394">
        <f t="shared" si="13"/>
        <v>0.25756649582294949</v>
      </c>
      <c r="K191" s="59" t="s">
        <v>534</v>
      </c>
      <c r="L191" s="59" t="s">
        <v>531</v>
      </c>
      <c r="M191" s="59" t="s">
        <v>535</v>
      </c>
      <c r="N191" s="73" t="s">
        <v>536</v>
      </c>
      <c r="O191" s="73" t="s">
        <v>272</v>
      </c>
      <c r="P191" s="74" t="s">
        <v>212</v>
      </c>
      <c r="Q191" s="87">
        <v>861852057</v>
      </c>
      <c r="R191" s="81" t="s">
        <v>213</v>
      </c>
    </row>
    <row r="192" spans="1:18" x14ac:dyDescent="0.25">
      <c r="A192" s="68" t="s">
        <v>203</v>
      </c>
      <c r="B192" s="67">
        <v>1595</v>
      </c>
      <c r="C192" s="69" t="s">
        <v>211</v>
      </c>
      <c r="D192" s="70" t="s">
        <v>31</v>
      </c>
      <c r="E192" s="71" t="s">
        <v>32</v>
      </c>
      <c r="F192" s="318">
        <v>132.58000000000001</v>
      </c>
      <c r="G192" s="79" t="s">
        <v>250</v>
      </c>
      <c r="H192" s="281">
        <v>153</v>
      </c>
      <c r="I192" s="281">
        <v>4.17</v>
      </c>
      <c r="J192" s="394">
        <f t="shared" si="13"/>
        <v>0.20780238554254638</v>
      </c>
      <c r="K192" s="59" t="s">
        <v>537</v>
      </c>
      <c r="L192" s="59" t="s">
        <v>531</v>
      </c>
      <c r="M192" s="59" t="s">
        <v>532</v>
      </c>
      <c r="N192" s="73" t="s">
        <v>538</v>
      </c>
      <c r="O192" s="73" t="s">
        <v>272</v>
      </c>
      <c r="P192" s="74" t="s">
        <v>212</v>
      </c>
      <c r="Q192" s="87">
        <v>861852058</v>
      </c>
      <c r="R192" s="81" t="s">
        <v>213</v>
      </c>
    </row>
    <row r="193" spans="1:18" x14ac:dyDescent="0.25">
      <c r="A193" s="68" t="s">
        <v>203</v>
      </c>
      <c r="B193" s="67">
        <v>1595</v>
      </c>
      <c r="C193" s="69" t="s">
        <v>211</v>
      </c>
      <c r="D193" s="70" t="s">
        <v>34</v>
      </c>
      <c r="E193" s="71" t="s">
        <v>35</v>
      </c>
      <c r="F193" s="318"/>
      <c r="G193" s="79" t="s">
        <v>250</v>
      </c>
      <c r="H193" s="281"/>
      <c r="I193" s="281"/>
      <c r="J193" s="394"/>
      <c r="K193" s="59"/>
      <c r="L193" s="59"/>
      <c r="M193" s="59"/>
      <c r="N193" s="73"/>
      <c r="O193" s="73"/>
      <c r="P193" s="74" t="s">
        <v>212</v>
      </c>
      <c r="Q193" s="87">
        <v>861852059</v>
      </c>
      <c r="R193" s="81" t="s">
        <v>213</v>
      </c>
    </row>
    <row r="194" spans="1:18" ht="15.75" thickBot="1" x14ac:dyDescent="0.3">
      <c r="A194" s="186" t="s">
        <v>203</v>
      </c>
      <c r="B194" s="206">
        <v>1595</v>
      </c>
      <c r="C194" s="188" t="s">
        <v>211</v>
      </c>
      <c r="D194" s="189" t="s">
        <v>38</v>
      </c>
      <c r="E194" s="190" t="s">
        <v>39</v>
      </c>
      <c r="F194" s="319">
        <v>1.41</v>
      </c>
      <c r="G194" s="199" t="s">
        <v>250</v>
      </c>
      <c r="H194" s="278">
        <v>153</v>
      </c>
      <c r="I194" s="278">
        <v>4.17</v>
      </c>
      <c r="J194" s="506">
        <f t="shared" si="13"/>
        <v>2.2099967085155402E-3</v>
      </c>
      <c r="K194" s="191" t="s">
        <v>214</v>
      </c>
      <c r="L194" s="191" t="s">
        <v>531</v>
      </c>
      <c r="M194" s="191" t="s">
        <v>532</v>
      </c>
      <c r="N194" s="194" t="s">
        <v>539</v>
      </c>
      <c r="O194" s="194" t="s">
        <v>272</v>
      </c>
      <c r="P194" s="195" t="s">
        <v>212</v>
      </c>
      <c r="Q194" s="207">
        <v>861852060</v>
      </c>
      <c r="R194" s="203" t="s">
        <v>213</v>
      </c>
    </row>
    <row r="195" spans="1:18" ht="15.75" thickBot="1" x14ac:dyDescent="0.3">
      <c r="A195" s="326" t="s">
        <v>203</v>
      </c>
      <c r="B195" s="337">
        <v>1595</v>
      </c>
      <c r="C195" s="350" t="s">
        <v>211</v>
      </c>
      <c r="D195" s="330"/>
      <c r="E195" s="330" t="s">
        <v>41</v>
      </c>
      <c r="F195" s="331">
        <f>F190+F191+F192+F194</f>
        <v>423.49000000000007</v>
      </c>
      <c r="G195" s="493" t="s">
        <v>250</v>
      </c>
      <c r="H195" s="360">
        <v>153</v>
      </c>
      <c r="I195" s="360">
        <v>4.17</v>
      </c>
      <c r="J195" s="333">
        <f t="shared" si="13"/>
        <v>0.66376702559521017</v>
      </c>
      <c r="K195" s="368"/>
      <c r="L195" s="368"/>
      <c r="M195" s="328"/>
      <c r="N195" s="368"/>
      <c r="O195" s="335" t="s">
        <v>70</v>
      </c>
      <c r="P195" s="328" t="s">
        <v>212</v>
      </c>
      <c r="Q195" s="328">
        <v>861852061</v>
      </c>
      <c r="R195" s="354" t="s">
        <v>213</v>
      </c>
    </row>
    <row r="196" spans="1:18" x14ac:dyDescent="0.25">
      <c r="A196" s="122" t="s">
        <v>203</v>
      </c>
      <c r="B196" s="257">
        <v>1581</v>
      </c>
      <c r="C196" s="133" t="s">
        <v>217</v>
      </c>
      <c r="D196" s="124" t="s">
        <v>22</v>
      </c>
      <c r="E196" s="125" t="s">
        <v>23</v>
      </c>
      <c r="F196" s="317">
        <v>25585</v>
      </c>
      <c r="G196" s="150" t="s">
        <v>250</v>
      </c>
      <c r="H196" s="280">
        <v>153</v>
      </c>
      <c r="I196" s="280">
        <v>186.23</v>
      </c>
      <c r="J196" s="280">
        <f t="shared" si="13"/>
        <v>0.89793385717780294</v>
      </c>
      <c r="K196" s="128" t="s">
        <v>540</v>
      </c>
      <c r="L196" s="169" t="s">
        <v>57</v>
      </c>
      <c r="M196" s="126" t="s">
        <v>541</v>
      </c>
      <c r="N196" s="129" t="s">
        <v>542</v>
      </c>
      <c r="O196" s="129"/>
      <c r="P196" s="130" t="s">
        <v>218</v>
      </c>
      <c r="Q196" s="139">
        <v>865207937</v>
      </c>
      <c r="R196" s="135" t="s">
        <v>219</v>
      </c>
    </row>
    <row r="197" spans="1:18" x14ac:dyDescent="0.25">
      <c r="A197" s="68" t="s">
        <v>203</v>
      </c>
      <c r="B197" s="183">
        <v>1581</v>
      </c>
      <c r="C197" s="69" t="s">
        <v>220</v>
      </c>
      <c r="D197" s="70" t="s">
        <v>29</v>
      </c>
      <c r="E197" s="71" t="s">
        <v>30</v>
      </c>
      <c r="F197" s="318">
        <v>24376</v>
      </c>
      <c r="G197" s="79" t="s">
        <v>250</v>
      </c>
      <c r="H197" s="281">
        <v>153</v>
      </c>
      <c r="I197" s="281">
        <v>186.23</v>
      </c>
      <c r="J197" s="281">
        <f t="shared" si="13"/>
        <v>0.85550266572468725</v>
      </c>
      <c r="K197" s="59" t="s">
        <v>543</v>
      </c>
      <c r="L197" s="59"/>
      <c r="M197" s="59" t="s">
        <v>544</v>
      </c>
      <c r="N197" s="73" t="s">
        <v>545</v>
      </c>
      <c r="O197" s="73"/>
      <c r="P197" s="74" t="s">
        <v>218</v>
      </c>
      <c r="Q197" s="87">
        <v>865207938</v>
      </c>
      <c r="R197" s="81" t="s">
        <v>219</v>
      </c>
    </row>
    <row r="198" spans="1:18" x14ac:dyDescent="0.25">
      <c r="A198" s="68" t="s">
        <v>203</v>
      </c>
      <c r="B198" s="183">
        <v>1581</v>
      </c>
      <c r="C198" s="69" t="s">
        <v>217</v>
      </c>
      <c r="D198" s="70" t="s">
        <v>31</v>
      </c>
      <c r="E198" s="71" t="s">
        <v>32</v>
      </c>
      <c r="F198" s="318">
        <v>13767</v>
      </c>
      <c r="G198" s="79" t="s">
        <v>250</v>
      </c>
      <c r="H198" s="281">
        <v>153</v>
      </c>
      <c r="I198" s="281">
        <v>186.23</v>
      </c>
      <c r="J198" s="281">
        <f t="shared" si="13"/>
        <v>0.48316808332096201</v>
      </c>
      <c r="K198" s="59" t="s">
        <v>546</v>
      </c>
      <c r="L198" s="59"/>
      <c r="M198" s="59" t="s">
        <v>547</v>
      </c>
      <c r="N198" s="73" t="s">
        <v>548</v>
      </c>
      <c r="O198" s="73"/>
      <c r="P198" s="74" t="s">
        <v>218</v>
      </c>
      <c r="Q198" s="87">
        <v>865207939</v>
      </c>
      <c r="R198" s="81" t="s">
        <v>219</v>
      </c>
    </row>
    <row r="199" spans="1:18" x14ac:dyDescent="0.25">
      <c r="A199" s="68" t="s">
        <v>203</v>
      </c>
      <c r="B199" s="183">
        <v>1581</v>
      </c>
      <c r="C199" s="69" t="s">
        <v>217</v>
      </c>
      <c r="D199" s="70" t="s">
        <v>34</v>
      </c>
      <c r="E199" s="71" t="s">
        <v>35</v>
      </c>
      <c r="F199" s="318">
        <v>3549</v>
      </c>
      <c r="G199" s="79" t="s">
        <v>250</v>
      </c>
      <c r="H199" s="281">
        <v>153</v>
      </c>
      <c r="I199" s="281">
        <v>186.23</v>
      </c>
      <c r="J199" s="281">
        <f t="shared" si="13"/>
        <v>0.12455607813656526</v>
      </c>
      <c r="K199" s="59" t="s">
        <v>549</v>
      </c>
      <c r="L199" s="59"/>
      <c r="M199" s="80" t="s">
        <v>550</v>
      </c>
      <c r="N199" s="73" t="s">
        <v>551</v>
      </c>
      <c r="O199" s="73"/>
      <c r="P199" s="74" t="s">
        <v>218</v>
      </c>
      <c r="Q199" s="87">
        <v>865207940</v>
      </c>
      <c r="R199" s="81" t="s">
        <v>219</v>
      </c>
    </row>
    <row r="200" spans="1:18" ht="15.75" thickBot="1" x14ac:dyDescent="0.3">
      <c r="A200" s="186" t="s">
        <v>203</v>
      </c>
      <c r="B200" s="244">
        <v>1581</v>
      </c>
      <c r="C200" s="188" t="s">
        <v>217</v>
      </c>
      <c r="D200" s="189" t="s">
        <v>38</v>
      </c>
      <c r="E200" s="190" t="s">
        <v>39</v>
      </c>
      <c r="F200" s="319">
        <v>1431</v>
      </c>
      <c r="G200" s="199" t="s">
        <v>250</v>
      </c>
      <c r="H200" s="278">
        <v>153</v>
      </c>
      <c r="I200" s="278">
        <v>137</v>
      </c>
      <c r="J200" s="278">
        <f t="shared" si="13"/>
        <v>6.8269643623872917E-2</v>
      </c>
      <c r="K200" s="191" t="s">
        <v>101</v>
      </c>
      <c r="L200" s="191"/>
      <c r="M200" s="191" t="s">
        <v>552</v>
      </c>
      <c r="N200" s="194" t="s">
        <v>553</v>
      </c>
      <c r="O200" s="210"/>
      <c r="P200" s="195" t="s">
        <v>218</v>
      </c>
      <c r="Q200" s="207">
        <v>865207941</v>
      </c>
      <c r="R200" s="203" t="s">
        <v>219</v>
      </c>
    </row>
    <row r="201" spans="1:18" ht="15.75" thickBot="1" x14ac:dyDescent="0.3">
      <c r="A201" s="326" t="s">
        <v>203</v>
      </c>
      <c r="B201" s="337">
        <v>1581</v>
      </c>
      <c r="C201" s="350" t="s">
        <v>220</v>
      </c>
      <c r="D201" s="330"/>
      <c r="E201" s="330" t="s">
        <v>41</v>
      </c>
      <c r="F201" s="331">
        <v>68708</v>
      </c>
      <c r="G201" s="493" t="s">
        <v>250</v>
      </c>
      <c r="H201" s="360">
        <v>153</v>
      </c>
      <c r="I201" s="360">
        <v>186</v>
      </c>
      <c r="J201" s="333">
        <f t="shared" si="13"/>
        <v>2.4143650291657881</v>
      </c>
      <c r="K201" s="368"/>
      <c r="L201" s="368"/>
      <c r="M201" s="328"/>
      <c r="N201" s="368"/>
      <c r="O201" s="335" t="s">
        <v>70</v>
      </c>
      <c r="P201" s="328" t="s">
        <v>218</v>
      </c>
      <c r="Q201" s="328">
        <v>865207937</v>
      </c>
      <c r="R201" s="354" t="s">
        <v>221</v>
      </c>
    </row>
    <row r="202" spans="1:18" x14ac:dyDescent="0.25">
      <c r="A202" s="169" t="s">
        <v>554</v>
      </c>
      <c r="B202" s="258">
        <v>1582</v>
      </c>
      <c r="C202" s="153" t="s">
        <v>222</v>
      </c>
      <c r="D202" s="124" t="s">
        <v>22</v>
      </c>
      <c r="E202" s="142" t="s">
        <v>23</v>
      </c>
      <c r="F202" s="317">
        <v>6925</v>
      </c>
      <c r="G202" s="150" t="s">
        <v>250</v>
      </c>
      <c r="H202" s="280">
        <v>153</v>
      </c>
      <c r="I202" s="280">
        <v>233</v>
      </c>
      <c r="J202" s="280">
        <f t="shared" si="13"/>
        <v>0.19425509831972845</v>
      </c>
      <c r="K202" s="175" t="s">
        <v>555</v>
      </c>
      <c r="L202" s="175" t="s">
        <v>48</v>
      </c>
      <c r="M202" s="176" t="s">
        <v>556</v>
      </c>
      <c r="N202" s="148" t="s">
        <v>557</v>
      </c>
      <c r="O202" s="148"/>
      <c r="P202" s="169" t="s">
        <v>223</v>
      </c>
      <c r="Q202" s="122">
        <v>860808842</v>
      </c>
      <c r="R202" s="170" t="s">
        <v>224</v>
      </c>
    </row>
    <row r="203" spans="1:18" x14ac:dyDescent="0.25">
      <c r="A203" s="58" t="s">
        <v>554</v>
      </c>
      <c r="B203" s="184">
        <v>1582</v>
      </c>
      <c r="C203" s="99" t="s">
        <v>222</v>
      </c>
      <c r="D203" s="70" t="s">
        <v>29</v>
      </c>
      <c r="E203" s="91" t="s">
        <v>30</v>
      </c>
      <c r="F203" s="318">
        <v>20746</v>
      </c>
      <c r="G203" s="79" t="s">
        <v>250</v>
      </c>
      <c r="H203" s="281">
        <v>153</v>
      </c>
      <c r="I203" s="281">
        <v>233</v>
      </c>
      <c r="J203" s="281">
        <f t="shared" si="13"/>
        <v>0.58195180790485013</v>
      </c>
      <c r="K203" s="119" t="s">
        <v>558</v>
      </c>
      <c r="L203" s="119" t="s">
        <v>48</v>
      </c>
      <c r="M203" s="120" t="s">
        <v>556</v>
      </c>
      <c r="N203" s="76" t="s">
        <v>559</v>
      </c>
      <c r="O203" s="73"/>
      <c r="P203" s="58" t="s">
        <v>223</v>
      </c>
      <c r="Q203" s="68">
        <v>860808842</v>
      </c>
      <c r="R203" s="115" t="s">
        <v>224</v>
      </c>
    </row>
    <row r="204" spans="1:18" x14ac:dyDescent="0.25">
      <c r="A204" s="58" t="s">
        <v>554</v>
      </c>
      <c r="B204" s="184">
        <v>1582</v>
      </c>
      <c r="C204" s="99" t="s">
        <v>222</v>
      </c>
      <c r="D204" s="70" t="s">
        <v>31</v>
      </c>
      <c r="E204" s="91" t="s">
        <v>32</v>
      </c>
      <c r="F204" s="318">
        <v>9354</v>
      </c>
      <c r="G204" s="79" t="s">
        <v>250</v>
      </c>
      <c r="H204" s="281">
        <v>153</v>
      </c>
      <c r="I204" s="281">
        <v>233</v>
      </c>
      <c r="J204" s="281">
        <f t="shared" si="13"/>
        <v>0.2623916519397459</v>
      </c>
      <c r="K204" s="119" t="s">
        <v>560</v>
      </c>
      <c r="L204" s="119" t="s">
        <v>48</v>
      </c>
      <c r="M204" s="120" t="s">
        <v>556</v>
      </c>
      <c r="N204" s="73" t="s">
        <v>561</v>
      </c>
      <c r="O204" s="73"/>
      <c r="P204" s="58" t="s">
        <v>223</v>
      </c>
      <c r="Q204" s="68">
        <v>860808842</v>
      </c>
      <c r="R204" s="115" t="s">
        <v>224</v>
      </c>
    </row>
    <row r="205" spans="1:18" x14ac:dyDescent="0.25">
      <c r="A205" s="58" t="s">
        <v>554</v>
      </c>
      <c r="B205" s="184">
        <v>1582</v>
      </c>
      <c r="C205" s="99" t="s">
        <v>222</v>
      </c>
      <c r="D205" s="70" t="s">
        <v>34</v>
      </c>
      <c r="E205" s="91" t="s">
        <v>35</v>
      </c>
      <c r="F205" s="318">
        <v>3336</v>
      </c>
      <c r="G205" s="79" t="s">
        <v>250</v>
      </c>
      <c r="H205" s="281">
        <v>153</v>
      </c>
      <c r="I205" s="281">
        <v>233</v>
      </c>
      <c r="J205" s="281">
        <f t="shared" si="13"/>
        <v>9.3579062526298079E-2</v>
      </c>
      <c r="K205" s="119" t="s">
        <v>562</v>
      </c>
      <c r="L205" s="119" t="s">
        <v>225</v>
      </c>
      <c r="M205" s="120" t="s">
        <v>556</v>
      </c>
      <c r="N205" s="73" t="s">
        <v>563</v>
      </c>
      <c r="O205" s="73"/>
      <c r="P205" s="58" t="s">
        <v>223</v>
      </c>
      <c r="Q205" s="68">
        <v>860808842</v>
      </c>
      <c r="R205" s="115" t="s">
        <v>224</v>
      </c>
    </row>
    <row r="206" spans="1:18" ht="15.75" thickBot="1" x14ac:dyDescent="0.3">
      <c r="A206" s="245" t="s">
        <v>554</v>
      </c>
      <c r="B206" s="246">
        <v>1582</v>
      </c>
      <c r="C206" s="225" t="s">
        <v>222</v>
      </c>
      <c r="D206" s="189" t="s">
        <v>38</v>
      </c>
      <c r="E206" s="213" t="s">
        <v>39</v>
      </c>
      <c r="F206" s="319">
        <v>49</v>
      </c>
      <c r="G206" s="199" t="s">
        <v>250</v>
      </c>
      <c r="H206" s="278">
        <v>153</v>
      </c>
      <c r="I206" s="278">
        <v>233</v>
      </c>
      <c r="J206" s="278">
        <f t="shared" si="13"/>
        <v>1.374512609049342E-3</v>
      </c>
      <c r="K206" s="247" t="s">
        <v>101</v>
      </c>
      <c r="L206" s="247" t="s">
        <v>48</v>
      </c>
      <c r="M206" s="248" t="s">
        <v>556</v>
      </c>
      <c r="N206" s="194" t="s">
        <v>564</v>
      </c>
      <c r="O206" s="194"/>
      <c r="P206" s="245" t="s">
        <v>223</v>
      </c>
      <c r="Q206" s="186">
        <v>860808842</v>
      </c>
      <c r="R206" s="249" t="s">
        <v>224</v>
      </c>
    </row>
    <row r="207" spans="1:18" x14ac:dyDescent="0.25">
      <c r="A207" s="375" t="s">
        <v>203</v>
      </c>
      <c r="B207" s="376">
        <v>1582</v>
      </c>
      <c r="C207" s="377" t="s">
        <v>222</v>
      </c>
      <c r="D207" s="378"/>
      <c r="E207" s="378" t="s">
        <v>41</v>
      </c>
      <c r="F207" s="486">
        <f>SUM(F202:F206)</f>
        <v>40410</v>
      </c>
      <c r="G207" s="500" t="s">
        <v>250</v>
      </c>
      <c r="H207" s="380">
        <v>153</v>
      </c>
      <c r="I207" s="380">
        <v>233</v>
      </c>
      <c r="J207" s="508">
        <f t="shared" si="13"/>
        <v>1.1335521332996719</v>
      </c>
      <c r="K207" s="381"/>
      <c r="L207" s="381"/>
      <c r="M207" s="382"/>
      <c r="N207" s="381"/>
      <c r="O207" s="423" t="s">
        <v>70</v>
      </c>
      <c r="P207" s="382" t="s">
        <v>226</v>
      </c>
      <c r="Q207" s="382">
        <v>860808842</v>
      </c>
      <c r="R207" s="383" t="s">
        <v>224</v>
      </c>
    </row>
    <row r="208" spans="1:18" ht="15.75" thickBot="1" x14ac:dyDescent="0.3">
      <c r="A208" s="384"/>
      <c r="B208" s="385"/>
      <c r="C208" s="386"/>
      <c r="D208" s="385"/>
      <c r="E208" s="385" t="s">
        <v>565</v>
      </c>
      <c r="F208" s="387">
        <f>+F207+F201+F195+F189+F183+F177+F171+F165+F159+F153+F141+F147+F135+F129+F123+F117+F111+F105+F99+F93+F87+F81+F75+F69+F63+F57+F51+F45+F39+F33+F27+F21+F15</f>
        <v>289357.9592311529</v>
      </c>
      <c r="G208" s="501" t="s">
        <v>250</v>
      </c>
      <c r="H208" s="509">
        <v>153</v>
      </c>
      <c r="I208" s="509">
        <f t="shared" ref="I208" si="14">+I207+I201+I195+I189+I183+I177+I171+I165+I159+I153+I141+I147+I135+I129+I123+I117+I111+I105+I99+I93+I87+I81+I75+I69+I63+I57+I51+I45+I39+I33+I27+I21+I15</f>
        <v>1363.31</v>
      </c>
      <c r="J208" s="509">
        <f t="shared" si="13"/>
        <v>1.3872329049936418</v>
      </c>
      <c r="K208" s="389"/>
      <c r="L208" s="389"/>
      <c r="M208" s="389"/>
      <c r="N208" s="390"/>
      <c r="O208" s="414"/>
      <c r="P208" s="414"/>
      <c r="Q208" s="414"/>
      <c r="R208" s="408"/>
    </row>
    <row r="209" spans="1:18" x14ac:dyDescent="0.25">
      <c r="A209" s="1"/>
      <c r="B209" s="185"/>
      <c r="C209" s="1"/>
      <c r="D209" s="391" t="s">
        <v>22</v>
      </c>
      <c r="E209" s="393" t="s">
        <v>671</v>
      </c>
      <c r="F209" s="398">
        <f>+F202+F196+F190+F184+F178+F172+F166+F160+F154+F148+F142+F136+F130+F124+F118+F112+F106+F100+F94+F88+F82+F76+F70+F64+F58+F52+F46+F34+F40+F28+F22+F16+F10</f>
        <v>73458.418256782505</v>
      </c>
      <c r="G209" s="61"/>
      <c r="H209" s="62"/>
      <c r="I209" s="60"/>
      <c r="J209" s="60"/>
      <c r="K209" s="1"/>
      <c r="L209" s="1"/>
      <c r="M209" s="1"/>
      <c r="N209" s="60"/>
      <c r="O209" s="60"/>
      <c r="P209" s="1"/>
      <c r="Q209" s="60"/>
      <c r="R209" s="1"/>
    </row>
    <row r="210" spans="1:18" x14ac:dyDescent="0.25">
      <c r="D210" s="391" t="s">
        <v>29</v>
      </c>
      <c r="E210" s="393" t="s">
        <v>672</v>
      </c>
      <c r="F210" s="398">
        <f>+F203+F197+F191+F185+F179+F173+F167+F161+F155+F149+F143+F137+F131+F125+F119+F113+F107+F101+F95+F89+F83+F77+F71+F65+F59+F53+F47+F41+F35+F29+F23+F17+F11</f>
        <v>123129.90488843225</v>
      </c>
      <c r="O210"/>
      <c r="P210"/>
      <c r="Q210" s="47"/>
      <c r="R210"/>
    </row>
    <row r="211" spans="1:18" x14ac:dyDescent="0.25">
      <c r="D211" s="391" t="s">
        <v>31</v>
      </c>
      <c r="E211" s="393" t="s">
        <v>673</v>
      </c>
      <c r="F211" s="398">
        <f>+F204+F198+F192+F186+F180+F174+F168+F156+F162+F150+F144+F138+F126+F132+F120+F114+F108+F102+F96+F90+F84+F78+F72+F66+F60+F54+F48+F42+F36+F30+F24+F18+F12</f>
        <v>78640.056142132162</v>
      </c>
      <c r="O211"/>
      <c r="P211"/>
      <c r="Q211" s="47"/>
      <c r="R211"/>
    </row>
    <row r="212" spans="1:18" x14ac:dyDescent="0.25">
      <c r="D212" s="391" t="s">
        <v>34</v>
      </c>
      <c r="E212" s="393" t="s">
        <v>674</v>
      </c>
      <c r="F212" s="398">
        <f>+F205+F199+F193+F187+F181+F175+F169+F163+F157+F151+F145+F139+F133+F127+F121+F115+F109+F103+F97+F91+F85+F79+F73+F67+F61+F55+F49+F43+F37+F31+F25+F19+F13</f>
        <v>12487.919943805991</v>
      </c>
      <c r="O212"/>
      <c r="P212"/>
      <c r="Q212" s="47"/>
      <c r="R212"/>
    </row>
    <row r="213" spans="1:18" x14ac:dyDescent="0.25">
      <c r="D213" s="391" t="s">
        <v>38</v>
      </c>
      <c r="E213" s="393" t="s">
        <v>675</v>
      </c>
      <c r="F213" s="398">
        <f>+F206+F200+F194+F188+F182+F176+F170+F164+F152+F158+F146+F140+F134+F128+F122+F116+F110+F104+F98+F86+F92+F80+F74+F68+F62+F50+F44+F38+F32+F26+F20+F14</f>
        <v>1641.6600000000003</v>
      </c>
      <c r="O213"/>
      <c r="P213"/>
      <c r="Q213" s="47"/>
      <c r="R213"/>
    </row>
  </sheetData>
  <autoFilter ref="A6:R213" xr:uid="{8B4F3AEE-BD4B-4189-9280-C256FCAE1FEF}">
    <filterColumn colId="6" showButton="0"/>
    <filterColumn colId="11" showButton="0"/>
    <filterColumn colId="12" showButton="0"/>
  </autoFilter>
  <mergeCells count="17">
    <mergeCell ref="A5:F5"/>
    <mergeCell ref="G6:H6"/>
    <mergeCell ref="I6:I7"/>
    <mergeCell ref="J6:J7"/>
    <mergeCell ref="K6:K7"/>
    <mergeCell ref="A6:A8"/>
    <mergeCell ref="B6:B8"/>
    <mergeCell ref="C6:C8"/>
    <mergeCell ref="D6:D7"/>
    <mergeCell ref="E6:E7"/>
    <mergeCell ref="F6:F7"/>
    <mergeCell ref="O6:O7"/>
    <mergeCell ref="P6:P7"/>
    <mergeCell ref="Q6:Q7"/>
    <mergeCell ref="R6:R7"/>
    <mergeCell ref="A9:R9"/>
    <mergeCell ref="L6:N6"/>
  </mergeCells>
  <hyperlinks>
    <hyperlink ref="R189" r:id="rId1" xr:uid="{302C4569-1709-4009-88F7-005230F2904A}"/>
    <hyperlink ref="R201" r:id="rId2" xr:uid="{2AAE1867-D730-4E2E-95AA-19CB6487C023}"/>
    <hyperlink ref="R207" r:id="rId3" xr:uid="{D1278F88-E99E-4261-976B-FD5AA59D9D6F}"/>
    <hyperlink ref="R171" r:id="rId4" xr:uid="{DF184171-5862-4A1A-A254-CC89C83B52AB}"/>
    <hyperlink ref="R82" r:id="rId5" xr:uid="{67EC1980-E025-4CB6-BCCD-3CF4C5877D26}"/>
    <hyperlink ref="R81" r:id="rId6" xr:uid="{EEDB6B91-8643-4818-A7E9-1975FCCAF704}"/>
    <hyperlink ref="R164:R165" r:id="rId7" display="k.gideikiene@svako.lt" xr:uid="{B9E274A0-C832-47EF-A8E6-171342AAB599}"/>
    <hyperlink ref="R93" r:id="rId8" xr:uid="{687F7957-2461-4435-AF2B-FA12769B7746}"/>
    <hyperlink ref="R50" r:id="rId9" xr:uid="{A7196FF9-1EB5-41CA-A676-4873481DF93F}"/>
    <hyperlink ref="R51" r:id="rId10" xr:uid="{44361CF0-BFF0-4B12-AB4D-F9C2310FBBB6}"/>
    <hyperlink ref="R146" r:id="rId11" xr:uid="{07D1BECC-AF76-4A4C-9D2A-66B77782794C}"/>
    <hyperlink ref="R147" r:id="rId12" xr:uid="{FB1420DC-EE5D-453D-94CF-894D339CBFCB}"/>
    <hyperlink ref="R145" r:id="rId13" xr:uid="{5614626F-01E4-44E2-87FE-F2BDC1257751}"/>
    <hyperlink ref="R152" r:id="rId14" xr:uid="{DE0FA577-1EA8-48E8-8090-4FE7D49FCB23}"/>
    <hyperlink ref="R153" r:id="rId15" xr:uid="{A59E0684-1475-4C9E-9B99-D14E05002162}"/>
    <hyperlink ref="R159" r:id="rId16" xr:uid="{09629AA6-1D6D-4204-8503-5B8C4ED29B9E}"/>
    <hyperlink ref="R183" r:id="rId17" xr:uid="{2D96C81A-9F11-4BDA-9BF7-9400C650A29F}"/>
    <hyperlink ref="R99" r:id="rId18" xr:uid="{AE4CF8A4-4B5C-405D-8F0E-69B9583F0537}"/>
    <hyperlink ref="R83" r:id="rId19" xr:uid="{D796A6BD-015E-458E-9A1E-D80CDF4404C0}"/>
    <hyperlink ref="R84" r:id="rId20" xr:uid="{78127310-91C4-47E7-A5F2-769B8818716E}"/>
    <hyperlink ref="R85" r:id="rId21" xr:uid="{03D5D13B-6A4A-4035-8EB4-FD6EC3E32136}"/>
    <hyperlink ref="R86" r:id="rId22" xr:uid="{DAC4552B-DD2F-438B-82ED-0487AB6DACAA}"/>
    <hyperlink ref="R87" r:id="rId23" xr:uid="{EA484560-8A63-4610-BA58-A96C9188B1E1}"/>
    <hyperlink ref="R63" r:id="rId24" xr:uid="{6D3A78AA-A145-43A1-A087-15CC48654F1B}"/>
    <hyperlink ref="R55" r:id="rId25" xr:uid="{F88AED2E-1F06-4F9B-AB87-F91129FE4B60}"/>
    <hyperlink ref="R57" r:id="rId26" xr:uid="{472FBF79-8C4C-4A01-B6D6-9FCE3FE477D9}"/>
    <hyperlink ref="R15" r:id="rId27" xr:uid="{E0CFD9C5-B656-4ED9-A1FE-AB72525801B6}"/>
    <hyperlink ref="R16" r:id="rId28" xr:uid="{53F1CD01-8329-46EE-B5EC-92ADFBEFF660}"/>
    <hyperlink ref="R17:R19" r:id="rId29" display="sigita.urboniene@konservatorija.lt" xr:uid="{C82C569B-85F7-4144-8493-0E780A8BF614}"/>
    <hyperlink ref="R20" r:id="rId30" xr:uid="{6BABB402-1E87-4BC1-8808-DF04BDF829E8}"/>
    <hyperlink ref="R21" r:id="rId31" xr:uid="{6857D398-1934-49CE-8D16-4DC369C8507C}"/>
    <hyperlink ref="R69" r:id="rId32" xr:uid="{4412AE6E-CE17-4524-B132-B89A80A093FE}"/>
    <hyperlink ref="R202" r:id="rId33" xr:uid="{BFC5BF01-E539-476E-B95F-A88C53DDC334}"/>
    <hyperlink ref="R203:R206" r:id="rId34" display="remigijus.gustas@vdu.lt" xr:uid="{2FA94C03-3408-4E12-B2BF-C222A64F8FA0}"/>
    <hyperlink ref="R34" r:id="rId35" xr:uid="{559B11C1-B25A-4977-B4ED-3D9B9A4AFD2A}"/>
    <hyperlink ref="R36" r:id="rId36" xr:uid="{693867D2-0D37-4642-B7E5-3AF580415CF9}"/>
    <hyperlink ref="R37" r:id="rId37" xr:uid="{68668C24-92D5-4535-8413-3071B0A991B3}"/>
    <hyperlink ref="R35" r:id="rId38" xr:uid="{E01C2CA2-F6D4-49D5-B5CD-3113F70A8FA1}"/>
    <hyperlink ref="R52" r:id="rId39" xr:uid="{7DB949AE-A479-4E6D-B6AB-FFB805BC7F43}"/>
    <hyperlink ref="R53" r:id="rId40" xr:uid="{16D01CBB-ED08-414A-A505-47D53750EE9E}"/>
    <hyperlink ref="R54" r:id="rId41" xr:uid="{4FC3FF83-8780-4B9C-A73D-A4F2B58DB99C}"/>
    <hyperlink ref="R136" r:id="rId42" xr:uid="{C12C6AAB-4314-4F06-8F87-8DD6C64CDF9F}"/>
    <hyperlink ref="R137" r:id="rId43" xr:uid="{34E3744E-D9F4-4FDD-9AAF-73F2ABAB3031}"/>
    <hyperlink ref="R138" r:id="rId44" xr:uid="{F415D878-7DA1-4206-A85C-207D5AAA9F0B}"/>
    <hyperlink ref="R139" r:id="rId45" xr:uid="{5E12C26A-2A20-414F-9983-4ED241E538D6}"/>
    <hyperlink ref="R112" r:id="rId46" xr:uid="{225BD988-11CD-4D5A-AE44-7218281C36CA}"/>
    <hyperlink ref="R113" r:id="rId47" xr:uid="{D680B048-BC0F-4D06-B90C-D0F4909386F8}"/>
    <hyperlink ref="R114" r:id="rId48" xr:uid="{1D30E3CC-69E7-4366-AF53-43DC4AAA4747}"/>
    <hyperlink ref="R115" r:id="rId49" xr:uid="{2FD10595-A95F-4E74-BCCF-9380527D6229}"/>
    <hyperlink ref="R116" r:id="rId50" xr:uid="{D7FFEECA-2DA5-4476-9D9A-68AC7C821910}"/>
    <hyperlink ref="R117" r:id="rId51" xr:uid="{E4C5E652-BF07-4C6A-92E7-4427DFE230D5}"/>
    <hyperlink ref="R106" r:id="rId52" xr:uid="{A813FA7E-8A1C-4B34-8162-D4980E0B1F25}"/>
    <hyperlink ref="R107" r:id="rId53" xr:uid="{75083128-F64F-4F0E-A4B2-5E838140006F}"/>
    <hyperlink ref="R108" r:id="rId54" xr:uid="{855AE16A-B9BA-4457-8A05-EAA6BB3B8B12}"/>
    <hyperlink ref="R109" r:id="rId55" xr:uid="{829FC619-0823-497A-9481-0E42CEFE9AC3}"/>
    <hyperlink ref="R110" r:id="rId56" xr:uid="{F6BCF761-8422-41D2-872A-F9CDC690E01F}"/>
    <hyperlink ref="R111" r:id="rId57" xr:uid="{F523992E-633F-4362-8CBC-5103B579F87F}"/>
    <hyperlink ref="R88" r:id="rId58" xr:uid="{1BC7D10D-5693-4BD0-A817-36A51249017A}"/>
    <hyperlink ref="R89" r:id="rId59" xr:uid="{539467C5-5355-4EAD-AB58-EC55BD37834C}"/>
    <hyperlink ref="R90" r:id="rId60" xr:uid="{F1407C77-BA5B-459E-A67B-4A6240115E40}"/>
    <hyperlink ref="R91" r:id="rId61" xr:uid="{CC780047-BA44-4947-9F92-A1613DAEC0E2}"/>
    <hyperlink ref="R172" r:id="rId62" xr:uid="{A0A34F20-D2B8-4A60-8281-1520C8B155B2}"/>
    <hyperlink ref="R173" r:id="rId63" xr:uid="{132F30C1-0145-49CC-A06C-35CA58650F81}"/>
    <hyperlink ref="R174" r:id="rId64" xr:uid="{59336781-FAE6-499B-8528-4B9D56312F47}"/>
    <hyperlink ref="R175" r:id="rId65" xr:uid="{7F9F9DB3-2EBF-43F8-93A4-2AF428A3C41E}"/>
    <hyperlink ref="R176" r:id="rId66" xr:uid="{4F31CC40-C210-4F16-BFA2-39F10484B54F}"/>
    <hyperlink ref="R177" r:id="rId67" xr:uid="{768CC05E-22FA-470A-BA40-BC1149B1C965}"/>
    <hyperlink ref="R118" r:id="rId68" xr:uid="{34F7B928-C52E-4826-BCAA-74717EFFFCC5}"/>
    <hyperlink ref="R119" r:id="rId69" xr:uid="{AB48D22F-2CB0-4F94-B74D-68CFB000802A}"/>
    <hyperlink ref="R120" r:id="rId70" xr:uid="{886ACFBA-7868-46C3-9A78-5154F25912FF}"/>
    <hyperlink ref="R121" r:id="rId71" xr:uid="{39523810-5DB1-4BBB-88AD-27A782068415}"/>
    <hyperlink ref="R184" r:id="rId72" xr:uid="{7A6ABE76-BE87-4405-B8FB-638C4A59B8FE}"/>
    <hyperlink ref="R187" r:id="rId73" xr:uid="{E2CDB4A7-4919-443C-940E-B5D0E2139035}"/>
    <hyperlink ref="R185:R186" r:id="rId74" display="egle.zilinskiene@ku.lt" xr:uid="{C437F558-8695-4A1D-A118-BBD249A551EF}"/>
    <hyperlink ref="R94" r:id="rId75" xr:uid="{D4F09FC1-80A3-4BA9-A204-7B5B56E0A60A}"/>
    <hyperlink ref="R95" r:id="rId76" xr:uid="{7B79BEE3-69C7-4D2D-A557-E951B2F4EE8D}"/>
    <hyperlink ref="R96" r:id="rId77" xr:uid="{3851858C-6AF1-4E99-AAC1-F3A7CE593A6B}"/>
    <hyperlink ref="R154" r:id="rId78" xr:uid="{0B415C0C-E51E-44CF-9BA5-1E6C55B84881}"/>
    <hyperlink ref="R155" r:id="rId79" xr:uid="{630856E9-4072-4DE1-9913-539BA65D5EA9}"/>
    <hyperlink ref="R156" r:id="rId80" xr:uid="{C0F3B443-6350-4869-8606-0DD41F53E242}"/>
    <hyperlink ref="R157" r:id="rId81" xr:uid="{0389B896-19C2-4B92-A6ED-8B6F0D756D42}"/>
    <hyperlink ref="R46" r:id="rId82" xr:uid="{772AF123-9CA5-4A44-A131-D634A33CC213}"/>
    <hyperlink ref="R166" r:id="rId83" xr:uid="{F075FF65-66A3-414F-8248-09CF51D369EC}"/>
    <hyperlink ref="R167" r:id="rId84" xr:uid="{D86086ED-7952-483D-84EE-37BD77BBA3EE}"/>
    <hyperlink ref="R168" r:id="rId85" xr:uid="{A9B0933B-0132-4F8F-A1E2-AD9644B70B0A}"/>
    <hyperlink ref="R169" r:id="rId86" xr:uid="{FCB451B9-5AAA-4A93-8EA1-A5387575DC58}"/>
    <hyperlink ref="R170" r:id="rId87" xr:uid="{A188AD23-9CD4-47B3-9D9B-93FDE1DB766E}"/>
    <hyperlink ref="R160" r:id="rId88" xr:uid="{0C8BA455-DD32-4718-B130-B476AFC64CC3}"/>
    <hyperlink ref="R161" r:id="rId89" xr:uid="{1676ECFE-6B0D-448F-98E9-C3DB1E11F59B}"/>
    <hyperlink ref="R162" r:id="rId90" xr:uid="{2E72516B-8F81-49D2-BFEE-7787C841E197}"/>
    <hyperlink ref="R163" r:id="rId91" xr:uid="{5615E148-0D4A-4C29-AFE2-DC03A33D2E06}"/>
    <hyperlink ref="R10" r:id="rId92" xr:uid="{83EA5848-CE31-48A4-8D28-C36FAE294F43}"/>
    <hyperlink ref="R196" r:id="rId93" xr:uid="{666CCED7-ACC8-4DC3-B46E-43CF61C564C7}"/>
    <hyperlink ref="R197" r:id="rId94" xr:uid="{F7D16F3E-56A8-4B5E-862B-1ACA8959DCE4}"/>
    <hyperlink ref="R198" r:id="rId95" xr:uid="{52D1B51A-8D3E-4121-A149-E8625D15FA23}"/>
    <hyperlink ref="R199" r:id="rId96" xr:uid="{B50B309C-F433-43F5-8DD4-C68DCD069379}"/>
    <hyperlink ref="R200" r:id="rId97" xr:uid="{4C4405B2-B7F5-4106-BA06-F925DBE28CA7}"/>
    <hyperlink ref="R178" r:id="rId98" xr:uid="{A8C9BB0A-8523-4333-AC83-21950FCD0E43}"/>
    <hyperlink ref="R180" r:id="rId99" xr:uid="{4593426D-D15C-4100-AF83-3458BAB809F8}"/>
    <hyperlink ref="R179" r:id="rId100" xr:uid="{CF69C62A-5242-4025-B343-B54D9240FF90}"/>
    <hyperlink ref="R40" r:id="rId101" xr:uid="{CDC1CA49-12DF-46F5-8710-FB0FEC332846}"/>
    <hyperlink ref="R41" r:id="rId102" xr:uid="{55821401-2878-4D80-8F86-F82C6C51FED2}"/>
    <hyperlink ref="R42" r:id="rId103" xr:uid="{5604ADDA-85BF-4EF1-AE4B-35B24E780C70}"/>
    <hyperlink ref="R43" r:id="rId104" xr:uid="{4653B4DB-5088-4BA5-BC30-552CDA00769F}"/>
    <hyperlink ref="R190" r:id="rId105" xr:uid="{C7ED3B97-0517-4571-AFC1-110A1446C029}"/>
    <hyperlink ref="R191" r:id="rId106" xr:uid="{FC525B76-9892-4030-BE35-8910AE1D8875}"/>
    <hyperlink ref="R192" r:id="rId107" xr:uid="{729FECE1-92FA-492C-8E24-2DCA943B919D}"/>
    <hyperlink ref="R193" r:id="rId108" xr:uid="{888D4B3A-A392-4519-9105-F8C38C9B55F3}"/>
    <hyperlink ref="R194" r:id="rId109" xr:uid="{12329374-4648-4B4A-B8F9-A94287DA2699}"/>
    <hyperlink ref="R195" r:id="rId110" xr:uid="{9ADB751E-6551-4525-82F8-982DA713BC0E}"/>
    <hyperlink ref="R70" r:id="rId111" xr:uid="{F85F2FAC-0F28-4C47-A4D6-240DAC1014E8}"/>
    <hyperlink ref="R71" r:id="rId112" xr:uid="{ABD95DC1-9172-43B2-A7FE-02C07A381005}"/>
    <hyperlink ref="R72" r:id="rId113" xr:uid="{6D94546F-9022-49BC-BD70-6AA625C4EB55}"/>
    <hyperlink ref="R73" r:id="rId114" xr:uid="{3783E695-1712-4C85-90B3-1A7A622C06D0}"/>
    <hyperlink ref="R74" r:id="rId115" xr:uid="{EA5CFAC1-0AB3-4D3F-86DC-60C1C3E7659D}"/>
    <hyperlink ref="R128" r:id="rId116" xr:uid="{39C5B289-DB34-4AA0-9FAB-E229FE22CEBF}"/>
    <hyperlink ref="R124" r:id="rId117" xr:uid="{05D49105-8475-44DB-81FA-F44D688C6B06}"/>
    <hyperlink ref="R125" r:id="rId118" xr:uid="{4E2F574A-6E98-4BCB-9C4C-25D375BC2060}"/>
    <hyperlink ref="R126" r:id="rId119" xr:uid="{D75C900A-0C6D-494D-8E4D-3795207327E2}"/>
    <hyperlink ref="R127" r:id="rId120" xr:uid="{37EE0D11-2D38-4C98-8774-CF691C0AB4EA}"/>
    <hyperlink ref="R142" r:id="rId121" xr:uid="{C91316A8-26DF-44A7-A1B5-4C6D3C437D64}"/>
    <hyperlink ref="R143" r:id="rId122" xr:uid="{B170F93E-C856-43D8-990F-607F097C66FE}"/>
    <hyperlink ref="R144" r:id="rId123" xr:uid="{53972F9C-5EE4-4678-949F-CD9FED21F6F8}"/>
    <hyperlink ref="R22" r:id="rId124" xr:uid="{DCB6412C-3E21-47F5-B5F0-2BCB64E9B282}"/>
    <hyperlink ref="R23" r:id="rId125" xr:uid="{096BA9D0-6935-408F-B899-59F7ED97ADBB}"/>
    <hyperlink ref="R164" r:id="rId126" xr:uid="{8BBF16E6-A396-4487-AA09-E3CBCD3043E4}"/>
    <hyperlink ref="R45" r:id="rId127" xr:uid="{83CA6C9F-6D02-4DA9-BB60-D9EA162290FB}"/>
    <hyperlink ref="R39" r:id="rId128" xr:uid="{C48FCFB6-05C8-4634-8838-94EF5B59C72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7C1F4-108F-41D2-8D34-FD38A6B099A6}">
  <dimension ref="A1:S208"/>
  <sheetViews>
    <sheetView topLeftCell="A182" zoomScaleNormal="100" workbookViewId="0">
      <selection activeCell="A182" sqref="A1:XFD1048576"/>
    </sheetView>
  </sheetViews>
  <sheetFormatPr defaultColWidth="8.85546875" defaultRowHeight="15" x14ac:dyDescent="0.25"/>
  <cols>
    <col min="1" max="1" width="12.28515625" style="61" customWidth="1"/>
    <col min="2" max="2" width="9.140625" style="62" bestFit="1" customWidth="1"/>
    <col min="3" max="3" width="42.5703125" style="1" customWidth="1"/>
    <col min="4" max="4" width="9" style="1" bestFit="1" customWidth="1"/>
    <col min="5" max="5" width="46.28515625" style="1" customWidth="1"/>
    <col min="6" max="6" width="11.140625" style="62" bestFit="1" customWidth="1"/>
    <col min="7" max="7" width="22.7109375" style="1" customWidth="1"/>
    <col min="8" max="10" width="9.140625" style="185" bestFit="1" customWidth="1"/>
    <col min="11" max="12" width="9" style="1" bestFit="1" customWidth="1"/>
    <col min="13" max="13" width="13.140625" style="1" customWidth="1"/>
    <col min="14" max="14" width="9" style="1" bestFit="1" customWidth="1"/>
    <col min="15" max="15" width="66.85546875" style="61" customWidth="1"/>
    <col min="16" max="16" width="17.7109375" style="61" customWidth="1"/>
    <col min="17" max="17" width="14.42578125" style="61" customWidth="1"/>
    <col min="18" max="18" width="42.28515625" style="61" customWidth="1"/>
    <col min="19" max="16384" width="8.85546875" style="1"/>
  </cols>
  <sheetData>
    <row r="1" spans="1:19" x14ac:dyDescent="0.25">
      <c r="A1" s="635" t="s">
        <v>566</v>
      </c>
      <c r="B1" s="636"/>
      <c r="C1" s="637"/>
      <c r="D1" s="292"/>
      <c r="E1" s="292"/>
      <c r="F1" s="487"/>
      <c r="G1" s="292"/>
      <c r="H1" s="282"/>
      <c r="I1" s="282"/>
      <c r="J1" s="282"/>
      <c r="K1" s="283"/>
      <c r="L1" s="283"/>
      <c r="M1" s="283"/>
      <c r="N1" s="283"/>
      <c r="O1" s="471"/>
      <c r="P1" s="471"/>
      <c r="Q1" s="471"/>
      <c r="R1" s="466"/>
    </row>
    <row r="2" spans="1:19" x14ac:dyDescent="0.25">
      <c r="A2" s="480" t="s">
        <v>567</v>
      </c>
      <c r="B2" s="293"/>
      <c r="C2" s="294"/>
      <c r="D2" s="295"/>
      <c r="E2" s="294"/>
      <c r="F2" s="488"/>
      <c r="G2" s="294"/>
      <c r="H2" s="293"/>
      <c r="I2" s="293"/>
      <c r="J2" s="293"/>
      <c r="K2" s="294"/>
      <c r="L2" s="294"/>
      <c r="M2" s="294"/>
      <c r="N2" s="294"/>
      <c r="O2" s="477"/>
      <c r="P2" s="474"/>
      <c r="Q2" s="472"/>
      <c r="R2" s="467"/>
    </row>
    <row r="3" spans="1:19" x14ac:dyDescent="0.25">
      <c r="A3" s="481" t="s">
        <v>0</v>
      </c>
      <c r="B3" s="284"/>
      <c r="C3" s="285"/>
      <c r="D3" s="285"/>
      <c r="E3" s="285"/>
      <c r="F3" s="489"/>
      <c r="G3" s="285"/>
      <c r="H3" s="286"/>
      <c r="I3" s="286"/>
      <c r="J3" s="286"/>
      <c r="K3" s="285"/>
      <c r="L3" s="285"/>
      <c r="M3" s="285"/>
      <c r="N3" s="285"/>
      <c r="O3" s="478"/>
      <c r="P3" s="475"/>
      <c r="Q3" s="473"/>
      <c r="R3" s="468"/>
    </row>
    <row r="4" spans="1:19" x14ac:dyDescent="0.25">
      <c r="A4" s="481" t="s">
        <v>656</v>
      </c>
      <c r="B4" s="284"/>
      <c r="C4" s="287"/>
      <c r="D4" s="287"/>
      <c r="E4" s="287"/>
      <c r="F4" s="489"/>
      <c r="G4" s="287"/>
      <c r="H4" s="286"/>
      <c r="I4" s="286"/>
      <c r="J4" s="286"/>
      <c r="K4" s="287"/>
      <c r="L4" s="287"/>
      <c r="M4" s="287"/>
      <c r="N4" s="287"/>
      <c r="O4" s="478"/>
      <c r="P4" s="475"/>
      <c r="Q4" s="473"/>
      <c r="R4" s="468"/>
    </row>
    <row r="5" spans="1:19" ht="15.75" thickBot="1" x14ac:dyDescent="0.3">
      <c r="A5" s="482" t="s">
        <v>569</v>
      </c>
      <c r="B5" s="296"/>
      <c r="C5" s="297"/>
      <c r="D5" s="298"/>
      <c r="E5" s="288"/>
      <c r="F5" s="299"/>
      <c r="G5" s="23"/>
      <c r="H5" s="300"/>
      <c r="I5" s="300"/>
      <c r="J5" s="300"/>
      <c r="K5" s="23"/>
      <c r="L5" s="23"/>
      <c r="M5" s="23"/>
      <c r="N5" s="23"/>
      <c r="O5" s="473"/>
      <c r="P5" s="473"/>
      <c r="Q5" s="473"/>
      <c r="R5" s="468"/>
    </row>
    <row r="6" spans="1:19" ht="52.15" customHeight="1" x14ac:dyDescent="0.25">
      <c r="A6" s="638" t="s">
        <v>657</v>
      </c>
      <c r="B6" s="639"/>
      <c r="C6" s="639"/>
      <c r="D6" s="639"/>
      <c r="E6" s="639"/>
      <c r="F6" s="640"/>
      <c r="G6" s="302"/>
      <c r="H6" s="301"/>
      <c r="I6" s="301"/>
      <c r="J6" s="397"/>
      <c r="K6" s="302"/>
      <c r="L6" s="302"/>
      <c r="M6" s="302"/>
      <c r="N6" s="302"/>
      <c r="O6" s="303"/>
      <c r="P6" s="302"/>
      <c r="Q6" s="471"/>
      <c r="R6" s="466"/>
    </row>
    <row r="7" spans="1:19" ht="78" customHeight="1" x14ac:dyDescent="0.25">
      <c r="A7" s="641" t="s">
        <v>1</v>
      </c>
      <c r="B7" s="642" t="s">
        <v>2</v>
      </c>
      <c r="C7" s="643" t="s">
        <v>3</v>
      </c>
      <c r="D7" s="644" t="s">
        <v>4</v>
      </c>
      <c r="E7" s="644" t="s">
        <v>5</v>
      </c>
      <c r="F7" s="645" t="s">
        <v>6</v>
      </c>
      <c r="G7" s="632" t="s">
        <v>7</v>
      </c>
      <c r="H7" s="632"/>
      <c r="I7" s="618" t="s">
        <v>8</v>
      </c>
      <c r="J7" s="633" t="s">
        <v>9</v>
      </c>
      <c r="K7" s="628" t="s">
        <v>10</v>
      </c>
      <c r="L7" s="628" t="s">
        <v>658</v>
      </c>
      <c r="M7" s="628"/>
      <c r="N7" s="628"/>
      <c r="O7" s="627" t="s">
        <v>659</v>
      </c>
      <c r="P7" s="627" t="s">
        <v>11</v>
      </c>
      <c r="Q7" s="627" t="s">
        <v>12</v>
      </c>
      <c r="R7" s="629" t="s">
        <v>13</v>
      </c>
    </row>
    <row r="8" spans="1:19" ht="45" x14ac:dyDescent="0.25">
      <c r="A8" s="592"/>
      <c r="B8" s="642"/>
      <c r="C8" s="643"/>
      <c r="D8" s="644"/>
      <c r="E8" s="644"/>
      <c r="F8" s="646"/>
      <c r="G8" s="304" t="s">
        <v>14</v>
      </c>
      <c r="H8" s="305" t="s">
        <v>15</v>
      </c>
      <c r="I8" s="618"/>
      <c r="J8" s="634"/>
      <c r="K8" s="628"/>
      <c r="L8" s="306" t="s">
        <v>16</v>
      </c>
      <c r="M8" s="306" t="s">
        <v>17</v>
      </c>
      <c r="N8" s="306" t="s">
        <v>18</v>
      </c>
      <c r="O8" s="628"/>
      <c r="P8" s="628"/>
      <c r="Q8" s="628"/>
      <c r="R8" s="630"/>
    </row>
    <row r="9" spans="1:19" x14ac:dyDescent="0.25">
      <c r="A9" s="592"/>
      <c r="B9" s="642"/>
      <c r="C9" s="643"/>
      <c r="D9" s="39">
        <v>1</v>
      </c>
      <c r="E9" s="3">
        <v>2</v>
      </c>
      <c r="F9" s="307">
        <v>3</v>
      </c>
      <c r="G9" s="307">
        <v>4</v>
      </c>
      <c r="H9" s="307">
        <v>5</v>
      </c>
      <c r="I9" s="307">
        <v>6</v>
      </c>
      <c r="J9" s="307"/>
      <c r="K9" s="307">
        <v>7</v>
      </c>
      <c r="L9" s="307">
        <v>8</v>
      </c>
      <c r="M9" s="307">
        <v>9</v>
      </c>
      <c r="N9" s="307">
        <v>10</v>
      </c>
      <c r="O9" s="307">
        <v>11</v>
      </c>
      <c r="P9" s="308"/>
      <c r="Q9" s="308"/>
      <c r="R9" s="309"/>
    </row>
    <row r="10" spans="1:19" s="50" customFormat="1" x14ac:dyDescent="0.25">
      <c r="A10" s="631" t="s">
        <v>249</v>
      </c>
      <c r="B10" s="631"/>
      <c r="C10" s="631"/>
      <c r="D10" s="631"/>
      <c r="E10" s="631"/>
      <c r="F10" s="631"/>
      <c r="G10" s="631"/>
      <c r="H10" s="631"/>
      <c r="I10" s="631"/>
      <c r="J10" s="631"/>
      <c r="K10" s="631"/>
      <c r="L10" s="631"/>
      <c r="M10" s="631"/>
      <c r="N10" s="631"/>
      <c r="O10" s="631"/>
      <c r="P10" s="631"/>
      <c r="Q10" s="631"/>
      <c r="R10" s="631"/>
    </row>
    <row r="11" spans="1:19" s="50" customFormat="1" x14ac:dyDescent="0.25">
      <c r="A11" s="68" t="s">
        <v>44</v>
      </c>
      <c r="B11" s="314">
        <v>2265</v>
      </c>
      <c r="C11" s="55" t="s">
        <v>130</v>
      </c>
      <c r="D11" s="70" t="s">
        <v>22</v>
      </c>
      <c r="E11" s="91" t="s">
        <v>23</v>
      </c>
      <c r="F11" s="535">
        <v>500</v>
      </c>
      <c r="G11" s="395" t="s">
        <v>571</v>
      </c>
      <c r="H11" s="511">
        <v>61</v>
      </c>
      <c r="I11" s="511">
        <v>13</v>
      </c>
      <c r="J11" s="511">
        <f>+F11/H11/I11</f>
        <v>0.63051702395964682</v>
      </c>
      <c r="K11" s="59" t="s">
        <v>131</v>
      </c>
      <c r="L11" s="59"/>
      <c r="M11" s="59"/>
      <c r="N11" s="59"/>
      <c r="O11" s="48"/>
      <c r="P11" s="74" t="s">
        <v>132</v>
      </c>
      <c r="Q11" s="74" t="s">
        <v>133</v>
      </c>
      <c r="R11" s="95" t="s">
        <v>134</v>
      </c>
      <c r="S11" s="81"/>
    </row>
    <row r="12" spans="1:19" s="50" customFormat="1" x14ac:dyDescent="0.25">
      <c r="A12" s="68" t="s">
        <v>44</v>
      </c>
      <c r="B12" s="314">
        <v>2265</v>
      </c>
      <c r="C12" s="55" t="s">
        <v>130</v>
      </c>
      <c r="D12" s="70" t="s">
        <v>29</v>
      </c>
      <c r="E12" s="91" t="s">
        <v>30</v>
      </c>
      <c r="F12" s="535">
        <v>130</v>
      </c>
      <c r="G12" s="72" t="s">
        <v>571</v>
      </c>
      <c r="H12" s="511">
        <v>61</v>
      </c>
      <c r="I12" s="511">
        <v>13</v>
      </c>
      <c r="J12" s="511">
        <f t="shared" ref="J12:J28" si="0">+F12/H12/I12</f>
        <v>0.16393442622950821</v>
      </c>
      <c r="K12" s="59" t="s">
        <v>351</v>
      </c>
      <c r="L12" s="59"/>
      <c r="M12" s="59"/>
      <c r="N12" s="59"/>
      <c r="O12" s="48"/>
      <c r="P12" s="74" t="s">
        <v>132</v>
      </c>
      <c r="Q12" s="74" t="s">
        <v>353</v>
      </c>
      <c r="R12" s="95" t="s">
        <v>134</v>
      </c>
      <c r="S12" s="74"/>
    </row>
    <row r="13" spans="1:19" s="50" customFormat="1" x14ac:dyDescent="0.25">
      <c r="A13" s="68" t="s">
        <v>44</v>
      </c>
      <c r="B13" s="314">
        <v>2265</v>
      </c>
      <c r="C13" s="55" t="s">
        <v>130</v>
      </c>
      <c r="D13" s="70" t="s">
        <v>31</v>
      </c>
      <c r="E13" s="91" t="s">
        <v>32</v>
      </c>
      <c r="F13" s="535">
        <v>228</v>
      </c>
      <c r="G13" s="395" t="s">
        <v>571</v>
      </c>
      <c r="H13" s="511">
        <v>61</v>
      </c>
      <c r="I13" s="511">
        <v>13</v>
      </c>
      <c r="J13" s="511">
        <f t="shared" si="0"/>
        <v>0.28751576292559899</v>
      </c>
      <c r="K13" s="59" t="s">
        <v>135</v>
      </c>
      <c r="L13" s="59"/>
      <c r="M13" s="59"/>
      <c r="N13" s="59"/>
      <c r="O13" s="48"/>
      <c r="P13" s="74" t="s">
        <v>132</v>
      </c>
      <c r="Q13" s="74" t="s">
        <v>355</v>
      </c>
      <c r="R13" s="95" t="s">
        <v>134</v>
      </c>
      <c r="S13" s="74"/>
    </row>
    <row r="14" spans="1:19" s="50" customFormat="1" x14ac:dyDescent="0.25">
      <c r="A14" s="68" t="s">
        <v>44</v>
      </c>
      <c r="B14" s="314">
        <v>2265</v>
      </c>
      <c r="C14" s="55" t="s">
        <v>130</v>
      </c>
      <c r="D14" s="70" t="s">
        <v>34</v>
      </c>
      <c r="E14" s="91" t="s">
        <v>35</v>
      </c>
      <c r="F14" s="535">
        <v>2</v>
      </c>
      <c r="G14" s="395" t="s">
        <v>571</v>
      </c>
      <c r="H14" s="511">
        <v>61</v>
      </c>
      <c r="I14" s="511">
        <v>13</v>
      </c>
      <c r="J14" s="511">
        <f t="shared" si="0"/>
        <v>2.5220680958385876E-3</v>
      </c>
      <c r="K14" s="59" t="s">
        <v>356</v>
      </c>
      <c r="L14" s="59"/>
      <c r="M14" s="59"/>
      <c r="N14" s="59"/>
      <c r="O14" s="48"/>
      <c r="P14" s="74" t="s">
        <v>132</v>
      </c>
      <c r="Q14" s="74" t="s">
        <v>358</v>
      </c>
      <c r="R14" s="95" t="s">
        <v>134</v>
      </c>
      <c r="S14" s="74"/>
    </row>
    <row r="15" spans="1:19" s="50" customFormat="1" ht="15.75" thickBot="1" x14ac:dyDescent="0.3">
      <c r="A15" s="186" t="s">
        <v>44</v>
      </c>
      <c r="B15" s="424">
        <v>2265</v>
      </c>
      <c r="C15" s="212" t="s">
        <v>130</v>
      </c>
      <c r="D15" s="189" t="s">
        <v>38</v>
      </c>
      <c r="E15" s="213" t="s">
        <v>39</v>
      </c>
      <c r="F15" s="316"/>
      <c r="G15" s="425" t="s">
        <v>571</v>
      </c>
      <c r="H15" s="512"/>
      <c r="I15" s="512"/>
      <c r="J15" s="512"/>
      <c r="K15" s="191"/>
      <c r="L15" s="191"/>
      <c r="M15" s="191"/>
      <c r="N15" s="191"/>
      <c r="O15" s="191" t="s">
        <v>477</v>
      </c>
      <c r="P15" s="219" t="s">
        <v>132</v>
      </c>
      <c r="Q15" s="188" t="s">
        <v>133</v>
      </c>
      <c r="R15" s="220" t="s">
        <v>134</v>
      </c>
      <c r="S15" s="74"/>
    </row>
    <row r="16" spans="1:19" s="289" customFormat="1" ht="16.899999999999999" customHeight="1" thickBot="1" x14ac:dyDescent="0.25">
      <c r="A16" s="326" t="s">
        <v>44</v>
      </c>
      <c r="B16" s="453">
        <v>2265</v>
      </c>
      <c r="C16" s="363" t="s">
        <v>130</v>
      </c>
      <c r="D16" s="330"/>
      <c r="E16" s="330" t="s">
        <v>41</v>
      </c>
      <c r="F16" s="536">
        <f>SUM(F11:F15)</f>
        <v>860</v>
      </c>
      <c r="G16" s="454" t="s">
        <v>571</v>
      </c>
      <c r="H16" s="513">
        <v>61</v>
      </c>
      <c r="I16" s="513">
        <v>13</v>
      </c>
      <c r="J16" s="514">
        <f t="shared" si="0"/>
        <v>1.0844892812105926</v>
      </c>
      <c r="K16" s="455"/>
      <c r="L16" s="455"/>
      <c r="M16" s="455"/>
      <c r="N16" s="455"/>
      <c r="O16" s="335" t="s">
        <v>664</v>
      </c>
      <c r="P16" s="350" t="s">
        <v>132</v>
      </c>
      <c r="Q16" s="350" t="s">
        <v>133</v>
      </c>
      <c r="R16" s="359" t="s">
        <v>134</v>
      </c>
    </row>
    <row r="17" spans="1:18" s="50" customFormat="1" x14ac:dyDescent="0.25">
      <c r="A17" s="122" t="s">
        <v>44</v>
      </c>
      <c r="B17" s="441">
        <v>2885</v>
      </c>
      <c r="C17" s="442" t="s">
        <v>42</v>
      </c>
      <c r="D17" s="124" t="s">
        <v>22</v>
      </c>
      <c r="E17" s="142" t="s">
        <v>23</v>
      </c>
      <c r="F17" s="537">
        <v>110.7</v>
      </c>
      <c r="G17" s="443" t="s">
        <v>571</v>
      </c>
      <c r="H17" s="515">
        <v>61</v>
      </c>
      <c r="I17" s="515">
        <v>4</v>
      </c>
      <c r="J17" s="516">
        <f t="shared" si="0"/>
        <v>0.45368852459016396</v>
      </c>
      <c r="K17" s="126" t="s">
        <v>260</v>
      </c>
      <c r="L17" s="126" t="s">
        <v>43</v>
      </c>
      <c r="M17" s="126" t="s">
        <v>572</v>
      </c>
      <c r="N17" s="126" t="s">
        <v>573</v>
      </c>
      <c r="O17" s="126"/>
      <c r="P17" s="130" t="s">
        <v>263</v>
      </c>
      <c r="Q17" s="131" t="s">
        <v>264</v>
      </c>
      <c r="R17" s="132" t="s">
        <v>265</v>
      </c>
    </row>
    <row r="18" spans="1:18" s="50" customFormat="1" x14ac:dyDescent="0.25">
      <c r="A18" s="68" t="s">
        <v>44</v>
      </c>
      <c r="B18" s="310">
        <v>2885</v>
      </c>
      <c r="C18" s="54" t="s">
        <v>42</v>
      </c>
      <c r="D18" s="70" t="s">
        <v>29</v>
      </c>
      <c r="E18" s="91" t="s">
        <v>30</v>
      </c>
      <c r="F18" s="535">
        <v>11.5</v>
      </c>
      <c r="G18" s="72" t="s">
        <v>571</v>
      </c>
      <c r="H18" s="511">
        <v>61</v>
      </c>
      <c r="I18" s="511">
        <v>4</v>
      </c>
      <c r="J18" s="517">
        <f t="shared" si="0"/>
        <v>4.7131147540983603E-2</v>
      </c>
      <c r="K18" s="59" t="s">
        <v>260</v>
      </c>
      <c r="L18" s="59" t="s">
        <v>43</v>
      </c>
      <c r="M18" s="59" t="s">
        <v>574</v>
      </c>
      <c r="N18" s="59" t="s">
        <v>573</v>
      </c>
      <c r="O18" s="59"/>
      <c r="P18" s="74" t="s">
        <v>263</v>
      </c>
      <c r="Q18" s="78" t="s">
        <v>264</v>
      </c>
      <c r="R18" s="49" t="s">
        <v>265</v>
      </c>
    </row>
    <row r="19" spans="1:18" s="50" customFormat="1" x14ac:dyDescent="0.25">
      <c r="A19" s="68" t="s">
        <v>44</v>
      </c>
      <c r="B19" s="310">
        <v>2885</v>
      </c>
      <c r="C19" s="54" t="s">
        <v>42</v>
      </c>
      <c r="D19" s="70" t="s">
        <v>31</v>
      </c>
      <c r="E19" s="91" t="s">
        <v>32</v>
      </c>
      <c r="F19" s="535">
        <v>18.2</v>
      </c>
      <c r="G19" s="395" t="s">
        <v>571</v>
      </c>
      <c r="H19" s="511">
        <v>61</v>
      </c>
      <c r="I19" s="511">
        <v>4</v>
      </c>
      <c r="J19" s="511">
        <f t="shared" si="0"/>
        <v>7.4590163934426232E-2</v>
      </c>
      <c r="K19" s="59" t="s">
        <v>260</v>
      </c>
      <c r="L19" s="59" t="s">
        <v>43</v>
      </c>
      <c r="M19" s="59" t="s">
        <v>574</v>
      </c>
      <c r="N19" s="59" t="s">
        <v>573</v>
      </c>
      <c r="O19" s="59"/>
      <c r="P19" s="74" t="s">
        <v>263</v>
      </c>
      <c r="Q19" s="78" t="s">
        <v>264</v>
      </c>
      <c r="R19" s="49" t="s">
        <v>265</v>
      </c>
    </row>
    <row r="20" spans="1:18" s="50" customFormat="1" x14ac:dyDescent="0.25">
      <c r="A20" s="68" t="s">
        <v>44</v>
      </c>
      <c r="B20" s="310">
        <v>2885</v>
      </c>
      <c r="C20" s="54" t="s">
        <v>42</v>
      </c>
      <c r="D20" s="70" t="s">
        <v>34</v>
      </c>
      <c r="E20" s="91" t="s">
        <v>35</v>
      </c>
      <c r="F20" s="535">
        <v>8</v>
      </c>
      <c r="G20" s="395" t="s">
        <v>571</v>
      </c>
      <c r="H20" s="511">
        <v>61</v>
      </c>
      <c r="I20" s="511">
        <v>4</v>
      </c>
      <c r="J20" s="517">
        <f t="shared" si="0"/>
        <v>3.2786885245901641E-2</v>
      </c>
      <c r="K20" s="59" t="s">
        <v>260</v>
      </c>
      <c r="L20" s="59" t="s">
        <v>43</v>
      </c>
      <c r="M20" s="59" t="s">
        <v>574</v>
      </c>
      <c r="N20" s="59" t="s">
        <v>573</v>
      </c>
      <c r="O20" s="59"/>
      <c r="P20" s="74" t="s">
        <v>263</v>
      </c>
      <c r="Q20" s="78" t="s">
        <v>264</v>
      </c>
      <c r="R20" s="49" t="s">
        <v>265</v>
      </c>
    </row>
    <row r="21" spans="1:18" s="50" customFormat="1" ht="15.75" thickBot="1" x14ac:dyDescent="0.3">
      <c r="A21" s="186" t="s">
        <v>324</v>
      </c>
      <c r="B21" s="426">
        <v>2886</v>
      </c>
      <c r="C21" s="427" t="s">
        <v>42</v>
      </c>
      <c r="D21" s="189" t="s">
        <v>38</v>
      </c>
      <c r="E21" s="213" t="s">
        <v>39</v>
      </c>
      <c r="F21" s="316"/>
      <c r="G21" s="425"/>
      <c r="H21" s="512"/>
      <c r="I21" s="512"/>
      <c r="J21" s="510"/>
      <c r="K21" s="191"/>
      <c r="L21" s="191"/>
      <c r="M21" s="191"/>
      <c r="N21" s="191"/>
      <c r="O21" s="191"/>
      <c r="P21" s="195"/>
      <c r="Q21" s="201"/>
      <c r="R21" s="196"/>
    </row>
    <row r="22" spans="1:18" s="289" customFormat="1" ht="15.75" thickBot="1" x14ac:dyDescent="0.25">
      <c r="A22" s="326" t="s">
        <v>44</v>
      </c>
      <c r="B22" s="456">
        <v>2885</v>
      </c>
      <c r="C22" s="362" t="s">
        <v>42</v>
      </c>
      <c r="D22" s="330"/>
      <c r="E22" s="330" t="s">
        <v>41</v>
      </c>
      <c r="F22" s="533">
        <v>148.4</v>
      </c>
      <c r="G22" s="332" t="s">
        <v>571</v>
      </c>
      <c r="H22" s="518">
        <v>61</v>
      </c>
      <c r="I22" s="518">
        <v>4</v>
      </c>
      <c r="J22" s="514">
        <f t="shared" si="0"/>
        <v>0.6081967213114754</v>
      </c>
      <c r="K22" s="342"/>
      <c r="L22" s="342"/>
      <c r="M22" s="342"/>
      <c r="N22" s="342"/>
      <c r="O22" s="335" t="s">
        <v>664</v>
      </c>
      <c r="P22" s="328"/>
      <c r="Q22" s="328"/>
      <c r="R22" s="406" t="s">
        <v>265</v>
      </c>
    </row>
    <row r="23" spans="1:18" s="50" customFormat="1" x14ac:dyDescent="0.25">
      <c r="A23" s="122" t="s">
        <v>44</v>
      </c>
      <c r="B23" s="444">
        <v>2930</v>
      </c>
      <c r="C23" s="153" t="s">
        <v>426</v>
      </c>
      <c r="D23" s="124" t="s">
        <v>22</v>
      </c>
      <c r="E23" s="142" t="s">
        <v>23</v>
      </c>
      <c r="F23" s="537">
        <v>185.8</v>
      </c>
      <c r="G23" s="443" t="s">
        <v>571</v>
      </c>
      <c r="H23" s="515">
        <v>61</v>
      </c>
      <c r="I23" s="515">
        <v>2</v>
      </c>
      <c r="J23" s="516">
        <f t="shared" si="0"/>
        <v>1.5229508196721313</v>
      </c>
      <c r="K23" s="126" t="s">
        <v>427</v>
      </c>
      <c r="L23" s="126" t="s">
        <v>428</v>
      </c>
      <c r="M23" s="126"/>
      <c r="N23" s="126"/>
      <c r="O23" s="445"/>
      <c r="P23" s="130" t="s">
        <v>431</v>
      </c>
      <c r="Q23" s="146">
        <v>842870317</v>
      </c>
      <c r="R23" s="135" t="s">
        <v>432</v>
      </c>
    </row>
    <row r="24" spans="1:18" s="50" customFormat="1" x14ac:dyDescent="0.25">
      <c r="A24" s="68" t="s">
        <v>44</v>
      </c>
      <c r="B24" s="311">
        <v>2930</v>
      </c>
      <c r="C24" s="99" t="s">
        <v>426</v>
      </c>
      <c r="D24" s="70" t="s">
        <v>29</v>
      </c>
      <c r="E24" s="91" t="s">
        <v>30</v>
      </c>
      <c r="F24" s="535">
        <v>175</v>
      </c>
      <c r="G24" s="72" t="s">
        <v>571</v>
      </c>
      <c r="H24" s="511">
        <v>61</v>
      </c>
      <c r="I24" s="511">
        <v>2</v>
      </c>
      <c r="J24" s="517">
        <f t="shared" si="0"/>
        <v>1.4344262295081966</v>
      </c>
      <c r="K24" s="59" t="s">
        <v>433</v>
      </c>
      <c r="L24" s="59" t="s">
        <v>428</v>
      </c>
      <c r="M24" s="59"/>
      <c r="N24" s="59"/>
      <c r="O24" s="312"/>
      <c r="P24" s="74" t="s">
        <v>431</v>
      </c>
      <c r="Q24" s="96">
        <v>842870317</v>
      </c>
      <c r="R24" s="81" t="s">
        <v>432</v>
      </c>
    </row>
    <row r="25" spans="1:18" s="50" customFormat="1" x14ac:dyDescent="0.25">
      <c r="A25" s="68" t="s">
        <v>44</v>
      </c>
      <c r="B25" s="311">
        <v>2930</v>
      </c>
      <c r="C25" s="99" t="s">
        <v>426</v>
      </c>
      <c r="D25" s="70" t="s">
        <v>31</v>
      </c>
      <c r="E25" s="91" t="s">
        <v>32</v>
      </c>
      <c r="F25" s="535">
        <v>30.8</v>
      </c>
      <c r="G25" s="395" t="s">
        <v>571</v>
      </c>
      <c r="H25" s="511">
        <v>61</v>
      </c>
      <c r="I25" s="511">
        <v>2</v>
      </c>
      <c r="J25" s="511">
        <f t="shared" si="0"/>
        <v>0.25245901639344265</v>
      </c>
      <c r="K25" s="59" t="s">
        <v>436</v>
      </c>
      <c r="L25" s="59" t="s">
        <v>428</v>
      </c>
      <c r="M25" s="59"/>
      <c r="N25" s="59"/>
      <c r="O25" s="312"/>
      <c r="P25" s="74" t="s">
        <v>431</v>
      </c>
      <c r="Q25" s="96">
        <v>842870317</v>
      </c>
      <c r="R25" s="81" t="s">
        <v>432</v>
      </c>
    </row>
    <row r="26" spans="1:18" s="50" customFormat="1" x14ac:dyDescent="0.25">
      <c r="A26" s="68" t="s">
        <v>44</v>
      </c>
      <c r="B26" s="311">
        <v>2930</v>
      </c>
      <c r="C26" s="99" t="s">
        <v>426</v>
      </c>
      <c r="D26" s="70" t="s">
        <v>34</v>
      </c>
      <c r="E26" s="91" t="s">
        <v>35</v>
      </c>
      <c r="F26" s="535">
        <v>11</v>
      </c>
      <c r="G26" s="395" t="s">
        <v>571</v>
      </c>
      <c r="H26" s="511">
        <v>61</v>
      </c>
      <c r="I26" s="511">
        <v>2</v>
      </c>
      <c r="J26" s="517">
        <f t="shared" si="0"/>
        <v>9.0163934426229511E-2</v>
      </c>
      <c r="K26" s="59" t="s">
        <v>439</v>
      </c>
      <c r="L26" s="59" t="s">
        <v>64</v>
      </c>
      <c r="M26" s="59"/>
      <c r="N26" s="59"/>
      <c r="O26" s="312"/>
      <c r="P26" s="74" t="s">
        <v>431</v>
      </c>
      <c r="Q26" s="96">
        <v>842870317</v>
      </c>
      <c r="R26" s="81" t="s">
        <v>432</v>
      </c>
    </row>
    <row r="27" spans="1:18" s="50" customFormat="1" ht="15.75" thickBot="1" x14ac:dyDescent="0.3">
      <c r="A27" s="186" t="s">
        <v>324</v>
      </c>
      <c r="B27" s="428">
        <v>2931</v>
      </c>
      <c r="C27" s="225" t="s">
        <v>426</v>
      </c>
      <c r="D27" s="189" t="s">
        <v>38</v>
      </c>
      <c r="E27" s="213" t="s">
        <v>39</v>
      </c>
      <c r="F27" s="316"/>
      <c r="G27" s="425"/>
      <c r="H27" s="512"/>
      <c r="I27" s="512"/>
      <c r="J27" s="510"/>
      <c r="K27" s="191"/>
      <c r="L27" s="191"/>
      <c r="M27" s="191"/>
      <c r="N27" s="191"/>
      <c r="O27" s="429"/>
      <c r="P27" s="195"/>
      <c r="Q27" s="430"/>
      <c r="R27" s="203"/>
    </row>
    <row r="28" spans="1:18" s="289" customFormat="1" thickBot="1" x14ac:dyDescent="0.25">
      <c r="A28" s="326" t="s">
        <v>44</v>
      </c>
      <c r="B28" s="457">
        <v>2930</v>
      </c>
      <c r="C28" s="420" t="s">
        <v>426</v>
      </c>
      <c r="D28" s="330"/>
      <c r="E28" s="330" t="s">
        <v>41</v>
      </c>
      <c r="F28" s="533">
        <f>SUM(F23:F26)</f>
        <v>402.6</v>
      </c>
      <c r="G28" s="332" t="s">
        <v>571</v>
      </c>
      <c r="H28" s="518">
        <v>61</v>
      </c>
      <c r="I28" s="518">
        <v>2</v>
      </c>
      <c r="J28" s="514">
        <f t="shared" si="0"/>
        <v>3.3000000000000003</v>
      </c>
      <c r="K28" s="342"/>
      <c r="L28" s="342"/>
      <c r="M28" s="338"/>
      <c r="N28" s="340"/>
      <c r="O28" s="335" t="s">
        <v>664</v>
      </c>
      <c r="P28" s="328" t="s">
        <v>431</v>
      </c>
      <c r="Q28" s="346">
        <v>842870317</v>
      </c>
      <c r="R28" s="354" t="s">
        <v>432</v>
      </c>
    </row>
    <row r="29" spans="1:18" s="50" customFormat="1" x14ac:dyDescent="0.25">
      <c r="A29" s="122" t="s">
        <v>44</v>
      </c>
      <c r="B29" s="254">
        <v>2233</v>
      </c>
      <c r="C29" s="141" t="s">
        <v>112</v>
      </c>
      <c r="D29" s="124" t="s">
        <v>22</v>
      </c>
      <c r="E29" s="142" t="s">
        <v>23</v>
      </c>
      <c r="F29" s="537">
        <v>1348.32</v>
      </c>
      <c r="G29" s="443" t="s">
        <v>571</v>
      </c>
      <c r="H29" s="515">
        <v>61</v>
      </c>
      <c r="I29" s="515">
        <v>6</v>
      </c>
      <c r="J29" s="516">
        <f>+F29/H29/I29</f>
        <v>3.683934426229508</v>
      </c>
      <c r="K29" s="126" t="s">
        <v>113</v>
      </c>
      <c r="L29" s="126" t="s">
        <v>48</v>
      </c>
      <c r="M29" s="126" t="s">
        <v>575</v>
      </c>
      <c r="N29" s="126" t="s">
        <v>576</v>
      </c>
      <c r="O29" s="126"/>
      <c r="P29" s="130"/>
      <c r="Q29" s="130"/>
      <c r="R29" s="446" t="s">
        <v>114</v>
      </c>
    </row>
    <row r="30" spans="1:18" s="50" customFormat="1" x14ac:dyDescent="0.25">
      <c r="A30" s="68" t="s">
        <v>44</v>
      </c>
      <c r="B30" s="93">
        <v>2233</v>
      </c>
      <c r="C30" s="55" t="s">
        <v>112</v>
      </c>
      <c r="D30" s="70" t="s">
        <v>29</v>
      </c>
      <c r="E30" s="91" t="s">
        <v>30</v>
      </c>
      <c r="F30" s="535">
        <v>102.35</v>
      </c>
      <c r="G30" s="72" t="s">
        <v>571</v>
      </c>
      <c r="H30" s="511">
        <v>61</v>
      </c>
      <c r="I30" s="511">
        <v>6</v>
      </c>
      <c r="J30" s="517">
        <f>+F30/H30/I30</f>
        <v>0.27964480874316938</v>
      </c>
      <c r="K30" s="59" t="s">
        <v>577</v>
      </c>
      <c r="L30" s="59" t="s">
        <v>48</v>
      </c>
      <c r="M30" s="59" t="s">
        <v>575</v>
      </c>
      <c r="N30" s="59" t="s">
        <v>578</v>
      </c>
      <c r="O30" s="59"/>
      <c r="P30" s="74"/>
      <c r="Q30" s="74"/>
      <c r="R30" s="290" t="s">
        <v>114</v>
      </c>
    </row>
    <row r="31" spans="1:18" s="50" customFormat="1" x14ac:dyDescent="0.25">
      <c r="A31" s="68" t="s">
        <v>44</v>
      </c>
      <c r="B31" s="93">
        <v>2233</v>
      </c>
      <c r="C31" s="55" t="s">
        <v>112</v>
      </c>
      <c r="D31" s="70" t="s">
        <v>31</v>
      </c>
      <c r="E31" s="91" t="s">
        <v>32</v>
      </c>
      <c r="F31" s="535">
        <v>34.909999999999997</v>
      </c>
      <c r="G31" s="395" t="s">
        <v>571</v>
      </c>
      <c r="H31" s="511">
        <v>61</v>
      </c>
      <c r="I31" s="511">
        <v>6</v>
      </c>
      <c r="J31" s="511">
        <f>+F31/H31/I31</f>
        <v>9.5382513661202165E-2</v>
      </c>
      <c r="K31" s="59" t="s">
        <v>115</v>
      </c>
      <c r="L31" s="59" t="s">
        <v>48</v>
      </c>
      <c r="M31" s="59" t="s">
        <v>575</v>
      </c>
      <c r="N31" s="59" t="s">
        <v>579</v>
      </c>
      <c r="O31" s="59"/>
      <c r="P31" s="74"/>
      <c r="Q31" s="74"/>
      <c r="R31" s="290" t="s">
        <v>114</v>
      </c>
    </row>
    <row r="32" spans="1:18" s="50" customFormat="1" x14ac:dyDescent="0.25">
      <c r="A32" s="68" t="s">
        <v>44</v>
      </c>
      <c r="B32" s="93">
        <v>2233</v>
      </c>
      <c r="C32" s="55" t="s">
        <v>112</v>
      </c>
      <c r="D32" s="70" t="s">
        <v>34</v>
      </c>
      <c r="E32" s="91" t="s">
        <v>35</v>
      </c>
      <c r="F32" s="535">
        <v>69.569999999999993</v>
      </c>
      <c r="G32" s="395" t="s">
        <v>571</v>
      </c>
      <c r="H32" s="511">
        <v>61</v>
      </c>
      <c r="I32" s="511">
        <v>6</v>
      </c>
      <c r="J32" s="517">
        <f>+F32/H32/I32</f>
        <v>0.19008196721311474</v>
      </c>
      <c r="K32" s="59" t="s">
        <v>63</v>
      </c>
      <c r="L32" s="59" t="s">
        <v>48</v>
      </c>
      <c r="M32" s="59" t="s">
        <v>575</v>
      </c>
      <c r="N32" s="59" t="s">
        <v>580</v>
      </c>
      <c r="O32" s="59"/>
      <c r="P32" s="74"/>
      <c r="Q32" s="74"/>
      <c r="R32" s="290" t="s">
        <v>114</v>
      </c>
    </row>
    <row r="33" spans="1:18" s="50" customFormat="1" ht="15.75" thickBot="1" x14ac:dyDescent="0.3">
      <c r="A33" s="186" t="s">
        <v>324</v>
      </c>
      <c r="B33" s="214">
        <v>2233</v>
      </c>
      <c r="C33" s="212" t="s">
        <v>112</v>
      </c>
      <c r="D33" s="189" t="s">
        <v>38</v>
      </c>
      <c r="E33" s="213" t="s">
        <v>39</v>
      </c>
      <c r="F33" s="316"/>
      <c r="G33" s="425" t="s">
        <v>571</v>
      </c>
      <c r="H33" s="512"/>
      <c r="I33" s="512"/>
      <c r="J33" s="510"/>
      <c r="K33" s="191"/>
      <c r="L33" s="191"/>
      <c r="M33" s="191"/>
      <c r="N33" s="191"/>
      <c r="O33" s="191" t="s">
        <v>477</v>
      </c>
      <c r="P33" s="195"/>
      <c r="Q33" s="195"/>
      <c r="R33" s="431" t="s">
        <v>114</v>
      </c>
    </row>
    <row r="34" spans="1:18" s="289" customFormat="1" thickBot="1" x14ac:dyDescent="0.25">
      <c r="A34" s="326" t="s">
        <v>44</v>
      </c>
      <c r="B34" s="349">
        <v>2233</v>
      </c>
      <c r="C34" s="350" t="s">
        <v>112</v>
      </c>
      <c r="D34" s="337"/>
      <c r="E34" s="330" t="s">
        <v>41</v>
      </c>
      <c r="F34" s="533">
        <v>1555.1499999999999</v>
      </c>
      <c r="G34" s="332" t="s">
        <v>571</v>
      </c>
      <c r="H34" s="518">
        <v>61</v>
      </c>
      <c r="I34" s="518">
        <v>6</v>
      </c>
      <c r="J34" s="514">
        <f>+F34/H34/I34</f>
        <v>4.2490437158469936</v>
      </c>
      <c r="K34" s="342"/>
      <c r="L34" s="342"/>
      <c r="M34" s="342"/>
      <c r="N34" s="342"/>
      <c r="O34" s="335" t="s">
        <v>664</v>
      </c>
      <c r="P34" s="328" t="s">
        <v>116</v>
      </c>
      <c r="Q34" s="346">
        <v>862076740</v>
      </c>
      <c r="R34" s="356" t="s">
        <v>114</v>
      </c>
    </row>
    <row r="35" spans="1:18" s="50" customFormat="1" x14ac:dyDescent="0.25">
      <c r="A35" s="169" t="s">
        <v>554</v>
      </c>
      <c r="B35" s="255">
        <v>1582</v>
      </c>
      <c r="C35" s="153" t="s">
        <v>222</v>
      </c>
      <c r="D35" s="124" t="s">
        <v>22</v>
      </c>
      <c r="E35" s="142" t="s">
        <v>23</v>
      </c>
      <c r="F35" s="537">
        <v>11884</v>
      </c>
      <c r="G35" s="447" t="s">
        <v>571</v>
      </c>
      <c r="H35" s="515">
        <v>61</v>
      </c>
      <c r="I35" s="515">
        <v>194</v>
      </c>
      <c r="J35" s="516">
        <f>+F35/H35/I35</f>
        <v>1.00422511407808</v>
      </c>
      <c r="K35" s="175" t="s">
        <v>555</v>
      </c>
      <c r="L35" s="126"/>
      <c r="M35" s="126"/>
      <c r="N35" s="126"/>
      <c r="O35" s="126"/>
      <c r="P35" s="169" t="s">
        <v>223</v>
      </c>
      <c r="Q35" s="149">
        <v>860808842</v>
      </c>
      <c r="R35" s="170" t="s">
        <v>224</v>
      </c>
    </row>
    <row r="36" spans="1:18" s="50" customFormat="1" x14ac:dyDescent="0.25">
      <c r="A36" s="58" t="s">
        <v>554</v>
      </c>
      <c r="B36" s="181">
        <v>1582</v>
      </c>
      <c r="C36" s="99" t="s">
        <v>222</v>
      </c>
      <c r="D36" s="70" t="s">
        <v>29</v>
      </c>
      <c r="E36" s="91" t="s">
        <v>30</v>
      </c>
      <c r="F36" s="535">
        <v>7253</v>
      </c>
      <c r="G36" s="98" t="s">
        <v>571</v>
      </c>
      <c r="H36" s="511">
        <v>61</v>
      </c>
      <c r="I36" s="511">
        <v>194</v>
      </c>
      <c r="J36" s="517">
        <f t="shared" ref="J36:J64" si="1">+F36/H36/I36</f>
        <v>0.61289504816630047</v>
      </c>
      <c r="K36" s="119" t="s">
        <v>558</v>
      </c>
      <c r="L36" s="59"/>
      <c r="M36" s="59"/>
      <c r="N36" s="59"/>
      <c r="O36" s="59"/>
      <c r="P36" s="58" t="s">
        <v>223</v>
      </c>
      <c r="Q36" s="67">
        <v>860808842</v>
      </c>
      <c r="R36" s="115" t="s">
        <v>224</v>
      </c>
    </row>
    <row r="37" spans="1:18" s="50" customFormat="1" x14ac:dyDescent="0.25">
      <c r="A37" s="58" t="s">
        <v>554</v>
      </c>
      <c r="B37" s="181">
        <v>1582</v>
      </c>
      <c r="C37" s="99" t="s">
        <v>222</v>
      </c>
      <c r="D37" s="70" t="s">
        <v>31</v>
      </c>
      <c r="E37" s="91" t="s">
        <v>32</v>
      </c>
      <c r="F37" s="535">
        <v>6830</v>
      </c>
      <c r="G37" s="396" t="s">
        <v>571</v>
      </c>
      <c r="H37" s="511">
        <v>61</v>
      </c>
      <c r="I37" s="511">
        <v>194</v>
      </c>
      <c r="J37" s="511">
        <f t="shared" si="1"/>
        <v>0.57715058306574285</v>
      </c>
      <c r="K37" s="119" t="s">
        <v>560</v>
      </c>
      <c r="L37" s="59"/>
      <c r="M37" s="59"/>
      <c r="N37" s="59"/>
      <c r="O37" s="59"/>
      <c r="P37" s="58" t="s">
        <v>223</v>
      </c>
      <c r="Q37" s="67">
        <v>860808842</v>
      </c>
      <c r="R37" s="115" t="s">
        <v>224</v>
      </c>
    </row>
    <row r="38" spans="1:18" s="50" customFormat="1" x14ac:dyDescent="0.25">
      <c r="A38" s="58" t="s">
        <v>554</v>
      </c>
      <c r="B38" s="181">
        <v>1582</v>
      </c>
      <c r="C38" s="99" t="s">
        <v>222</v>
      </c>
      <c r="D38" s="70" t="s">
        <v>34</v>
      </c>
      <c r="E38" s="91" t="s">
        <v>35</v>
      </c>
      <c r="F38" s="535">
        <v>1361</v>
      </c>
      <c r="G38" s="396" t="s">
        <v>571</v>
      </c>
      <c r="H38" s="511">
        <v>61</v>
      </c>
      <c r="I38" s="511">
        <v>194</v>
      </c>
      <c r="J38" s="517">
        <f t="shared" si="1"/>
        <v>0.11500760520534055</v>
      </c>
      <c r="K38" s="119" t="s">
        <v>562</v>
      </c>
      <c r="L38" s="59"/>
      <c r="M38" s="59"/>
      <c r="N38" s="59"/>
      <c r="O38" s="59"/>
      <c r="P38" s="58" t="s">
        <v>223</v>
      </c>
      <c r="Q38" s="67">
        <v>860808842</v>
      </c>
      <c r="R38" s="115" t="s">
        <v>224</v>
      </c>
    </row>
    <row r="39" spans="1:18" s="50" customFormat="1" ht="15.75" thickBot="1" x14ac:dyDescent="0.3">
      <c r="A39" s="245" t="s">
        <v>554</v>
      </c>
      <c r="B39" s="221">
        <v>1582</v>
      </c>
      <c r="C39" s="225" t="s">
        <v>222</v>
      </c>
      <c r="D39" s="189" t="s">
        <v>38</v>
      </c>
      <c r="E39" s="213" t="s">
        <v>39</v>
      </c>
      <c r="F39" s="316">
        <v>30</v>
      </c>
      <c r="G39" s="432" t="s">
        <v>571</v>
      </c>
      <c r="H39" s="512">
        <v>61</v>
      </c>
      <c r="I39" s="512">
        <v>194</v>
      </c>
      <c r="J39" s="510">
        <f t="shared" si="1"/>
        <v>2.5350684468480648E-3</v>
      </c>
      <c r="K39" s="247" t="s">
        <v>101</v>
      </c>
      <c r="L39" s="191"/>
      <c r="M39" s="191"/>
      <c r="N39" s="191"/>
      <c r="O39" s="191"/>
      <c r="P39" s="245" t="s">
        <v>223</v>
      </c>
      <c r="Q39" s="206">
        <v>860808842</v>
      </c>
      <c r="R39" s="249" t="s">
        <v>224</v>
      </c>
    </row>
    <row r="40" spans="1:18" s="289" customFormat="1" thickBot="1" x14ac:dyDescent="0.25">
      <c r="A40" s="326" t="s">
        <v>554</v>
      </c>
      <c r="B40" s="453">
        <v>1582</v>
      </c>
      <c r="C40" s="420" t="s">
        <v>222</v>
      </c>
      <c r="D40" s="330"/>
      <c r="E40" s="330" t="s">
        <v>41</v>
      </c>
      <c r="F40" s="533">
        <f>SUM(F35:F39)</f>
        <v>27358</v>
      </c>
      <c r="G40" s="332" t="s">
        <v>571</v>
      </c>
      <c r="H40" s="518">
        <v>61</v>
      </c>
      <c r="I40" s="518">
        <v>233</v>
      </c>
      <c r="J40" s="514">
        <f t="shared" si="1"/>
        <v>1.9248575248012383</v>
      </c>
      <c r="K40" s="342"/>
      <c r="L40" s="342"/>
      <c r="M40" s="342"/>
      <c r="N40" s="342"/>
      <c r="O40" s="335" t="s">
        <v>581</v>
      </c>
      <c r="P40" s="328"/>
      <c r="Q40" s="328"/>
      <c r="R40" s="354" t="s">
        <v>224</v>
      </c>
    </row>
    <row r="41" spans="1:18" s="50" customFormat="1" x14ac:dyDescent="0.25">
      <c r="A41" s="128" t="s">
        <v>44</v>
      </c>
      <c r="B41" s="448" t="s">
        <v>67</v>
      </c>
      <c r="C41" s="141" t="s">
        <v>68</v>
      </c>
      <c r="D41" s="124" t="s">
        <v>22</v>
      </c>
      <c r="E41" s="142" t="s">
        <v>23</v>
      </c>
      <c r="F41" s="537">
        <v>3867.6</v>
      </c>
      <c r="G41" s="443" t="s">
        <v>571</v>
      </c>
      <c r="H41" s="515">
        <v>61</v>
      </c>
      <c r="I41" s="515">
        <v>53</v>
      </c>
      <c r="J41" s="516">
        <f t="shared" si="1"/>
        <v>1.1962882771419734</v>
      </c>
      <c r="K41" s="126" t="s">
        <v>69</v>
      </c>
      <c r="L41" s="126"/>
      <c r="M41" s="126"/>
      <c r="N41" s="126"/>
      <c r="O41" s="126"/>
      <c r="P41" s="130" t="s">
        <v>71</v>
      </c>
      <c r="Q41" s="130">
        <v>37068379591</v>
      </c>
      <c r="R41" s="132" t="s">
        <v>290</v>
      </c>
    </row>
    <row r="42" spans="1:18" s="50" customFormat="1" x14ac:dyDescent="0.25">
      <c r="A42" s="48" t="s">
        <v>44</v>
      </c>
      <c r="B42" s="315" t="s">
        <v>67</v>
      </c>
      <c r="C42" s="55" t="s">
        <v>68</v>
      </c>
      <c r="D42" s="70" t="s">
        <v>29</v>
      </c>
      <c r="E42" s="91" t="s">
        <v>30</v>
      </c>
      <c r="F42" s="535">
        <v>2626.55</v>
      </c>
      <c r="G42" s="72" t="s">
        <v>571</v>
      </c>
      <c r="H42" s="511">
        <v>61</v>
      </c>
      <c r="I42" s="511">
        <v>53</v>
      </c>
      <c r="J42" s="517">
        <f t="shared" si="1"/>
        <v>0.81241880606248063</v>
      </c>
      <c r="K42" s="59" t="s">
        <v>291</v>
      </c>
      <c r="L42" s="59"/>
      <c r="M42" s="59"/>
      <c r="N42" s="59"/>
      <c r="O42" s="59"/>
      <c r="P42" s="74" t="s">
        <v>71</v>
      </c>
      <c r="Q42" s="74">
        <v>37068379591</v>
      </c>
      <c r="R42" s="51" t="s">
        <v>290</v>
      </c>
    </row>
    <row r="43" spans="1:18" s="50" customFormat="1" x14ac:dyDescent="0.25">
      <c r="A43" s="48" t="s">
        <v>44</v>
      </c>
      <c r="B43" s="315" t="s">
        <v>67</v>
      </c>
      <c r="C43" s="55" t="s">
        <v>68</v>
      </c>
      <c r="D43" s="70" t="s">
        <v>31</v>
      </c>
      <c r="E43" s="91" t="s">
        <v>32</v>
      </c>
      <c r="F43" s="535">
        <v>811.21</v>
      </c>
      <c r="G43" s="395" t="s">
        <v>571</v>
      </c>
      <c r="H43" s="511">
        <v>61</v>
      </c>
      <c r="I43" s="511">
        <v>53</v>
      </c>
      <c r="J43" s="511">
        <f t="shared" si="1"/>
        <v>0.25091555830497991</v>
      </c>
      <c r="K43" s="59" t="s">
        <v>294</v>
      </c>
      <c r="L43" s="59"/>
      <c r="M43" s="59"/>
      <c r="N43" s="59"/>
      <c r="O43" s="59"/>
      <c r="P43" s="74" t="s">
        <v>71</v>
      </c>
      <c r="Q43" s="74">
        <v>37068379591</v>
      </c>
      <c r="R43" s="51" t="s">
        <v>290</v>
      </c>
    </row>
    <row r="44" spans="1:18" s="50" customFormat="1" x14ac:dyDescent="0.25">
      <c r="A44" s="48" t="s">
        <v>44</v>
      </c>
      <c r="B44" s="315" t="s">
        <v>67</v>
      </c>
      <c r="C44" s="55" t="s">
        <v>68</v>
      </c>
      <c r="D44" s="70" t="s">
        <v>34</v>
      </c>
      <c r="E44" s="91" t="s">
        <v>35</v>
      </c>
      <c r="F44" s="535">
        <v>188.56</v>
      </c>
      <c r="G44" s="395" t="s">
        <v>571</v>
      </c>
      <c r="H44" s="511">
        <v>61</v>
      </c>
      <c r="I44" s="511">
        <v>53</v>
      </c>
      <c r="J44" s="517">
        <f t="shared" si="1"/>
        <v>5.8323538509124653E-2</v>
      </c>
      <c r="K44" s="59" t="s">
        <v>72</v>
      </c>
      <c r="L44" s="59" t="s">
        <v>295</v>
      </c>
      <c r="M44" s="80">
        <v>45119</v>
      </c>
      <c r="N44" s="82">
        <v>10227189</v>
      </c>
      <c r="O44" s="48"/>
      <c r="P44" s="48"/>
      <c r="Q44" s="48"/>
      <c r="R44" s="51" t="s">
        <v>290</v>
      </c>
    </row>
    <row r="45" spans="1:18" s="50" customFormat="1" ht="15.75" thickBot="1" x14ac:dyDescent="0.3">
      <c r="A45" s="193" t="s">
        <v>44</v>
      </c>
      <c r="B45" s="433" t="s">
        <v>67</v>
      </c>
      <c r="C45" s="212" t="s">
        <v>68</v>
      </c>
      <c r="D45" s="189" t="s">
        <v>38</v>
      </c>
      <c r="E45" s="213" t="s">
        <v>39</v>
      </c>
      <c r="F45" s="316"/>
      <c r="G45" s="425" t="s">
        <v>571</v>
      </c>
      <c r="H45" s="512"/>
      <c r="I45" s="512"/>
      <c r="J45" s="510"/>
      <c r="K45" s="191"/>
      <c r="L45" s="191"/>
      <c r="M45" s="191"/>
      <c r="N45" s="195"/>
      <c r="O45" s="191" t="s">
        <v>477</v>
      </c>
      <c r="P45" s="195"/>
      <c r="Q45" s="193"/>
      <c r="R45" s="434" t="s">
        <v>290</v>
      </c>
    </row>
    <row r="46" spans="1:18" s="289" customFormat="1" thickBot="1" x14ac:dyDescent="0.25">
      <c r="A46" s="326" t="s">
        <v>44</v>
      </c>
      <c r="B46" s="458" t="s">
        <v>67</v>
      </c>
      <c r="C46" s="363" t="s">
        <v>68</v>
      </c>
      <c r="D46" s="330"/>
      <c r="E46" s="330" t="s">
        <v>41</v>
      </c>
      <c r="F46" s="533">
        <v>7493.92</v>
      </c>
      <c r="G46" s="332" t="s">
        <v>571</v>
      </c>
      <c r="H46" s="518">
        <v>61</v>
      </c>
      <c r="I46" s="518">
        <v>53</v>
      </c>
      <c r="J46" s="514">
        <f t="shared" si="1"/>
        <v>2.3179461800185583</v>
      </c>
      <c r="K46" s="342"/>
      <c r="L46" s="342"/>
      <c r="M46" s="338"/>
      <c r="N46" s="340"/>
      <c r="O46" s="335" t="s">
        <v>664</v>
      </c>
      <c r="P46" s="328" t="s">
        <v>71</v>
      </c>
      <c r="Q46" s="328">
        <v>37068379591</v>
      </c>
      <c r="R46" s="356" t="s">
        <v>290</v>
      </c>
    </row>
    <row r="47" spans="1:18" s="50" customFormat="1" x14ac:dyDescent="0.25">
      <c r="A47" s="122" t="s">
        <v>44</v>
      </c>
      <c r="B47" s="255">
        <v>3043</v>
      </c>
      <c r="C47" s="160" t="s">
        <v>443</v>
      </c>
      <c r="D47" s="124" t="s">
        <v>22</v>
      </c>
      <c r="E47" s="142" t="s">
        <v>23</v>
      </c>
      <c r="F47" s="537">
        <v>2127.9</v>
      </c>
      <c r="G47" s="443" t="s">
        <v>571</v>
      </c>
      <c r="H47" s="515">
        <v>61</v>
      </c>
      <c r="I47" s="515">
        <v>25</v>
      </c>
      <c r="J47" s="516">
        <f t="shared" si="1"/>
        <v>1.395344262295082</v>
      </c>
      <c r="K47" s="126" t="s">
        <v>171</v>
      </c>
      <c r="L47" s="126" t="s">
        <v>48</v>
      </c>
      <c r="M47" s="126"/>
      <c r="N47" s="126"/>
      <c r="O47" s="126"/>
      <c r="P47" s="130" t="s">
        <v>172</v>
      </c>
      <c r="Q47" s="146">
        <v>860311266</v>
      </c>
      <c r="R47" s="162" t="s">
        <v>447</v>
      </c>
    </row>
    <row r="48" spans="1:18" s="50" customFormat="1" x14ac:dyDescent="0.25">
      <c r="A48" s="68" t="s">
        <v>44</v>
      </c>
      <c r="B48" s="181">
        <v>3043</v>
      </c>
      <c r="C48" s="106" t="s">
        <v>443</v>
      </c>
      <c r="D48" s="70" t="s">
        <v>29</v>
      </c>
      <c r="E48" s="91" t="s">
        <v>30</v>
      </c>
      <c r="F48" s="535">
        <v>1451.35</v>
      </c>
      <c r="G48" s="72" t="s">
        <v>571</v>
      </c>
      <c r="H48" s="511">
        <v>61</v>
      </c>
      <c r="I48" s="511">
        <v>25</v>
      </c>
      <c r="J48" s="517">
        <f t="shared" si="1"/>
        <v>0.95170491803278678</v>
      </c>
      <c r="K48" s="59" t="s">
        <v>448</v>
      </c>
      <c r="L48" s="59" t="s">
        <v>48</v>
      </c>
      <c r="M48" s="59"/>
      <c r="N48" s="59"/>
      <c r="O48" s="59"/>
      <c r="P48" s="74" t="s">
        <v>172</v>
      </c>
      <c r="Q48" s="96">
        <v>860311266</v>
      </c>
      <c r="R48" s="107" t="s">
        <v>447</v>
      </c>
    </row>
    <row r="49" spans="1:18" s="50" customFormat="1" x14ac:dyDescent="0.25">
      <c r="A49" s="68" t="s">
        <v>44</v>
      </c>
      <c r="B49" s="181">
        <v>3043</v>
      </c>
      <c r="C49" s="106" t="s">
        <v>443</v>
      </c>
      <c r="D49" s="70" t="s">
        <v>31</v>
      </c>
      <c r="E49" s="91" t="s">
        <v>32</v>
      </c>
      <c r="F49" s="535">
        <v>405.83</v>
      </c>
      <c r="G49" s="395" t="s">
        <v>571</v>
      </c>
      <c r="H49" s="511">
        <v>61</v>
      </c>
      <c r="I49" s="511">
        <v>25</v>
      </c>
      <c r="J49" s="511">
        <f t="shared" si="1"/>
        <v>0.26611803278688523</v>
      </c>
      <c r="K49" s="59" t="s">
        <v>174</v>
      </c>
      <c r="L49" s="59" t="s">
        <v>48</v>
      </c>
      <c r="M49" s="59"/>
      <c r="N49" s="59"/>
      <c r="O49" s="59"/>
      <c r="P49" s="74" t="s">
        <v>172</v>
      </c>
      <c r="Q49" s="96">
        <v>860311266</v>
      </c>
      <c r="R49" s="107" t="s">
        <v>447</v>
      </c>
    </row>
    <row r="50" spans="1:18" s="50" customFormat="1" x14ac:dyDescent="0.25">
      <c r="A50" s="68" t="s">
        <v>44</v>
      </c>
      <c r="B50" s="181">
        <v>3043</v>
      </c>
      <c r="C50" s="106" t="s">
        <v>443</v>
      </c>
      <c r="D50" s="70" t="s">
        <v>34</v>
      </c>
      <c r="E50" s="91" t="s">
        <v>35</v>
      </c>
      <c r="F50" s="535">
        <v>208.67</v>
      </c>
      <c r="G50" s="395" t="s">
        <v>571</v>
      </c>
      <c r="H50" s="511">
        <v>61</v>
      </c>
      <c r="I50" s="511">
        <v>25</v>
      </c>
      <c r="J50" s="517">
        <f t="shared" si="1"/>
        <v>0.13683278688524589</v>
      </c>
      <c r="K50" s="59" t="s">
        <v>175</v>
      </c>
      <c r="L50" s="59" t="s">
        <v>73</v>
      </c>
      <c r="M50" s="59"/>
      <c r="N50" s="59"/>
      <c r="O50" s="59"/>
      <c r="P50" s="74" t="s">
        <v>172</v>
      </c>
      <c r="Q50" s="96">
        <v>860311266</v>
      </c>
      <c r="R50" s="107" t="s">
        <v>447</v>
      </c>
    </row>
    <row r="51" spans="1:18" s="50" customFormat="1" ht="15.75" thickBot="1" x14ac:dyDescent="0.3">
      <c r="A51" s="186" t="s">
        <v>44</v>
      </c>
      <c r="B51" s="221">
        <v>3043</v>
      </c>
      <c r="C51" s="230" t="s">
        <v>443</v>
      </c>
      <c r="D51" s="189" t="s">
        <v>38</v>
      </c>
      <c r="E51" s="213" t="s">
        <v>39</v>
      </c>
      <c r="F51" s="316"/>
      <c r="G51" s="435"/>
      <c r="H51" s="512"/>
      <c r="I51" s="512"/>
      <c r="J51" s="510"/>
      <c r="K51" s="193"/>
      <c r="L51" s="193"/>
      <c r="M51" s="193"/>
      <c r="N51" s="193"/>
      <c r="O51" s="191" t="s">
        <v>477</v>
      </c>
      <c r="P51" s="193"/>
      <c r="Q51" s="193"/>
      <c r="R51" s="436" t="s">
        <v>447</v>
      </c>
    </row>
    <row r="52" spans="1:18" s="289" customFormat="1" thickBot="1" x14ac:dyDescent="0.25">
      <c r="A52" s="326" t="s">
        <v>44</v>
      </c>
      <c r="B52" s="337">
        <v>3043</v>
      </c>
      <c r="C52" s="365" t="s">
        <v>443</v>
      </c>
      <c r="D52" s="364"/>
      <c r="E52" s="330" t="s">
        <v>41</v>
      </c>
      <c r="F52" s="533">
        <f>SUM(F47:F51)</f>
        <v>4193.75</v>
      </c>
      <c r="G52" s="332" t="s">
        <v>571</v>
      </c>
      <c r="H52" s="514">
        <v>61</v>
      </c>
      <c r="I52" s="514">
        <v>25</v>
      </c>
      <c r="J52" s="514">
        <f t="shared" si="1"/>
        <v>2.75</v>
      </c>
      <c r="K52" s="364"/>
      <c r="L52" s="364"/>
      <c r="M52" s="364"/>
      <c r="N52" s="364"/>
      <c r="O52" s="335" t="s">
        <v>664</v>
      </c>
      <c r="P52" s="328"/>
      <c r="Q52" s="328"/>
      <c r="R52" s="469" t="s">
        <v>447</v>
      </c>
    </row>
    <row r="53" spans="1:18" s="50" customFormat="1" x14ac:dyDescent="0.25">
      <c r="A53" s="122" t="s">
        <v>44</v>
      </c>
      <c r="B53" s="254">
        <v>2927</v>
      </c>
      <c r="C53" s="133" t="s">
        <v>159</v>
      </c>
      <c r="D53" s="124" t="s">
        <v>22</v>
      </c>
      <c r="E53" s="125" t="s">
        <v>23</v>
      </c>
      <c r="F53" s="537">
        <v>1526</v>
      </c>
      <c r="G53" s="443" t="s">
        <v>571</v>
      </c>
      <c r="H53" s="515">
        <v>61</v>
      </c>
      <c r="I53" s="515">
        <v>22</v>
      </c>
      <c r="J53" s="516">
        <f t="shared" si="1"/>
        <v>1.1371087928464978</v>
      </c>
      <c r="K53" s="126"/>
      <c r="L53" s="126"/>
      <c r="M53" s="126"/>
      <c r="N53" s="130"/>
      <c r="O53" s="130"/>
      <c r="P53" s="130" t="s">
        <v>400</v>
      </c>
      <c r="Q53" s="130">
        <v>865016714</v>
      </c>
      <c r="R53" s="132" t="s">
        <v>401</v>
      </c>
    </row>
    <row r="54" spans="1:18" s="50" customFormat="1" x14ac:dyDescent="0.25">
      <c r="A54" s="68" t="s">
        <v>44</v>
      </c>
      <c r="B54" s="93">
        <v>2927</v>
      </c>
      <c r="C54" s="69" t="s">
        <v>159</v>
      </c>
      <c r="D54" s="70" t="s">
        <v>29</v>
      </c>
      <c r="E54" s="71" t="s">
        <v>30</v>
      </c>
      <c r="F54" s="535">
        <v>711.56</v>
      </c>
      <c r="G54" s="72" t="s">
        <v>571</v>
      </c>
      <c r="H54" s="511">
        <v>61</v>
      </c>
      <c r="I54" s="511">
        <v>22</v>
      </c>
      <c r="J54" s="517">
        <f t="shared" si="1"/>
        <v>0.5302235469448584</v>
      </c>
      <c r="K54" s="59"/>
      <c r="L54" s="59"/>
      <c r="M54" s="59"/>
      <c r="N54" s="74"/>
      <c r="O54" s="74"/>
      <c r="P54" s="74" t="s">
        <v>400</v>
      </c>
      <c r="Q54" s="74">
        <v>865016714</v>
      </c>
      <c r="R54" s="49" t="s">
        <v>401</v>
      </c>
    </row>
    <row r="55" spans="1:18" s="50" customFormat="1" x14ac:dyDescent="0.25">
      <c r="A55" s="68" t="s">
        <v>44</v>
      </c>
      <c r="B55" s="93">
        <v>2927</v>
      </c>
      <c r="C55" s="69" t="s">
        <v>159</v>
      </c>
      <c r="D55" s="70" t="s">
        <v>31</v>
      </c>
      <c r="E55" s="71" t="s">
        <v>32</v>
      </c>
      <c r="F55" s="535">
        <v>713.2</v>
      </c>
      <c r="G55" s="395" t="s">
        <v>571</v>
      </c>
      <c r="H55" s="511">
        <v>61</v>
      </c>
      <c r="I55" s="511">
        <v>22</v>
      </c>
      <c r="J55" s="511">
        <f t="shared" si="1"/>
        <v>0.53144560357675108</v>
      </c>
      <c r="K55" s="59"/>
      <c r="L55" s="59"/>
      <c r="M55" s="59"/>
      <c r="N55" s="74"/>
      <c r="O55" s="74"/>
      <c r="P55" s="74" t="s">
        <v>400</v>
      </c>
      <c r="Q55" s="74">
        <v>865016714</v>
      </c>
      <c r="R55" s="49" t="s">
        <v>401</v>
      </c>
    </row>
    <row r="56" spans="1:18" s="50" customFormat="1" x14ac:dyDescent="0.25">
      <c r="A56" s="68" t="s">
        <v>44</v>
      </c>
      <c r="B56" s="93">
        <v>2927</v>
      </c>
      <c r="C56" s="69" t="s">
        <v>159</v>
      </c>
      <c r="D56" s="70" t="s">
        <v>34</v>
      </c>
      <c r="E56" s="71" t="s">
        <v>35</v>
      </c>
      <c r="F56" s="535">
        <v>59.27</v>
      </c>
      <c r="G56" s="395" t="s">
        <v>571</v>
      </c>
      <c r="H56" s="511">
        <v>61</v>
      </c>
      <c r="I56" s="511">
        <v>22</v>
      </c>
      <c r="J56" s="517">
        <f t="shared" si="1"/>
        <v>4.4165424739195235E-2</v>
      </c>
      <c r="K56" s="59"/>
      <c r="L56" s="59"/>
      <c r="M56" s="59"/>
      <c r="N56" s="74"/>
      <c r="O56" s="74"/>
      <c r="P56" s="74" t="s">
        <v>400</v>
      </c>
      <c r="Q56" s="74">
        <v>865016714</v>
      </c>
      <c r="R56" s="49" t="s">
        <v>401</v>
      </c>
    </row>
    <row r="57" spans="1:18" s="50" customFormat="1" ht="15.75" thickBot="1" x14ac:dyDescent="0.3">
      <c r="A57" s="186" t="s">
        <v>44</v>
      </c>
      <c r="B57" s="214">
        <v>2927</v>
      </c>
      <c r="C57" s="188" t="s">
        <v>159</v>
      </c>
      <c r="D57" s="189" t="s">
        <v>38</v>
      </c>
      <c r="E57" s="190" t="s">
        <v>39</v>
      </c>
      <c r="F57" s="316"/>
      <c r="G57" s="435"/>
      <c r="H57" s="512"/>
      <c r="I57" s="512"/>
      <c r="J57" s="510"/>
      <c r="K57" s="193"/>
      <c r="L57" s="193"/>
      <c r="M57" s="193"/>
      <c r="N57" s="193"/>
      <c r="O57" s="191" t="s">
        <v>477</v>
      </c>
      <c r="P57" s="195" t="s">
        <v>400</v>
      </c>
      <c r="Q57" s="195">
        <v>865016715</v>
      </c>
      <c r="R57" s="196" t="s">
        <v>401</v>
      </c>
    </row>
    <row r="58" spans="1:18" s="289" customFormat="1" thickBot="1" x14ac:dyDescent="0.25">
      <c r="A58" s="326" t="s">
        <v>44</v>
      </c>
      <c r="B58" s="349">
        <v>2927</v>
      </c>
      <c r="C58" s="350" t="s">
        <v>161</v>
      </c>
      <c r="D58" s="352"/>
      <c r="E58" s="330" t="s">
        <v>41</v>
      </c>
      <c r="F58" s="533">
        <f>SUM(F53:F57)</f>
        <v>3010.03</v>
      </c>
      <c r="G58" s="332" t="s">
        <v>571</v>
      </c>
      <c r="H58" s="514">
        <v>61</v>
      </c>
      <c r="I58" s="514">
        <v>22</v>
      </c>
      <c r="J58" s="514">
        <f t="shared" si="1"/>
        <v>2.2429433681073028</v>
      </c>
      <c r="K58" s="364"/>
      <c r="L58" s="364"/>
      <c r="M58" s="364"/>
      <c r="N58" s="364"/>
      <c r="O58" s="335" t="s">
        <v>664</v>
      </c>
      <c r="P58" s="328" t="s">
        <v>400</v>
      </c>
      <c r="Q58" s="328">
        <v>865016716</v>
      </c>
      <c r="R58" s="336" t="s">
        <v>401</v>
      </c>
    </row>
    <row r="59" spans="1:18" s="50" customFormat="1" x14ac:dyDescent="0.25">
      <c r="A59" s="122" t="s">
        <v>44</v>
      </c>
      <c r="B59" s="140">
        <v>2923</v>
      </c>
      <c r="C59" s="122" t="s">
        <v>150</v>
      </c>
      <c r="D59" s="124" t="s">
        <v>22</v>
      </c>
      <c r="E59" s="125" t="s">
        <v>23</v>
      </c>
      <c r="F59" s="537">
        <v>475.48</v>
      </c>
      <c r="G59" s="443" t="s">
        <v>571</v>
      </c>
      <c r="H59" s="515">
        <v>61</v>
      </c>
      <c r="I59" s="515">
        <v>16</v>
      </c>
      <c r="J59" s="516">
        <f t="shared" si="1"/>
        <v>0.48717213114754099</v>
      </c>
      <c r="K59" s="126" t="s">
        <v>150</v>
      </c>
      <c r="L59" s="126"/>
      <c r="M59" s="126"/>
      <c r="N59" s="126"/>
      <c r="O59" s="126" t="s">
        <v>389</v>
      </c>
      <c r="P59" s="130" t="s">
        <v>152</v>
      </c>
      <c r="Q59" s="130" t="s">
        <v>397</v>
      </c>
      <c r="R59" s="132" t="s">
        <v>154</v>
      </c>
    </row>
    <row r="60" spans="1:18" s="50" customFormat="1" x14ac:dyDescent="0.25">
      <c r="A60" s="68" t="s">
        <v>44</v>
      </c>
      <c r="B60" s="75">
        <v>2923</v>
      </c>
      <c r="C60" s="68" t="s">
        <v>150</v>
      </c>
      <c r="D60" s="70" t="s">
        <v>29</v>
      </c>
      <c r="E60" s="71" t="s">
        <v>30</v>
      </c>
      <c r="F60" s="535">
        <v>650.66666666666652</v>
      </c>
      <c r="G60" s="72" t="s">
        <v>571</v>
      </c>
      <c r="H60" s="511">
        <v>61</v>
      </c>
      <c r="I60" s="511">
        <v>16</v>
      </c>
      <c r="J60" s="517">
        <f t="shared" si="1"/>
        <v>0.66666666666666652</v>
      </c>
      <c r="K60" s="59" t="s">
        <v>155</v>
      </c>
      <c r="L60" s="59"/>
      <c r="M60" s="59"/>
      <c r="N60" s="59"/>
      <c r="O60" s="59"/>
      <c r="P60" s="74" t="s">
        <v>152</v>
      </c>
      <c r="Q60" s="74" t="s">
        <v>582</v>
      </c>
      <c r="R60" s="49" t="s">
        <v>154</v>
      </c>
    </row>
    <row r="61" spans="1:18" s="50" customFormat="1" x14ac:dyDescent="0.25">
      <c r="A61" s="68" t="s">
        <v>44</v>
      </c>
      <c r="B61" s="75">
        <v>2923</v>
      </c>
      <c r="C61" s="68" t="s">
        <v>150</v>
      </c>
      <c r="D61" s="70" t="s">
        <v>31</v>
      </c>
      <c r="E61" s="71" t="s">
        <v>32</v>
      </c>
      <c r="F61" s="535">
        <v>527.52000000000066</v>
      </c>
      <c r="G61" s="395" t="s">
        <v>571</v>
      </c>
      <c r="H61" s="511">
        <v>61</v>
      </c>
      <c r="I61" s="511">
        <v>16</v>
      </c>
      <c r="J61" s="511">
        <f t="shared" si="1"/>
        <v>0.54049180327868918</v>
      </c>
      <c r="K61" s="59" t="s">
        <v>157</v>
      </c>
      <c r="L61" s="59"/>
      <c r="M61" s="59"/>
      <c r="N61" s="59"/>
      <c r="O61" s="59"/>
      <c r="P61" s="74" t="s">
        <v>152</v>
      </c>
      <c r="Q61" s="74" t="s">
        <v>583</v>
      </c>
      <c r="R61" s="49" t="s">
        <v>154</v>
      </c>
    </row>
    <row r="62" spans="1:18" s="50" customFormat="1" x14ac:dyDescent="0.25">
      <c r="A62" s="68" t="s">
        <v>44</v>
      </c>
      <c r="B62" s="75">
        <v>2923</v>
      </c>
      <c r="C62" s="68" t="s">
        <v>150</v>
      </c>
      <c r="D62" s="70" t="s">
        <v>34</v>
      </c>
      <c r="E62" s="71" t="s">
        <v>35</v>
      </c>
      <c r="F62" s="535">
        <v>57.909333333333365</v>
      </c>
      <c r="G62" s="395" t="s">
        <v>571</v>
      </c>
      <c r="H62" s="511">
        <v>61</v>
      </c>
      <c r="I62" s="511">
        <v>16</v>
      </c>
      <c r="J62" s="517">
        <f t="shared" si="1"/>
        <v>5.9333333333333363E-2</v>
      </c>
      <c r="K62" s="59" t="s">
        <v>158</v>
      </c>
      <c r="L62" s="59"/>
      <c r="M62" s="59"/>
      <c r="N62" s="59"/>
      <c r="O62" s="59"/>
      <c r="P62" s="74" t="s">
        <v>152</v>
      </c>
      <c r="Q62" s="74" t="s">
        <v>584</v>
      </c>
      <c r="R62" s="49" t="s">
        <v>154</v>
      </c>
    </row>
    <row r="63" spans="1:18" s="50" customFormat="1" ht="15.75" thickBot="1" x14ac:dyDescent="0.3">
      <c r="A63" s="186" t="s">
        <v>44</v>
      </c>
      <c r="B63" s="209">
        <v>2923</v>
      </c>
      <c r="C63" s="186" t="s">
        <v>150</v>
      </c>
      <c r="D63" s="189" t="s">
        <v>38</v>
      </c>
      <c r="E63" s="190" t="s">
        <v>39</v>
      </c>
      <c r="F63" s="316"/>
      <c r="G63" s="425" t="s">
        <v>571</v>
      </c>
      <c r="H63" s="512"/>
      <c r="I63" s="512"/>
      <c r="J63" s="510"/>
      <c r="K63" s="191"/>
      <c r="L63" s="191"/>
      <c r="M63" s="191"/>
      <c r="N63" s="191"/>
      <c r="O63" s="191" t="s">
        <v>477</v>
      </c>
      <c r="P63" s="195" t="s">
        <v>152</v>
      </c>
      <c r="Q63" s="195" t="s">
        <v>585</v>
      </c>
      <c r="R63" s="196" t="s">
        <v>154</v>
      </c>
    </row>
    <row r="64" spans="1:18" s="289" customFormat="1" thickBot="1" x14ac:dyDescent="0.25">
      <c r="A64" s="326" t="s">
        <v>44</v>
      </c>
      <c r="B64" s="337">
        <v>2923</v>
      </c>
      <c r="C64" s="328" t="s">
        <v>150</v>
      </c>
      <c r="D64" s="352"/>
      <c r="E64" s="330" t="s">
        <v>41</v>
      </c>
      <c r="F64" s="533">
        <f>SUM(F59:F63)</f>
        <v>1711.5760000000005</v>
      </c>
      <c r="G64" s="332" t="s">
        <v>571</v>
      </c>
      <c r="H64" s="514">
        <v>61</v>
      </c>
      <c r="I64" s="514">
        <v>16</v>
      </c>
      <c r="J64" s="514">
        <f t="shared" si="1"/>
        <v>1.7536639344262299</v>
      </c>
      <c r="K64" s="364"/>
      <c r="L64" s="364"/>
      <c r="M64" s="364"/>
      <c r="N64" s="364"/>
      <c r="O64" s="328" t="s">
        <v>586</v>
      </c>
      <c r="P64" s="328" t="s">
        <v>152</v>
      </c>
      <c r="Q64" s="328" t="s">
        <v>587</v>
      </c>
      <c r="R64" s="336" t="s">
        <v>154</v>
      </c>
    </row>
    <row r="65" spans="1:18" s="50" customFormat="1" x14ac:dyDescent="0.25">
      <c r="A65" s="122" t="s">
        <v>44</v>
      </c>
      <c r="B65" s="149">
        <v>2229</v>
      </c>
      <c r="C65" s="122" t="s">
        <v>102</v>
      </c>
      <c r="D65" s="140" t="s">
        <v>22</v>
      </c>
      <c r="E65" s="122" t="s">
        <v>23</v>
      </c>
      <c r="F65" s="537">
        <v>1166</v>
      </c>
      <c r="G65" s="443" t="s">
        <v>571</v>
      </c>
      <c r="H65" s="515">
        <v>61</v>
      </c>
      <c r="I65" s="515">
        <v>15</v>
      </c>
      <c r="J65" s="516">
        <f>+F65/H65/I65</f>
        <v>1.2743169398907104</v>
      </c>
      <c r="K65" s="126" t="s">
        <v>146</v>
      </c>
      <c r="L65" s="126"/>
      <c r="M65" s="126"/>
      <c r="N65" s="126"/>
      <c r="O65" s="126"/>
      <c r="P65" s="130" t="s">
        <v>104</v>
      </c>
      <c r="Q65" s="136">
        <v>37065268012</v>
      </c>
      <c r="R65" s="132" t="s">
        <v>588</v>
      </c>
    </row>
    <row r="66" spans="1:18" s="50" customFormat="1" x14ac:dyDescent="0.25">
      <c r="A66" s="68" t="s">
        <v>44</v>
      </c>
      <c r="B66" s="67">
        <v>2229</v>
      </c>
      <c r="C66" s="68" t="s">
        <v>102</v>
      </c>
      <c r="D66" s="75" t="s">
        <v>29</v>
      </c>
      <c r="E66" s="68" t="s">
        <v>30</v>
      </c>
      <c r="F66" s="535">
        <v>450</v>
      </c>
      <c r="G66" s="72" t="s">
        <v>571</v>
      </c>
      <c r="H66" s="511">
        <v>61</v>
      </c>
      <c r="I66" s="511">
        <v>15</v>
      </c>
      <c r="J66" s="517">
        <f t="shared" ref="J66:J103" si="2">+F66/H66/I66</f>
        <v>0.49180327868852458</v>
      </c>
      <c r="K66" s="59" t="s">
        <v>53</v>
      </c>
      <c r="L66" s="59"/>
      <c r="M66" s="59"/>
      <c r="N66" s="59"/>
      <c r="O66" s="59"/>
      <c r="P66" s="74" t="s">
        <v>104</v>
      </c>
      <c r="Q66" s="74">
        <v>37065268012</v>
      </c>
      <c r="R66" s="51" t="s">
        <v>588</v>
      </c>
    </row>
    <row r="67" spans="1:18" s="50" customFormat="1" x14ac:dyDescent="0.25">
      <c r="A67" s="68" t="s">
        <v>44</v>
      </c>
      <c r="B67" s="67">
        <v>2229</v>
      </c>
      <c r="C67" s="68" t="s">
        <v>102</v>
      </c>
      <c r="D67" s="75" t="s">
        <v>31</v>
      </c>
      <c r="E67" s="68" t="s">
        <v>32</v>
      </c>
      <c r="F67" s="535">
        <v>414.9</v>
      </c>
      <c r="G67" s="395" t="s">
        <v>571</v>
      </c>
      <c r="H67" s="511">
        <v>61</v>
      </c>
      <c r="I67" s="511">
        <v>15</v>
      </c>
      <c r="J67" s="511">
        <f t="shared" si="2"/>
        <v>0.45344262295081966</v>
      </c>
      <c r="K67" s="59" t="s">
        <v>108</v>
      </c>
      <c r="L67" s="59"/>
      <c r="M67" s="59"/>
      <c r="N67" s="59"/>
      <c r="O67" s="59"/>
      <c r="P67" s="74" t="s">
        <v>104</v>
      </c>
      <c r="Q67" s="74">
        <v>37065268012</v>
      </c>
      <c r="R67" s="51" t="s">
        <v>588</v>
      </c>
    </row>
    <row r="68" spans="1:18" s="50" customFormat="1" x14ac:dyDescent="0.25">
      <c r="A68" s="68" t="s">
        <v>44</v>
      </c>
      <c r="B68" s="67">
        <v>2229</v>
      </c>
      <c r="C68" s="68" t="s">
        <v>102</v>
      </c>
      <c r="D68" s="75" t="s">
        <v>34</v>
      </c>
      <c r="E68" s="68" t="s">
        <v>35</v>
      </c>
      <c r="F68" s="535">
        <v>79.5</v>
      </c>
      <c r="G68" s="395" t="s">
        <v>571</v>
      </c>
      <c r="H68" s="511">
        <v>61</v>
      </c>
      <c r="I68" s="511">
        <v>15</v>
      </c>
      <c r="J68" s="517">
        <f t="shared" si="2"/>
        <v>8.6885245901639346E-2</v>
      </c>
      <c r="K68" s="59" t="s">
        <v>110</v>
      </c>
      <c r="L68" s="59"/>
      <c r="M68" s="59"/>
      <c r="N68" s="59"/>
      <c r="O68" s="59"/>
      <c r="P68" s="74" t="s">
        <v>104</v>
      </c>
      <c r="Q68" s="74">
        <v>37065268012</v>
      </c>
      <c r="R68" s="51" t="s">
        <v>588</v>
      </c>
    </row>
    <row r="69" spans="1:18" s="50" customFormat="1" ht="15.75" thickBot="1" x14ac:dyDescent="0.3">
      <c r="A69" s="186" t="s">
        <v>44</v>
      </c>
      <c r="B69" s="206">
        <v>2229</v>
      </c>
      <c r="C69" s="186" t="s">
        <v>102</v>
      </c>
      <c r="D69" s="209" t="s">
        <v>38</v>
      </c>
      <c r="E69" s="186" t="s">
        <v>39</v>
      </c>
      <c r="F69" s="316"/>
      <c r="G69" s="425" t="s">
        <v>571</v>
      </c>
      <c r="H69" s="512"/>
      <c r="I69" s="512"/>
      <c r="J69" s="510"/>
      <c r="K69" s="191"/>
      <c r="L69" s="191"/>
      <c r="M69" s="191"/>
      <c r="N69" s="195"/>
      <c r="O69" s="191" t="s">
        <v>477</v>
      </c>
      <c r="P69" s="195"/>
      <c r="Q69" s="193"/>
      <c r="R69" s="434" t="s">
        <v>588</v>
      </c>
    </row>
    <row r="70" spans="1:18" s="289" customFormat="1" thickBot="1" x14ac:dyDescent="0.25">
      <c r="A70" s="326" t="s">
        <v>44</v>
      </c>
      <c r="B70" s="337">
        <v>2229</v>
      </c>
      <c r="C70" s="328" t="s">
        <v>102</v>
      </c>
      <c r="D70" s="337"/>
      <c r="E70" s="330" t="s">
        <v>41</v>
      </c>
      <c r="F70" s="533">
        <v>2110.4</v>
      </c>
      <c r="G70" s="332" t="s">
        <v>571</v>
      </c>
      <c r="H70" s="518">
        <v>61</v>
      </c>
      <c r="I70" s="518">
        <v>15</v>
      </c>
      <c r="J70" s="514">
        <f t="shared" si="2"/>
        <v>2.3064480874316944</v>
      </c>
      <c r="K70" s="342"/>
      <c r="L70" s="342"/>
      <c r="M70" s="338"/>
      <c r="N70" s="340"/>
      <c r="O70" s="335" t="s">
        <v>665</v>
      </c>
      <c r="P70" s="476"/>
      <c r="Q70" s="328"/>
      <c r="R70" s="356" t="s">
        <v>588</v>
      </c>
    </row>
    <row r="71" spans="1:18" s="50" customFormat="1" x14ac:dyDescent="0.25">
      <c r="A71" s="122" t="s">
        <v>187</v>
      </c>
      <c r="B71" s="255">
        <v>2288</v>
      </c>
      <c r="C71" s="133" t="s">
        <v>194</v>
      </c>
      <c r="D71" s="124" t="s">
        <v>22</v>
      </c>
      <c r="E71" s="125" t="s">
        <v>23</v>
      </c>
      <c r="F71" s="537">
        <v>149.28</v>
      </c>
      <c r="G71" s="443" t="s">
        <v>571</v>
      </c>
      <c r="H71" s="515">
        <v>61</v>
      </c>
      <c r="I71" s="519">
        <v>4</v>
      </c>
      <c r="J71" s="516">
        <f t="shared" si="2"/>
        <v>0.61180327868852458</v>
      </c>
      <c r="K71" s="126" t="s">
        <v>47</v>
      </c>
      <c r="L71" s="126" t="s">
        <v>57</v>
      </c>
      <c r="M71" s="126"/>
      <c r="N71" s="126"/>
      <c r="O71" s="166"/>
      <c r="P71" s="157" t="s">
        <v>504</v>
      </c>
      <c r="Q71" s="158">
        <v>868404393</v>
      </c>
      <c r="R71" s="132" t="s">
        <v>505</v>
      </c>
    </row>
    <row r="72" spans="1:18" s="50" customFormat="1" x14ac:dyDescent="0.25">
      <c r="A72" s="68" t="s">
        <v>187</v>
      </c>
      <c r="B72" s="181">
        <v>2288</v>
      </c>
      <c r="C72" s="69" t="s">
        <v>194</v>
      </c>
      <c r="D72" s="70" t="s">
        <v>29</v>
      </c>
      <c r="E72" s="71" t="s">
        <v>30</v>
      </c>
      <c r="F72" s="535">
        <v>65.260000000000005</v>
      </c>
      <c r="G72" s="72" t="s">
        <v>571</v>
      </c>
      <c r="H72" s="511">
        <v>61</v>
      </c>
      <c r="I72" s="520">
        <v>4</v>
      </c>
      <c r="J72" s="517">
        <f t="shared" si="2"/>
        <v>0.26745901639344266</v>
      </c>
      <c r="K72" s="59" t="s">
        <v>589</v>
      </c>
      <c r="L72" s="59" t="s">
        <v>57</v>
      </c>
      <c r="M72" s="59"/>
      <c r="N72" s="59"/>
      <c r="O72" s="90"/>
      <c r="P72" s="103" t="s">
        <v>504</v>
      </c>
      <c r="Q72" s="104">
        <v>868404393</v>
      </c>
      <c r="R72" s="49" t="s">
        <v>505</v>
      </c>
    </row>
    <row r="73" spans="1:18" s="50" customFormat="1" x14ac:dyDescent="0.25">
      <c r="A73" s="68" t="s">
        <v>187</v>
      </c>
      <c r="B73" s="181">
        <v>2288</v>
      </c>
      <c r="C73" s="69" t="s">
        <v>194</v>
      </c>
      <c r="D73" s="70" t="s">
        <v>31</v>
      </c>
      <c r="E73" s="71" t="s">
        <v>32</v>
      </c>
      <c r="F73" s="535">
        <v>15.75</v>
      </c>
      <c r="G73" s="395" t="s">
        <v>571</v>
      </c>
      <c r="H73" s="511">
        <v>61</v>
      </c>
      <c r="I73" s="520">
        <v>4</v>
      </c>
      <c r="J73" s="511">
        <f t="shared" si="2"/>
        <v>6.4549180327868855E-2</v>
      </c>
      <c r="K73" s="59" t="s">
        <v>51</v>
      </c>
      <c r="L73" s="59" t="s">
        <v>57</v>
      </c>
      <c r="M73" s="59"/>
      <c r="N73" s="59"/>
      <c r="O73" s="90"/>
      <c r="P73" s="103" t="s">
        <v>504</v>
      </c>
      <c r="Q73" s="104">
        <v>868404393</v>
      </c>
      <c r="R73" s="49" t="s">
        <v>505</v>
      </c>
    </row>
    <row r="74" spans="1:18" s="50" customFormat="1" x14ac:dyDescent="0.25">
      <c r="A74" s="68" t="s">
        <v>187</v>
      </c>
      <c r="B74" s="181">
        <v>2288</v>
      </c>
      <c r="C74" s="69" t="s">
        <v>194</v>
      </c>
      <c r="D74" s="70" t="s">
        <v>34</v>
      </c>
      <c r="E74" s="71" t="s">
        <v>35</v>
      </c>
      <c r="F74" s="535">
        <v>17.190000000000001</v>
      </c>
      <c r="G74" s="395" t="s">
        <v>571</v>
      </c>
      <c r="H74" s="511">
        <v>61</v>
      </c>
      <c r="I74" s="520">
        <v>4</v>
      </c>
      <c r="J74" s="517">
        <f t="shared" si="2"/>
        <v>7.0450819672131154E-2</v>
      </c>
      <c r="K74" s="59" t="s">
        <v>52</v>
      </c>
      <c r="L74" s="59" t="s">
        <v>57</v>
      </c>
      <c r="M74" s="59"/>
      <c r="N74" s="59"/>
      <c r="O74" s="90"/>
      <c r="P74" s="103" t="s">
        <v>504</v>
      </c>
      <c r="Q74" s="104">
        <v>868404393</v>
      </c>
      <c r="R74" s="49" t="s">
        <v>505</v>
      </c>
    </row>
    <row r="75" spans="1:18" s="50" customFormat="1" ht="15.75" thickBot="1" x14ac:dyDescent="0.3">
      <c r="A75" s="186" t="s">
        <v>187</v>
      </c>
      <c r="B75" s="221">
        <v>2288</v>
      </c>
      <c r="C75" s="188" t="s">
        <v>194</v>
      </c>
      <c r="D75" s="189" t="s">
        <v>38</v>
      </c>
      <c r="E75" s="190" t="s">
        <v>39</v>
      </c>
      <c r="F75" s="316">
        <v>3.3</v>
      </c>
      <c r="G75" s="425" t="s">
        <v>571</v>
      </c>
      <c r="H75" s="512">
        <v>61</v>
      </c>
      <c r="I75" s="521">
        <v>4</v>
      </c>
      <c r="J75" s="510">
        <f t="shared" si="2"/>
        <v>1.3524590163934426E-2</v>
      </c>
      <c r="K75" s="191" t="s">
        <v>142</v>
      </c>
      <c r="L75" s="191" t="s">
        <v>57</v>
      </c>
      <c r="M75" s="191"/>
      <c r="N75" s="191"/>
      <c r="O75" s="191"/>
      <c r="P75" s="228" t="s">
        <v>504</v>
      </c>
      <c r="Q75" s="242">
        <v>868404393</v>
      </c>
      <c r="R75" s="196" t="s">
        <v>505</v>
      </c>
    </row>
    <row r="76" spans="1:18" s="289" customFormat="1" thickBot="1" x14ac:dyDescent="0.25">
      <c r="A76" s="326" t="s">
        <v>187</v>
      </c>
      <c r="B76" s="337">
        <v>2288</v>
      </c>
      <c r="C76" s="350" t="s">
        <v>194</v>
      </c>
      <c r="D76" s="330"/>
      <c r="E76" s="330" t="s">
        <v>41</v>
      </c>
      <c r="F76" s="533">
        <f>SUM(F71:F75)</f>
        <v>250.78000000000003</v>
      </c>
      <c r="G76" s="332" t="s">
        <v>571</v>
      </c>
      <c r="H76" s="514">
        <v>61</v>
      </c>
      <c r="I76" s="522">
        <v>4</v>
      </c>
      <c r="J76" s="514">
        <f t="shared" si="2"/>
        <v>1.0277868852459018</v>
      </c>
      <c r="K76" s="364"/>
      <c r="L76" s="364"/>
      <c r="M76" s="364"/>
      <c r="N76" s="364"/>
      <c r="O76" s="335" t="s">
        <v>664</v>
      </c>
      <c r="P76" s="328"/>
      <c r="Q76" s="328"/>
      <c r="R76" s="336" t="s">
        <v>505</v>
      </c>
    </row>
    <row r="77" spans="1:18" s="50" customFormat="1" x14ac:dyDescent="0.25">
      <c r="A77" s="122" t="s">
        <v>44</v>
      </c>
      <c r="B77" s="172">
        <v>2928</v>
      </c>
      <c r="C77" s="133" t="s">
        <v>162</v>
      </c>
      <c r="D77" s="124" t="s">
        <v>22</v>
      </c>
      <c r="E77" s="125" t="s">
        <v>23</v>
      </c>
      <c r="F77" s="537">
        <v>70.23</v>
      </c>
      <c r="G77" s="443" t="s">
        <v>571</v>
      </c>
      <c r="H77" s="515">
        <v>61</v>
      </c>
      <c r="I77" s="515">
        <v>1</v>
      </c>
      <c r="J77" s="515">
        <f t="shared" si="2"/>
        <v>1.1513114754098361</v>
      </c>
      <c r="K77" s="126" t="s">
        <v>24</v>
      </c>
      <c r="L77" s="126" t="s">
        <v>590</v>
      </c>
      <c r="M77" s="127" t="s">
        <v>571</v>
      </c>
      <c r="N77" s="126" t="s">
        <v>591</v>
      </c>
      <c r="O77" s="126" t="s">
        <v>592</v>
      </c>
      <c r="P77" s="130" t="s">
        <v>163</v>
      </c>
      <c r="Q77" s="130">
        <v>861499965</v>
      </c>
      <c r="R77" s="132" t="s">
        <v>164</v>
      </c>
    </row>
    <row r="78" spans="1:18" s="50" customFormat="1" x14ac:dyDescent="0.25">
      <c r="A78" s="68" t="s">
        <v>44</v>
      </c>
      <c r="B78" s="117">
        <v>2928</v>
      </c>
      <c r="C78" s="69" t="s">
        <v>162</v>
      </c>
      <c r="D78" s="70" t="s">
        <v>29</v>
      </c>
      <c r="E78" s="71" t="s">
        <v>30</v>
      </c>
      <c r="F78" s="535">
        <v>37.67</v>
      </c>
      <c r="G78" s="72" t="s">
        <v>571</v>
      </c>
      <c r="H78" s="511">
        <v>61</v>
      </c>
      <c r="I78" s="511">
        <v>1</v>
      </c>
      <c r="J78" s="511">
        <f t="shared" si="2"/>
        <v>0.6175409836065574</v>
      </c>
      <c r="K78" s="59" t="s">
        <v>593</v>
      </c>
      <c r="L78" s="59" t="s">
        <v>594</v>
      </c>
      <c r="M78" s="72" t="s">
        <v>571</v>
      </c>
      <c r="N78" s="59"/>
      <c r="O78" s="59" t="s">
        <v>595</v>
      </c>
      <c r="P78" s="74" t="s">
        <v>163</v>
      </c>
      <c r="Q78" s="74">
        <v>861499965</v>
      </c>
      <c r="R78" s="49" t="s">
        <v>164</v>
      </c>
    </row>
    <row r="79" spans="1:18" s="50" customFormat="1" x14ac:dyDescent="0.25">
      <c r="A79" s="68" t="s">
        <v>44</v>
      </c>
      <c r="B79" s="117">
        <v>2928</v>
      </c>
      <c r="C79" s="69" t="s">
        <v>162</v>
      </c>
      <c r="D79" s="70" t="s">
        <v>31</v>
      </c>
      <c r="E79" s="71" t="s">
        <v>32</v>
      </c>
      <c r="F79" s="535">
        <v>11.41</v>
      </c>
      <c r="G79" s="395" t="s">
        <v>571</v>
      </c>
      <c r="H79" s="511">
        <v>61</v>
      </c>
      <c r="I79" s="511">
        <v>1</v>
      </c>
      <c r="J79" s="511">
        <f t="shared" si="2"/>
        <v>0.18704918032786885</v>
      </c>
      <c r="K79" s="59" t="s">
        <v>33</v>
      </c>
      <c r="L79" s="59" t="s">
        <v>596</v>
      </c>
      <c r="M79" s="72" t="s">
        <v>571</v>
      </c>
      <c r="N79" s="59"/>
      <c r="O79" s="59" t="s">
        <v>597</v>
      </c>
      <c r="P79" s="74" t="s">
        <v>163</v>
      </c>
      <c r="Q79" s="74">
        <v>861499965</v>
      </c>
      <c r="R79" s="49" t="s">
        <v>164</v>
      </c>
    </row>
    <row r="80" spans="1:18" s="50" customFormat="1" x14ac:dyDescent="0.25">
      <c r="A80" s="68" t="s">
        <v>44</v>
      </c>
      <c r="B80" s="117">
        <v>2928</v>
      </c>
      <c r="C80" s="69" t="s">
        <v>162</v>
      </c>
      <c r="D80" s="70" t="s">
        <v>34</v>
      </c>
      <c r="E80" s="71" t="s">
        <v>35</v>
      </c>
      <c r="F80" s="535">
        <v>10.130000000000001</v>
      </c>
      <c r="G80" s="395" t="s">
        <v>571</v>
      </c>
      <c r="H80" s="511">
        <v>61</v>
      </c>
      <c r="I80" s="511">
        <v>1</v>
      </c>
      <c r="J80" s="511">
        <f t="shared" si="2"/>
        <v>0.1660655737704918</v>
      </c>
      <c r="K80" s="59" t="s">
        <v>165</v>
      </c>
      <c r="L80" s="59"/>
      <c r="M80" s="72" t="s">
        <v>571</v>
      </c>
      <c r="N80" s="59"/>
      <c r="O80" s="59" t="s">
        <v>598</v>
      </c>
      <c r="P80" s="74" t="s">
        <v>163</v>
      </c>
      <c r="Q80" s="74">
        <v>861499965</v>
      </c>
      <c r="R80" s="49" t="s">
        <v>164</v>
      </c>
    </row>
    <row r="81" spans="1:18" s="50" customFormat="1" ht="15.75" thickBot="1" x14ac:dyDescent="0.3">
      <c r="A81" s="186" t="s">
        <v>44</v>
      </c>
      <c r="B81" s="215">
        <v>2928</v>
      </c>
      <c r="C81" s="188" t="s">
        <v>162</v>
      </c>
      <c r="D81" s="189" t="s">
        <v>38</v>
      </c>
      <c r="E81" s="190" t="s">
        <v>39</v>
      </c>
      <c r="F81" s="316"/>
      <c r="G81" s="425" t="s">
        <v>571</v>
      </c>
      <c r="H81" s="512"/>
      <c r="I81" s="512"/>
      <c r="J81" s="512"/>
      <c r="K81" s="191"/>
      <c r="L81" s="191"/>
      <c r="M81" s="191"/>
      <c r="N81" s="191"/>
      <c r="O81" s="191" t="s">
        <v>415</v>
      </c>
      <c r="P81" s="195" t="s">
        <v>163</v>
      </c>
      <c r="Q81" s="195">
        <v>861499966</v>
      </c>
      <c r="R81" s="196" t="s">
        <v>164</v>
      </c>
    </row>
    <row r="82" spans="1:18" s="289" customFormat="1" thickBot="1" x14ac:dyDescent="0.25">
      <c r="A82" s="326" t="s">
        <v>44</v>
      </c>
      <c r="B82" s="357">
        <v>2928</v>
      </c>
      <c r="C82" s="350" t="s">
        <v>166</v>
      </c>
      <c r="D82" s="349"/>
      <c r="E82" s="330" t="s">
        <v>41</v>
      </c>
      <c r="F82" s="533">
        <v>129.44</v>
      </c>
      <c r="G82" s="332" t="s">
        <v>571</v>
      </c>
      <c r="H82" s="518">
        <v>61</v>
      </c>
      <c r="I82" s="518">
        <v>1</v>
      </c>
      <c r="J82" s="514">
        <f t="shared" si="2"/>
        <v>2.121967213114754</v>
      </c>
      <c r="K82" s="342"/>
      <c r="L82" s="342"/>
      <c r="M82" s="338"/>
      <c r="N82" s="340"/>
      <c r="O82" s="335" t="s">
        <v>664</v>
      </c>
      <c r="P82" s="328" t="s">
        <v>163</v>
      </c>
      <c r="Q82" s="328">
        <v>861499967</v>
      </c>
      <c r="R82" s="336" t="s">
        <v>164</v>
      </c>
    </row>
    <row r="83" spans="1:18" s="50" customFormat="1" x14ac:dyDescent="0.25">
      <c r="A83" s="122" t="s">
        <v>203</v>
      </c>
      <c r="B83" s="149">
        <v>1586</v>
      </c>
      <c r="C83" s="133" t="s">
        <v>204</v>
      </c>
      <c r="D83" s="124" t="s">
        <v>22</v>
      </c>
      <c r="E83" s="125" t="s">
        <v>23</v>
      </c>
      <c r="F83" s="537">
        <v>3503.6167108753316</v>
      </c>
      <c r="G83" s="443" t="s">
        <v>571</v>
      </c>
      <c r="H83" s="515">
        <v>61</v>
      </c>
      <c r="I83" s="515">
        <v>46</v>
      </c>
      <c r="J83" s="516">
        <f t="shared" si="2"/>
        <v>1.2486160765770962</v>
      </c>
      <c r="K83" s="126" t="s">
        <v>205</v>
      </c>
      <c r="L83" s="126" t="s">
        <v>48</v>
      </c>
      <c r="M83" s="134" t="s">
        <v>599</v>
      </c>
      <c r="N83" s="130" t="s">
        <v>600</v>
      </c>
      <c r="O83" s="126" t="s">
        <v>601</v>
      </c>
      <c r="P83" s="130" t="s">
        <v>520</v>
      </c>
      <c r="Q83" s="130" t="s">
        <v>521</v>
      </c>
      <c r="R83" s="174" t="s">
        <v>522</v>
      </c>
    </row>
    <row r="84" spans="1:18" s="50" customFormat="1" x14ac:dyDescent="0.25">
      <c r="A84" s="68" t="s">
        <v>203</v>
      </c>
      <c r="B84" s="67">
        <v>1586</v>
      </c>
      <c r="C84" s="69" t="s">
        <v>204</v>
      </c>
      <c r="D84" s="70" t="s">
        <v>29</v>
      </c>
      <c r="E84" s="71" t="s">
        <v>30</v>
      </c>
      <c r="F84" s="535">
        <v>2270.1527409372234</v>
      </c>
      <c r="G84" s="72" t="s">
        <v>571</v>
      </c>
      <c r="H84" s="511">
        <v>61</v>
      </c>
      <c r="I84" s="511">
        <v>46</v>
      </c>
      <c r="J84" s="517">
        <f t="shared" si="2"/>
        <v>0.80903518921497619</v>
      </c>
      <c r="K84" s="59" t="s">
        <v>523</v>
      </c>
      <c r="L84" s="59" t="s">
        <v>48</v>
      </c>
      <c r="M84" s="74" t="s">
        <v>602</v>
      </c>
      <c r="N84" s="74" t="s">
        <v>603</v>
      </c>
      <c r="O84" s="59" t="s">
        <v>601</v>
      </c>
      <c r="P84" s="74" t="s">
        <v>520</v>
      </c>
      <c r="Q84" s="74" t="s">
        <v>521</v>
      </c>
      <c r="R84" s="57" t="s">
        <v>522</v>
      </c>
    </row>
    <row r="85" spans="1:18" s="50" customFormat="1" x14ac:dyDescent="0.25">
      <c r="A85" s="68" t="s">
        <v>203</v>
      </c>
      <c r="B85" s="67">
        <v>1586</v>
      </c>
      <c r="C85" s="69" t="s">
        <v>204</v>
      </c>
      <c r="D85" s="92" t="s">
        <v>31</v>
      </c>
      <c r="E85" s="69" t="s">
        <v>32</v>
      </c>
      <c r="F85" s="535">
        <v>848.66268788682567</v>
      </c>
      <c r="G85" s="395" t="s">
        <v>571</v>
      </c>
      <c r="H85" s="511">
        <v>61</v>
      </c>
      <c r="I85" s="511">
        <v>46</v>
      </c>
      <c r="J85" s="511">
        <f t="shared" si="2"/>
        <v>0.30244571913286733</v>
      </c>
      <c r="K85" s="59" t="s">
        <v>209</v>
      </c>
      <c r="L85" s="59" t="s">
        <v>48</v>
      </c>
      <c r="M85" s="80" t="s">
        <v>604</v>
      </c>
      <c r="N85" s="74" t="s">
        <v>605</v>
      </c>
      <c r="O85" s="59" t="s">
        <v>601</v>
      </c>
      <c r="P85" s="74" t="s">
        <v>520</v>
      </c>
      <c r="Q85" s="74" t="s">
        <v>521</v>
      </c>
      <c r="R85" s="57" t="s">
        <v>522</v>
      </c>
    </row>
    <row r="86" spans="1:18" s="50" customFormat="1" x14ac:dyDescent="0.25">
      <c r="A86" s="68" t="s">
        <v>203</v>
      </c>
      <c r="B86" s="67">
        <v>1586</v>
      </c>
      <c r="C86" s="69" t="s">
        <v>204</v>
      </c>
      <c r="D86" s="70" t="s">
        <v>34</v>
      </c>
      <c r="E86" s="71" t="s">
        <v>35</v>
      </c>
      <c r="F86" s="535">
        <v>120.31587091069849</v>
      </c>
      <c r="G86" s="395" t="s">
        <v>571</v>
      </c>
      <c r="H86" s="511">
        <v>61</v>
      </c>
      <c r="I86" s="511">
        <v>46</v>
      </c>
      <c r="J86" s="517">
        <f t="shared" si="2"/>
        <v>4.2878072313149856E-2</v>
      </c>
      <c r="K86" s="59" t="s">
        <v>210</v>
      </c>
      <c r="L86" s="59" t="s">
        <v>48</v>
      </c>
      <c r="M86" s="59" t="s">
        <v>528</v>
      </c>
      <c r="N86" s="59" t="s">
        <v>529</v>
      </c>
      <c r="O86" s="59"/>
      <c r="P86" s="74" t="s">
        <v>520</v>
      </c>
      <c r="Q86" s="74" t="s">
        <v>521</v>
      </c>
      <c r="R86" s="57" t="s">
        <v>522</v>
      </c>
    </row>
    <row r="87" spans="1:18" s="50" customFormat="1" ht="15.75" thickBot="1" x14ac:dyDescent="0.3">
      <c r="A87" s="186" t="s">
        <v>203</v>
      </c>
      <c r="B87" s="206">
        <v>1586</v>
      </c>
      <c r="C87" s="188" t="s">
        <v>204</v>
      </c>
      <c r="D87" s="189" t="s">
        <v>38</v>
      </c>
      <c r="E87" s="190" t="s">
        <v>39</v>
      </c>
      <c r="F87" s="316"/>
      <c r="G87" s="425" t="s">
        <v>571</v>
      </c>
      <c r="H87" s="512"/>
      <c r="I87" s="512"/>
      <c r="J87" s="510"/>
      <c r="K87" s="191"/>
      <c r="L87" s="191"/>
      <c r="M87" s="191"/>
      <c r="N87" s="195"/>
      <c r="O87" s="191" t="s">
        <v>477</v>
      </c>
      <c r="P87" s="195" t="s">
        <v>520</v>
      </c>
      <c r="Q87" s="195" t="s">
        <v>606</v>
      </c>
      <c r="R87" s="437" t="s">
        <v>522</v>
      </c>
    </row>
    <row r="88" spans="1:18" s="289" customFormat="1" thickBot="1" x14ac:dyDescent="0.25">
      <c r="A88" s="326" t="s">
        <v>203</v>
      </c>
      <c r="B88" s="337">
        <v>1586</v>
      </c>
      <c r="C88" s="350" t="s">
        <v>204</v>
      </c>
      <c r="D88" s="330"/>
      <c r="E88" s="330" t="s">
        <v>41</v>
      </c>
      <c r="F88" s="533">
        <v>6742.7480106100793</v>
      </c>
      <c r="G88" s="332" t="s">
        <v>571</v>
      </c>
      <c r="H88" s="518">
        <v>61</v>
      </c>
      <c r="I88" s="518">
        <v>46</v>
      </c>
      <c r="J88" s="514">
        <f t="shared" si="2"/>
        <v>2.4029750572380895</v>
      </c>
      <c r="K88" s="342"/>
      <c r="L88" s="342"/>
      <c r="M88" s="338"/>
      <c r="N88" s="340"/>
      <c r="O88" s="335" t="s">
        <v>664</v>
      </c>
      <c r="P88" s="328" t="s">
        <v>520</v>
      </c>
      <c r="Q88" s="328" t="s">
        <v>607</v>
      </c>
      <c r="R88" s="359" t="s">
        <v>522</v>
      </c>
    </row>
    <row r="89" spans="1:18" s="50" customFormat="1" x14ac:dyDescent="0.25">
      <c r="A89" s="122" t="s">
        <v>44</v>
      </c>
      <c r="B89" s="254">
        <v>2238</v>
      </c>
      <c r="C89" s="133" t="s">
        <v>121</v>
      </c>
      <c r="D89" s="124" t="s">
        <v>22</v>
      </c>
      <c r="E89" s="125" t="s">
        <v>23</v>
      </c>
      <c r="F89" s="537">
        <v>386.46</v>
      </c>
      <c r="G89" s="443" t="s">
        <v>571</v>
      </c>
      <c r="H89" s="515">
        <v>61</v>
      </c>
      <c r="I89" s="515">
        <v>6</v>
      </c>
      <c r="J89" s="516">
        <f t="shared" si="2"/>
        <v>1.0559016393442622</v>
      </c>
      <c r="K89" s="126" t="s">
        <v>122</v>
      </c>
      <c r="L89" s="126"/>
      <c r="M89" s="126"/>
      <c r="N89" s="126"/>
      <c r="O89" s="126" t="s">
        <v>342</v>
      </c>
      <c r="P89" s="130" t="s">
        <v>124</v>
      </c>
      <c r="Q89" s="130">
        <v>860044241</v>
      </c>
      <c r="R89" s="135" t="s">
        <v>343</v>
      </c>
    </row>
    <row r="90" spans="1:18" s="50" customFormat="1" x14ac:dyDescent="0.25">
      <c r="A90" s="68" t="s">
        <v>44</v>
      </c>
      <c r="B90" s="93">
        <v>2238</v>
      </c>
      <c r="C90" s="69" t="s">
        <v>121</v>
      </c>
      <c r="D90" s="70" t="s">
        <v>29</v>
      </c>
      <c r="E90" s="71" t="s">
        <v>30</v>
      </c>
      <c r="F90" s="535">
        <v>101.25</v>
      </c>
      <c r="G90" s="72" t="s">
        <v>571</v>
      </c>
      <c r="H90" s="511">
        <v>61</v>
      </c>
      <c r="I90" s="511">
        <v>6</v>
      </c>
      <c r="J90" s="517">
        <f t="shared" si="2"/>
        <v>0.27663934426229508</v>
      </c>
      <c r="K90" s="59" t="s">
        <v>126</v>
      </c>
      <c r="L90" s="59"/>
      <c r="M90" s="59"/>
      <c r="N90" s="59"/>
      <c r="O90" s="59" t="s">
        <v>342</v>
      </c>
      <c r="P90" s="74" t="s">
        <v>124</v>
      </c>
      <c r="Q90" s="74">
        <v>860044241</v>
      </c>
      <c r="R90" s="74" t="s">
        <v>343</v>
      </c>
    </row>
    <row r="91" spans="1:18" s="50" customFormat="1" x14ac:dyDescent="0.25">
      <c r="A91" s="68" t="s">
        <v>44</v>
      </c>
      <c r="B91" s="93">
        <v>2238</v>
      </c>
      <c r="C91" s="69" t="s">
        <v>121</v>
      </c>
      <c r="D91" s="70" t="s">
        <v>31</v>
      </c>
      <c r="E91" s="71" t="s">
        <v>32</v>
      </c>
      <c r="F91" s="535">
        <v>49.65</v>
      </c>
      <c r="G91" s="395" t="s">
        <v>571</v>
      </c>
      <c r="H91" s="511">
        <v>61</v>
      </c>
      <c r="I91" s="511">
        <v>6</v>
      </c>
      <c r="J91" s="511">
        <f t="shared" si="2"/>
        <v>0.13565573770491804</v>
      </c>
      <c r="K91" s="59" t="s">
        <v>127</v>
      </c>
      <c r="L91" s="59"/>
      <c r="M91" s="59"/>
      <c r="N91" s="59"/>
      <c r="O91" s="59" t="s">
        <v>342</v>
      </c>
      <c r="P91" s="74" t="s">
        <v>124</v>
      </c>
      <c r="Q91" s="74">
        <v>860044241</v>
      </c>
      <c r="R91" s="74" t="s">
        <v>343</v>
      </c>
    </row>
    <row r="92" spans="1:18" s="50" customFormat="1" x14ac:dyDescent="0.25">
      <c r="A92" s="68" t="s">
        <v>44</v>
      </c>
      <c r="B92" s="93">
        <v>2238</v>
      </c>
      <c r="C92" s="69" t="s">
        <v>121</v>
      </c>
      <c r="D92" s="70" t="s">
        <v>34</v>
      </c>
      <c r="E92" s="71" t="s">
        <v>35</v>
      </c>
      <c r="F92" s="535">
        <v>7.36</v>
      </c>
      <c r="G92" s="395" t="s">
        <v>571</v>
      </c>
      <c r="H92" s="511">
        <v>61</v>
      </c>
      <c r="I92" s="511">
        <v>6</v>
      </c>
      <c r="J92" s="517">
        <f t="shared" si="2"/>
        <v>2.0109289617486339E-2</v>
      </c>
      <c r="K92" s="59" t="s">
        <v>128</v>
      </c>
      <c r="L92" s="59" t="s">
        <v>129</v>
      </c>
      <c r="M92" s="78" t="s">
        <v>608</v>
      </c>
      <c r="N92" s="114">
        <v>11026164</v>
      </c>
      <c r="O92" s="59" t="s">
        <v>342</v>
      </c>
      <c r="P92" s="74" t="s">
        <v>124</v>
      </c>
      <c r="Q92" s="74">
        <v>860044241</v>
      </c>
      <c r="R92" s="74" t="s">
        <v>343</v>
      </c>
    </row>
    <row r="93" spans="1:18" s="50" customFormat="1" ht="15.75" thickBot="1" x14ac:dyDescent="0.3">
      <c r="A93" s="186" t="s">
        <v>44</v>
      </c>
      <c r="B93" s="214">
        <v>2238</v>
      </c>
      <c r="C93" s="188" t="s">
        <v>121</v>
      </c>
      <c r="D93" s="189" t="s">
        <v>38</v>
      </c>
      <c r="E93" s="190" t="s">
        <v>39</v>
      </c>
      <c r="F93" s="316">
        <v>0</v>
      </c>
      <c r="G93" s="425" t="s">
        <v>571</v>
      </c>
      <c r="H93" s="512">
        <v>61</v>
      </c>
      <c r="I93" s="512">
        <v>6</v>
      </c>
      <c r="J93" s="510">
        <f t="shared" si="2"/>
        <v>0</v>
      </c>
      <c r="K93" s="191"/>
      <c r="L93" s="191"/>
      <c r="M93" s="191"/>
      <c r="N93" s="191"/>
      <c r="O93" s="191"/>
      <c r="P93" s="195" t="s">
        <v>124</v>
      </c>
      <c r="Q93" s="195">
        <v>860044241</v>
      </c>
      <c r="R93" s="195" t="s">
        <v>343</v>
      </c>
    </row>
    <row r="94" spans="1:18" s="289" customFormat="1" thickBot="1" x14ac:dyDescent="0.25">
      <c r="A94" s="326" t="s">
        <v>44</v>
      </c>
      <c r="B94" s="349">
        <v>2238</v>
      </c>
      <c r="C94" s="350" t="s">
        <v>121</v>
      </c>
      <c r="D94" s="352"/>
      <c r="E94" s="330" t="s">
        <v>41</v>
      </c>
      <c r="F94" s="533">
        <v>544.72</v>
      </c>
      <c r="G94" s="332" t="s">
        <v>571</v>
      </c>
      <c r="H94" s="518">
        <v>61</v>
      </c>
      <c r="I94" s="518">
        <v>6</v>
      </c>
      <c r="J94" s="514">
        <f t="shared" si="2"/>
        <v>1.4883060109289616</v>
      </c>
      <c r="K94" s="342"/>
      <c r="L94" s="342"/>
      <c r="M94" s="338"/>
      <c r="N94" s="340"/>
      <c r="O94" s="335" t="s">
        <v>664</v>
      </c>
      <c r="P94" s="328" t="s">
        <v>124</v>
      </c>
      <c r="Q94" s="328">
        <v>860044242</v>
      </c>
      <c r="R94" s="344" t="s">
        <v>343</v>
      </c>
    </row>
    <row r="95" spans="1:18" s="50" customFormat="1" x14ac:dyDescent="0.25">
      <c r="A95" s="122" t="s">
        <v>44</v>
      </c>
      <c r="B95" s="250">
        <v>2270</v>
      </c>
      <c r="C95" s="133" t="s">
        <v>141</v>
      </c>
      <c r="D95" s="124" t="s">
        <v>22</v>
      </c>
      <c r="E95" s="125" t="s">
        <v>23</v>
      </c>
      <c r="F95" s="537">
        <v>1903.54</v>
      </c>
      <c r="G95" s="443" t="s">
        <v>571</v>
      </c>
      <c r="H95" s="515">
        <v>61</v>
      </c>
      <c r="I95" s="515">
        <v>32</v>
      </c>
      <c r="J95" s="516">
        <f t="shared" si="2"/>
        <v>0.97517418032786884</v>
      </c>
      <c r="K95" s="128"/>
      <c r="L95" s="128"/>
      <c r="M95" s="128"/>
      <c r="N95" s="128"/>
      <c r="O95" s="128"/>
      <c r="P95" s="128"/>
      <c r="Q95" s="128"/>
      <c r="R95" s="135" t="s">
        <v>144</v>
      </c>
    </row>
    <row r="96" spans="1:18" s="50" customFormat="1" x14ac:dyDescent="0.25">
      <c r="A96" s="68" t="s">
        <v>44</v>
      </c>
      <c r="B96" s="178">
        <v>2270</v>
      </c>
      <c r="C96" s="69" t="s">
        <v>141</v>
      </c>
      <c r="D96" s="70" t="s">
        <v>29</v>
      </c>
      <c r="E96" s="71" t="s">
        <v>30</v>
      </c>
      <c r="F96" s="535">
        <v>931.7</v>
      </c>
      <c r="G96" s="72" t="s">
        <v>571</v>
      </c>
      <c r="H96" s="511">
        <v>61</v>
      </c>
      <c r="I96" s="511">
        <v>32</v>
      </c>
      <c r="J96" s="517">
        <f t="shared" si="2"/>
        <v>0.47730532786885249</v>
      </c>
      <c r="K96" s="48"/>
      <c r="L96" s="48"/>
      <c r="M96" s="48"/>
      <c r="N96" s="48"/>
      <c r="O96" s="48"/>
      <c r="P96" s="48"/>
      <c r="Q96" s="48"/>
      <c r="R96" s="81" t="s">
        <v>144</v>
      </c>
    </row>
    <row r="97" spans="1:18" s="50" customFormat="1" x14ac:dyDescent="0.25">
      <c r="A97" s="68" t="s">
        <v>44</v>
      </c>
      <c r="B97" s="178">
        <v>2270</v>
      </c>
      <c r="C97" s="69" t="s">
        <v>141</v>
      </c>
      <c r="D97" s="70" t="s">
        <v>31</v>
      </c>
      <c r="E97" s="71" t="s">
        <v>32</v>
      </c>
      <c r="F97" s="535">
        <v>677.76</v>
      </c>
      <c r="G97" s="395" t="s">
        <v>571</v>
      </c>
      <c r="H97" s="511">
        <v>61</v>
      </c>
      <c r="I97" s="511">
        <v>32</v>
      </c>
      <c r="J97" s="511">
        <f t="shared" si="2"/>
        <v>0.34721311475409833</v>
      </c>
      <c r="K97" s="48"/>
      <c r="L97" s="48"/>
      <c r="M97" s="48"/>
      <c r="N97" s="48"/>
      <c r="O97" s="48"/>
      <c r="P97" s="48"/>
      <c r="Q97" s="48"/>
      <c r="R97" s="81" t="s">
        <v>144</v>
      </c>
    </row>
    <row r="98" spans="1:18" s="50" customFormat="1" x14ac:dyDescent="0.25">
      <c r="A98" s="68" t="s">
        <v>44</v>
      </c>
      <c r="B98" s="178">
        <v>2270</v>
      </c>
      <c r="C98" s="69" t="s">
        <v>141</v>
      </c>
      <c r="D98" s="70" t="s">
        <v>34</v>
      </c>
      <c r="E98" s="71" t="s">
        <v>35</v>
      </c>
      <c r="F98" s="535"/>
      <c r="G98" s="395" t="s">
        <v>571</v>
      </c>
      <c r="H98" s="511"/>
      <c r="I98" s="511"/>
      <c r="J98" s="517"/>
      <c r="K98" s="48"/>
      <c r="L98" s="48"/>
      <c r="M98" s="48"/>
      <c r="N98" s="48"/>
      <c r="O98" s="74" t="s">
        <v>677</v>
      </c>
      <c r="P98" s="48"/>
      <c r="Q98" s="48"/>
      <c r="R98" s="81" t="s">
        <v>144</v>
      </c>
    </row>
    <row r="99" spans="1:18" s="50" customFormat="1" ht="15.75" thickBot="1" x14ac:dyDescent="0.3">
      <c r="A99" s="186" t="s">
        <v>44</v>
      </c>
      <c r="B99" s="197">
        <v>2270</v>
      </c>
      <c r="C99" s="188" t="s">
        <v>141</v>
      </c>
      <c r="D99" s="189" t="s">
        <v>38</v>
      </c>
      <c r="E99" s="190" t="s">
        <v>39</v>
      </c>
      <c r="F99" s="316"/>
      <c r="G99" s="425" t="s">
        <v>571</v>
      </c>
      <c r="H99" s="512"/>
      <c r="I99" s="512"/>
      <c r="J99" s="510"/>
      <c r="K99" s="193"/>
      <c r="L99" s="193"/>
      <c r="M99" s="193"/>
      <c r="N99" s="193"/>
      <c r="O99" s="191" t="s">
        <v>477</v>
      </c>
      <c r="P99" s="193"/>
      <c r="Q99" s="193"/>
      <c r="R99" s="203" t="s">
        <v>144</v>
      </c>
    </row>
    <row r="100" spans="1:18" s="289" customFormat="1" thickBot="1" x14ac:dyDescent="0.25">
      <c r="A100" s="326" t="s">
        <v>44</v>
      </c>
      <c r="B100" s="327">
        <v>2270</v>
      </c>
      <c r="C100" s="328" t="s">
        <v>141</v>
      </c>
      <c r="D100" s="337"/>
      <c r="E100" s="330" t="s">
        <v>41</v>
      </c>
      <c r="F100" s="533">
        <v>3513</v>
      </c>
      <c r="G100" s="332" t="s">
        <v>571</v>
      </c>
      <c r="H100" s="518">
        <v>61</v>
      </c>
      <c r="I100" s="518">
        <v>32</v>
      </c>
      <c r="J100" s="514">
        <f t="shared" si="2"/>
        <v>1.7996926229508197</v>
      </c>
      <c r="K100" s="364"/>
      <c r="L100" s="364"/>
      <c r="M100" s="364"/>
      <c r="N100" s="364"/>
      <c r="O100" s="328" t="s">
        <v>666</v>
      </c>
      <c r="P100" s="328" t="s">
        <v>143</v>
      </c>
      <c r="Q100" s="328" t="s">
        <v>373</v>
      </c>
      <c r="R100" s="354" t="s">
        <v>144</v>
      </c>
    </row>
    <row r="101" spans="1:18" s="50" customFormat="1" ht="18" customHeight="1" x14ac:dyDescent="0.25">
      <c r="A101" s="122" t="s">
        <v>44</v>
      </c>
      <c r="B101" s="255">
        <v>2332</v>
      </c>
      <c r="C101" s="122" t="s">
        <v>145</v>
      </c>
      <c r="D101" s="140" t="s">
        <v>22</v>
      </c>
      <c r="E101" s="122" t="s">
        <v>23</v>
      </c>
      <c r="F101" s="538">
        <v>210.95</v>
      </c>
      <c r="G101" s="449" t="s">
        <v>571</v>
      </c>
      <c r="H101" s="515">
        <v>61</v>
      </c>
      <c r="I101" s="515">
        <v>2.1800000000000002</v>
      </c>
      <c r="J101" s="516">
        <f t="shared" si="2"/>
        <v>1.5863287712437957</v>
      </c>
      <c r="K101" s="148" t="s">
        <v>146</v>
      </c>
      <c r="L101" s="148" t="s">
        <v>48</v>
      </c>
      <c r="M101" s="123" t="s">
        <v>609</v>
      </c>
      <c r="N101" s="123" t="s">
        <v>610</v>
      </c>
      <c r="O101" s="129" t="s">
        <v>611</v>
      </c>
      <c r="P101" s="122" t="s">
        <v>147</v>
      </c>
      <c r="Q101" s="149">
        <v>834768302</v>
      </c>
      <c r="R101" s="149" t="s">
        <v>148</v>
      </c>
    </row>
    <row r="102" spans="1:18" s="50" customFormat="1" x14ac:dyDescent="0.25">
      <c r="A102" s="68" t="s">
        <v>44</v>
      </c>
      <c r="B102" s="181">
        <v>2332</v>
      </c>
      <c r="C102" s="68" t="s">
        <v>145</v>
      </c>
      <c r="D102" s="75" t="s">
        <v>29</v>
      </c>
      <c r="E102" s="68" t="s">
        <v>30</v>
      </c>
      <c r="F102" s="535">
        <v>288.81</v>
      </c>
      <c r="G102" s="72" t="s">
        <v>571</v>
      </c>
      <c r="H102" s="511">
        <v>61</v>
      </c>
      <c r="I102" s="511">
        <v>2.1800000000000002</v>
      </c>
      <c r="J102" s="517">
        <f t="shared" si="2"/>
        <v>2.1718303504286354</v>
      </c>
      <c r="K102" s="76" t="s">
        <v>382</v>
      </c>
      <c r="L102" s="76" t="s">
        <v>48</v>
      </c>
      <c r="M102" s="77" t="s">
        <v>609</v>
      </c>
      <c r="N102" s="77" t="s">
        <v>612</v>
      </c>
      <c r="O102" s="73"/>
      <c r="P102" s="74"/>
      <c r="Q102" s="74"/>
      <c r="R102" s="67" t="s">
        <v>148</v>
      </c>
    </row>
    <row r="103" spans="1:18" s="50" customFormat="1" x14ac:dyDescent="0.25">
      <c r="A103" s="68" t="s">
        <v>44</v>
      </c>
      <c r="B103" s="181">
        <v>2332</v>
      </c>
      <c r="C103" s="68" t="s">
        <v>145</v>
      </c>
      <c r="D103" s="75" t="s">
        <v>31</v>
      </c>
      <c r="E103" s="68" t="s">
        <v>32</v>
      </c>
      <c r="F103" s="535">
        <v>23.9</v>
      </c>
      <c r="G103" s="395" t="s">
        <v>571</v>
      </c>
      <c r="H103" s="511">
        <v>61</v>
      </c>
      <c r="I103" s="511">
        <v>2.1800000000000002</v>
      </c>
      <c r="J103" s="511">
        <f t="shared" si="2"/>
        <v>0.17972627462776353</v>
      </c>
      <c r="K103" s="76" t="s">
        <v>149</v>
      </c>
      <c r="L103" s="76" t="s">
        <v>48</v>
      </c>
      <c r="M103" s="77" t="s">
        <v>609</v>
      </c>
      <c r="N103" s="77" t="s">
        <v>613</v>
      </c>
      <c r="O103" s="73"/>
      <c r="P103" s="74"/>
      <c r="Q103" s="74"/>
      <c r="R103" s="67" t="s">
        <v>148</v>
      </c>
    </row>
    <row r="104" spans="1:18" s="50" customFormat="1" x14ac:dyDescent="0.25">
      <c r="A104" s="68" t="s">
        <v>44</v>
      </c>
      <c r="B104" s="181">
        <v>2332</v>
      </c>
      <c r="C104" s="68" t="s">
        <v>145</v>
      </c>
      <c r="D104" s="75" t="s">
        <v>34</v>
      </c>
      <c r="E104" s="68" t="s">
        <v>35</v>
      </c>
      <c r="F104" s="535"/>
      <c r="G104" s="395" t="s">
        <v>571</v>
      </c>
      <c r="H104" s="511"/>
      <c r="I104" s="511"/>
      <c r="J104" s="517"/>
      <c r="K104" s="59"/>
      <c r="L104" s="59"/>
      <c r="M104" s="59"/>
      <c r="N104" s="74"/>
      <c r="O104" s="74" t="s">
        <v>677</v>
      </c>
      <c r="P104" s="74"/>
      <c r="Q104" s="48"/>
      <c r="R104" s="67" t="s">
        <v>148</v>
      </c>
    </row>
    <row r="105" spans="1:18" s="50" customFormat="1" ht="15.75" thickBot="1" x14ac:dyDescent="0.3">
      <c r="A105" s="186" t="s">
        <v>44</v>
      </c>
      <c r="B105" s="221">
        <v>2332</v>
      </c>
      <c r="C105" s="186" t="s">
        <v>145</v>
      </c>
      <c r="D105" s="209" t="s">
        <v>38</v>
      </c>
      <c r="E105" s="186" t="s">
        <v>39</v>
      </c>
      <c r="F105" s="316"/>
      <c r="G105" s="277"/>
      <c r="H105" s="512"/>
      <c r="I105" s="512"/>
      <c r="J105" s="510"/>
      <c r="K105" s="191"/>
      <c r="L105" s="195"/>
      <c r="M105" s="195"/>
      <c r="N105" s="195"/>
      <c r="O105" s="191" t="s">
        <v>477</v>
      </c>
      <c r="P105" s="193"/>
      <c r="Q105" s="193"/>
      <c r="R105" s="206" t="s">
        <v>148</v>
      </c>
    </row>
    <row r="106" spans="1:18" s="289" customFormat="1" thickBot="1" x14ac:dyDescent="0.25">
      <c r="A106" s="326" t="s">
        <v>44</v>
      </c>
      <c r="B106" s="337">
        <v>2332</v>
      </c>
      <c r="C106" s="328" t="s">
        <v>145</v>
      </c>
      <c r="D106" s="337"/>
      <c r="E106" s="330" t="s">
        <v>41</v>
      </c>
      <c r="F106" s="536">
        <f>SUM(F101:F105)</f>
        <v>523.66</v>
      </c>
      <c r="G106" s="332" t="s">
        <v>571</v>
      </c>
      <c r="H106" s="513">
        <v>61</v>
      </c>
      <c r="I106" s="513">
        <v>2.1800000000000002</v>
      </c>
      <c r="J106" s="514">
        <f>+F106/H106/I106</f>
        <v>3.937885396300195</v>
      </c>
      <c r="K106" s="459"/>
      <c r="L106" s="351"/>
      <c r="M106" s="415"/>
      <c r="N106" s="460"/>
      <c r="O106" s="335" t="s">
        <v>665</v>
      </c>
      <c r="P106" s="328"/>
      <c r="Q106" s="328"/>
      <c r="R106" s="344" t="s">
        <v>148</v>
      </c>
    </row>
    <row r="107" spans="1:18" s="50" customFormat="1" x14ac:dyDescent="0.25">
      <c r="A107" s="122" t="s">
        <v>44</v>
      </c>
      <c r="B107" s="149">
        <v>3067</v>
      </c>
      <c r="C107" s="122" t="s">
        <v>180</v>
      </c>
      <c r="D107" s="124" t="s">
        <v>22</v>
      </c>
      <c r="E107" s="125" t="s">
        <v>23</v>
      </c>
      <c r="F107" s="537">
        <v>4185.1248803827748</v>
      </c>
      <c r="G107" s="443" t="s">
        <v>571</v>
      </c>
      <c r="H107" s="515">
        <v>61</v>
      </c>
      <c r="I107" s="515">
        <v>30</v>
      </c>
      <c r="J107" s="516">
        <f>+F107/H107/I107</f>
        <v>2.2869534865479646</v>
      </c>
      <c r="K107" s="126" t="s">
        <v>146</v>
      </c>
      <c r="L107" s="126"/>
      <c r="M107" s="126"/>
      <c r="N107" s="126"/>
      <c r="O107" s="126" t="s">
        <v>665</v>
      </c>
      <c r="P107" s="130" t="s">
        <v>181</v>
      </c>
      <c r="Q107" s="130">
        <v>868711388</v>
      </c>
      <c r="R107" s="132" t="s">
        <v>182</v>
      </c>
    </row>
    <row r="108" spans="1:18" s="50" customFormat="1" x14ac:dyDescent="0.25">
      <c r="A108" s="68" t="s">
        <v>44</v>
      </c>
      <c r="B108" s="67">
        <v>3067</v>
      </c>
      <c r="C108" s="69" t="s">
        <v>180</v>
      </c>
      <c r="D108" s="70" t="s">
        <v>29</v>
      </c>
      <c r="E108" s="71" t="s">
        <v>30</v>
      </c>
      <c r="F108" s="535">
        <v>1116.1794258373207</v>
      </c>
      <c r="G108" s="72" t="s">
        <v>571</v>
      </c>
      <c r="H108" s="511">
        <v>61</v>
      </c>
      <c r="I108" s="511">
        <v>30</v>
      </c>
      <c r="J108" s="517">
        <f>+F108/H108/I108</f>
        <v>0.60993411247941021</v>
      </c>
      <c r="K108" s="59" t="s">
        <v>614</v>
      </c>
      <c r="L108" s="59"/>
      <c r="M108" s="59"/>
      <c r="N108" s="59"/>
      <c r="O108" s="59" t="s">
        <v>665</v>
      </c>
      <c r="P108" s="74" t="s">
        <v>181</v>
      </c>
      <c r="Q108" s="74">
        <v>868711388</v>
      </c>
      <c r="R108" s="49" t="s">
        <v>182</v>
      </c>
    </row>
    <row r="109" spans="1:18" s="50" customFormat="1" x14ac:dyDescent="0.25">
      <c r="A109" s="68" t="s">
        <v>44</v>
      </c>
      <c r="B109" s="67">
        <v>3067</v>
      </c>
      <c r="C109" s="69" t="s">
        <v>180</v>
      </c>
      <c r="D109" s="70" t="s">
        <v>31</v>
      </c>
      <c r="E109" s="71" t="s">
        <v>32</v>
      </c>
      <c r="F109" s="535">
        <v>291.04880382775121</v>
      </c>
      <c r="G109" s="395" t="s">
        <v>571</v>
      </c>
      <c r="H109" s="511">
        <v>61</v>
      </c>
      <c r="I109" s="511">
        <v>30</v>
      </c>
      <c r="J109" s="511">
        <f>+F109/H109/I109</f>
        <v>0.15904306220095693</v>
      </c>
      <c r="K109" s="59" t="s">
        <v>183</v>
      </c>
      <c r="L109" s="59"/>
      <c r="M109" s="59"/>
      <c r="N109" s="59"/>
      <c r="O109" s="59" t="s">
        <v>665</v>
      </c>
      <c r="P109" s="74" t="s">
        <v>181</v>
      </c>
      <c r="Q109" s="74">
        <v>868711388</v>
      </c>
      <c r="R109" s="49" t="s">
        <v>182</v>
      </c>
    </row>
    <row r="110" spans="1:18" s="50" customFormat="1" x14ac:dyDescent="0.25">
      <c r="A110" s="68" t="s">
        <v>44</v>
      </c>
      <c r="B110" s="67">
        <v>3067</v>
      </c>
      <c r="C110" s="69" t="s">
        <v>180</v>
      </c>
      <c r="D110" s="70" t="s">
        <v>34</v>
      </c>
      <c r="E110" s="71" t="s">
        <v>35</v>
      </c>
      <c r="F110" s="535">
        <v>49.96507177033493</v>
      </c>
      <c r="G110" s="395" t="s">
        <v>571</v>
      </c>
      <c r="H110" s="511">
        <v>61</v>
      </c>
      <c r="I110" s="511">
        <v>30</v>
      </c>
      <c r="J110" s="517">
        <f>+F110/H110/I110</f>
        <v>2.7303317907286847E-2</v>
      </c>
      <c r="K110" s="59" t="s">
        <v>468</v>
      </c>
      <c r="L110" s="59"/>
      <c r="M110" s="59"/>
      <c r="N110" s="59"/>
      <c r="O110" s="59" t="s">
        <v>615</v>
      </c>
      <c r="P110" s="74" t="s">
        <v>181</v>
      </c>
      <c r="Q110" s="74">
        <v>868711388</v>
      </c>
      <c r="R110" s="49" t="s">
        <v>182</v>
      </c>
    </row>
    <row r="111" spans="1:18" s="50" customFormat="1" ht="15.75" thickBot="1" x14ac:dyDescent="0.3">
      <c r="A111" s="186" t="s">
        <v>44</v>
      </c>
      <c r="B111" s="206">
        <v>3067</v>
      </c>
      <c r="C111" s="188" t="s">
        <v>180</v>
      </c>
      <c r="D111" s="189" t="s">
        <v>38</v>
      </c>
      <c r="E111" s="190" t="s">
        <v>39</v>
      </c>
      <c r="F111" s="316"/>
      <c r="G111" s="425" t="s">
        <v>571</v>
      </c>
      <c r="H111" s="512"/>
      <c r="I111" s="512"/>
      <c r="J111" s="510"/>
      <c r="K111" s="191"/>
      <c r="L111" s="191"/>
      <c r="M111" s="191"/>
      <c r="N111" s="191"/>
      <c r="O111" s="191" t="s">
        <v>477</v>
      </c>
      <c r="P111" s="195" t="s">
        <v>181</v>
      </c>
      <c r="Q111" s="195">
        <v>868711389</v>
      </c>
      <c r="R111" s="196" t="s">
        <v>182</v>
      </c>
    </row>
    <row r="112" spans="1:18" s="289" customFormat="1" thickBot="1" x14ac:dyDescent="0.25">
      <c r="A112" s="326" t="s">
        <v>44</v>
      </c>
      <c r="B112" s="337">
        <v>3067</v>
      </c>
      <c r="C112" s="328" t="s">
        <v>180</v>
      </c>
      <c r="D112" s="330"/>
      <c r="E112" s="330" t="s">
        <v>41</v>
      </c>
      <c r="F112" s="533">
        <v>5642.318181818182</v>
      </c>
      <c r="G112" s="332" t="s">
        <v>571</v>
      </c>
      <c r="H112" s="518">
        <v>61</v>
      </c>
      <c r="I112" s="518">
        <v>30</v>
      </c>
      <c r="J112" s="514">
        <f>+F112/H112/I112</f>
        <v>3.0832339791356187</v>
      </c>
      <c r="K112" s="342"/>
      <c r="L112" s="342"/>
      <c r="M112" s="338"/>
      <c r="N112" s="340"/>
      <c r="O112" s="335" t="s">
        <v>664</v>
      </c>
      <c r="P112" s="328" t="s">
        <v>181</v>
      </c>
      <c r="Q112" s="328">
        <v>868711390</v>
      </c>
      <c r="R112" s="336" t="s">
        <v>182</v>
      </c>
    </row>
    <row r="113" spans="1:18" s="50" customFormat="1" x14ac:dyDescent="0.25">
      <c r="A113" s="122" t="s">
        <v>44</v>
      </c>
      <c r="B113" s="250" t="s">
        <v>54</v>
      </c>
      <c r="C113" s="122" t="s">
        <v>55</v>
      </c>
      <c r="D113" s="124" t="s">
        <v>22</v>
      </c>
      <c r="E113" s="125" t="s">
        <v>23</v>
      </c>
      <c r="F113" s="537">
        <v>3750</v>
      </c>
      <c r="G113" s="443" t="s">
        <v>571</v>
      </c>
      <c r="H113" s="515">
        <v>61</v>
      </c>
      <c r="I113" s="515">
        <v>47</v>
      </c>
      <c r="J113" s="516">
        <f t="shared" ref="J113:J176" si="3">+F113/H113/I113</f>
        <v>1.3079874433205441</v>
      </c>
      <c r="K113" s="126" t="s">
        <v>56</v>
      </c>
      <c r="L113" s="126"/>
      <c r="M113" s="126" t="s">
        <v>616</v>
      </c>
      <c r="N113" s="126"/>
      <c r="O113" s="126" t="s">
        <v>617</v>
      </c>
      <c r="P113" s="130" t="s">
        <v>58</v>
      </c>
      <c r="Q113" s="130" t="s">
        <v>59</v>
      </c>
      <c r="R113" s="138" t="s">
        <v>60</v>
      </c>
    </row>
    <row r="114" spans="1:18" s="50" customFormat="1" x14ac:dyDescent="0.25">
      <c r="A114" s="68" t="s">
        <v>44</v>
      </c>
      <c r="B114" s="178" t="s">
        <v>54</v>
      </c>
      <c r="C114" s="68" t="s">
        <v>55</v>
      </c>
      <c r="D114" s="70" t="s">
        <v>29</v>
      </c>
      <c r="E114" s="71" t="s">
        <v>30</v>
      </c>
      <c r="F114" s="535">
        <v>1668</v>
      </c>
      <c r="G114" s="72" t="s">
        <v>571</v>
      </c>
      <c r="H114" s="511">
        <v>61</v>
      </c>
      <c r="I114" s="511">
        <v>47</v>
      </c>
      <c r="J114" s="517">
        <f t="shared" si="3"/>
        <v>0.58179281478897804</v>
      </c>
      <c r="K114" s="59" t="s">
        <v>142</v>
      </c>
      <c r="L114" s="59"/>
      <c r="M114" s="59" t="s">
        <v>616</v>
      </c>
      <c r="N114" s="59"/>
      <c r="O114" s="59" t="s">
        <v>618</v>
      </c>
      <c r="P114" s="74" t="s">
        <v>58</v>
      </c>
      <c r="Q114" s="74" t="s">
        <v>59</v>
      </c>
      <c r="R114" s="84" t="s">
        <v>60</v>
      </c>
    </row>
    <row r="115" spans="1:18" s="50" customFormat="1" x14ac:dyDescent="0.25">
      <c r="A115" s="68" t="s">
        <v>44</v>
      </c>
      <c r="B115" s="178" t="s">
        <v>54</v>
      </c>
      <c r="C115" s="68" t="s">
        <v>61</v>
      </c>
      <c r="D115" s="70" t="s">
        <v>31</v>
      </c>
      <c r="E115" s="71" t="s">
        <v>32</v>
      </c>
      <c r="F115" s="535">
        <v>1076.45</v>
      </c>
      <c r="G115" s="395" t="s">
        <v>571</v>
      </c>
      <c r="H115" s="511">
        <v>61</v>
      </c>
      <c r="I115" s="511">
        <v>47</v>
      </c>
      <c r="J115" s="511">
        <f t="shared" si="3"/>
        <v>0.37546215556330659</v>
      </c>
      <c r="K115" s="59" t="s">
        <v>62</v>
      </c>
      <c r="L115" s="59"/>
      <c r="M115" s="59" t="s">
        <v>616</v>
      </c>
      <c r="N115" s="59"/>
      <c r="O115" s="59" t="s">
        <v>617</v>
      </c>
      <c r="P115" s="74" t="s">
        <v>58</v>
      </c>
      <c r="Q115" s="74" t="s">
        <v>59</v>
      </c>
      <c r="R115" s="84" t="s">
        <v>60</v>
      </c>
    </row>
    <row r="116" spans="1:18" s="50" customFormat="1" x14ac:dyDescent="0.25">
      <c r="A116" s="68" t="s">
        <v>44</v>
      </c>
      <c r="B116" s="178" t="s">
        <v>54</v>
      </c>
      <c r="C116" s="68" t="s">
        <v>61</v>
      </c>
      <c r="D116" s="70" t="s">
        <v>34</v>
      </c>
      <c r="E116" s="71" t="s">
        <v>35</v>
      </c>
      <c r="F116" s="535">
        <v>18.95</v>
      </c>
      <c r="G116" s="395" t="s">
        <v>571</v>
      </c>
      <c r="H116" s="511">
        <v>61</v>
      </c>
      <c r="I116" s="511">
        <v>47</v>
      </c>
      <c r="J116" s="517">
        <f t="shared" si="3"/>
        <v>6.6096965469131493E-3</v>
      </c>
      <c r="K116" s="59" t="s">
        <v>63</v>
      </c>
      <c r="L116" s="59" t="s">
        <v>64</v>
      </c>
      <c r="M116" s="83">
        <v>44978</v>
      </c>
      <c r="N116" s="59" t="s">
        <v>287</v>
      </c>
      <c r="O116" s="59"/>
      <c r="P116" s="74" t="s">
        <v>58</v>
      </c>
      <c r="Q116" s="74" t="s">
        <v>59</v>
      </c>
      <c r="R116" s="84" t="s">
        <v>60</v>
      </c>
    </row>
    <row r="117" spans="1:18" s="50" customFormat="1" ht="15.75" thickBot="1" x14ac:dyDescent="0.3">
      <c r="A117" s="186" t="s">
        <v>44</v>
      </c>
      <c r="B117" s="197" t="s">
        <v>54</v>
      </c>
      <c r="C117" s="186" t="s">
        <v>61</v>
      </c>
      <c r="D117" s="189" t="s">
        <v>38</v>
      </c>
      <c r="E117" s="190" t="s">
        <v>39</v>
      </c>
      <c r="F117" s="316">
        <v>0</v>
      </c>
      <c r="G117" s="425" t="s">
        <v>571</v>
      </c>
      <c r="H117" s="512">
        <v>61</v>
      </c>
      <c r="I117" s="512">
        <v>47</v>
      </c>
      <c r="J117" s="510">
        <f t="shared" si="3"/>
        <v>0</v>
      </c>
      <c r="K117" s="191"/>
      <c r="L117" s="191"/>
      <c r="M117" s="191"/>
      <c r="N117" s="191"/>
      <c r="O117" s="191"/>
      <c r="P117" s="195" t="s">
        <v>58</v>
      </c>
      <c r="Q117" s="195" t="s">
        <v>59</v>
      </c>
      <c r="R117" s="438" t="s">
        <v>60</v>
      </c>
    </row>
    <row r="118" spans="1:18" s="289" customFormat="1" thickBot="1" x14ac:dyDescent="0.25">
      <c r="A118" s="326" t="s">
        <v>44</v>
      </c>
      <c r="B118" s="327" t="s">
        <v>54</v>
      </c>
      <c r="C118" s="328" t="s">
        <v>61</v>
      </c>
      <c r="D118" s="337"/>
      <c r="E118" s="330" t="s">
        <v>41</v>
      </c>
      <c r="F118" s="533">
        <v>6513.4</v>
      </c>
      <c r="G118" s="332" t="s">
        <v>571</v>
      </c>
      <c r="H118" s="518">
        <v>61</v>
      </c>
      <c r="I118" s="518">
        <v>47</v>
      </c>
      <c r="J118" s="514">
        <f t="shared" si="3"/>
        <v>2.2718521102197418</v>
      </c>
      <c r="K118" s="342"/>
      <c r="L118" s="342"/>
      <c r="M118" s="342"/>
      <c r="N118" s="342"/>
      <c r="O118" s="335" t="s">
        <v>664</v>
      </c>
      <c r="P118" s="328" t="s">
        <v>58</v>
      </c>
      <c r="Q118" s="328" t="s">
        <v>59</v>
      </c>
      <c r="R118" s="470" t="s">
        <v>60</v>
      </c>
    </row>
    <row r="119" spans="1:18" s="50" customFormat="1" x14ac:dyDescent="0.25">
      <c r="A119" s="122" t="s">
        <v>44</v>
      </c>
      <c r="B119" s="256">
        <v>3068</v>
      </c>
      <c r="C119" s="122" t="s">
        <v>184</v>
      </c>
      <c r="D119" s="124" t="s">
        <v>22</v>
      </c>
      <c r="E119" s="125" t="s">
        <v>23</v>
      </c>
      <c r="F119" s="537"/>
      <c r="G119" s="443" t="s">
        <v>571</v>
      </c>
      <c r="H119" s="515"/>
      <c r="I119" s="515"/>
      <c r="J119" s="516"/>
      <c r="K119" s="126"/>
      <c r="L119" s="126"/>
      <c r="M119" s="126"/>
      <c r="N119" s="126"/>
      <c r="O119" s="126" t="s">
        <v>469</v>
      </c>
      <c r="P119" s="130" t="s">
        <v>185</v>
      </c>
      <c r="Q119" s="130">
        <v>867386881</v>
      </c>
      <c r="R119" s="132" t="s">
        <v>186</v>
      </c>
    </row>
    <row r="120" spans="1:18" s="50" customFormat="1" x14ac:dyDescent="0.25">
      <c r="A120" s="68" t="s">
        <v>44</v>
      </c>
      <c r="B120" s="182">
        <v>3068</v>
      </c>
      <c r="C120" s="68" t="s">
        <v>184</v>
      </c>
      <c r="D120" s="70" t="s">
        <v>29</v>
      </c>
      <c r="E120" s="71" t="s">
        <v>30</v>
      </c>
      <c r="F120" s="535">
        <v>2140.5532800000001</v>
      </c>
      <c r="G120" s="72" t="s">
        <v>571</v>
      </c>
      <c r="H120" s="511">
        <v>61</v>
      </c>
      <c r="I120" s="511">
        <v>94</v>
      </c>
      <c r="J120" s="517">
        <f t="shared" si="3"/>
        <v>0.37330890826648067</v>
      </c>
      <c r="K120" s="59" t="s">
        <v>470</v>
      </c>
      <c r="L120" s="59"/>
      <c r="M120" s="59"/>
      <c r="N120" s="59"/>
      <c r="O120" s="59" t="s">
        <v>619</v>
      </c>
      <c r="P120" s="74" t="s">
        <v>185</v>
      </c>
      <c r="Q120" s="74">
        <v>867386881</v>
      </c>
      <c r="R120" s="49" t="s">
        <v>186</v>
      </c>
    </row>
    <row r="121" spans="1:18" s="50" customFormat="1" ht="18" x14ac:dyDescent="0.25">
      <c r="A121" s="68" t="s">
        <v>44</v>
      </c>
      <c r="B121" s="182">
        <v>3068</v>
      </c>
      <c r="C121" s="68" t="s">
        <v>184</v>
      </c>
      <c r="D121" s="70" t="s">
        <v>31</v>
      </c>
      <c r="E121" s="71" t="s">
        <v>32</v>
      </c>
      <c r="F121" s="535">
        <v>2416.0604199999998</v>
      </c>
      <c r="G121" s="395" t="s">
        <v>571</v>
      </c>
      <c r="H121" s="511">
        <v>61</v>
      </c>
      <c r="I121" s="511">
        <v>94</v>
      </c>
      <c r="J121" s="511">
        <f t="shared" si="3"/>
        <v>0.42135689222183464</v>
      </c>
      <c r="K121" s="59" t="s">
        <v>472</v>
      </c>
      <c r="L121" s="59"/>
      <c r="M121" s="59"/>
      <c r="N121" s="59"/>
      <c r="O121" s="59" t="s">
        <v>668</v>
      </c>
      <c r="P121" s="74" t="s">
        <v>185</v>
      </c>
      <c r="Q121" s="74">
        <v>867386881</v>
      </c>
      <c r="R121" s="49" t="s">
        <v>186</v>
      </c>
    </row>
    <row r="122" spans="1:18" s="50" customFormat="1" x14ac:dyDescent="0.25">
      <c r="A122" s="68" t="s">
        <v>44</v>
      </c>
      <c r="B122" s="182">
        <v>3068</v>
      </c>
      <c r="C122" s="68" t="s">
        <v>184</v>
      </c>
      <c r="D122" s="70" t="s">
        <v>34</v>
      </c>
      <c r="E122" s="71" t="s">
        <v>35</v>
      </c>
      <c r="F122" s="535">
        <v>208.5</v>
      </c>
      <c r="G122" s="395" t="s">
        <v>571</v>
      </c>
      <c r="H122" s="511">
        <v>61</v>
      </c>
      <c r="I122" s="511">
        <v>94</v>
      </c>
      <c r="J122" s="517">
        <f t="shared" si="3"/>
        <v>3.6362050924311128E-2</v>
      </c>
      <c r="K122" s="59" t="s">
        <v>474</v>
      </c>
      <c r="L122" s="59"/>
      <c r="M122" s="59"/>
      <c r="N122" s="59"/>
      <c r="O122" s="59" t="s">
        <v>620</v>
      </c>
      <c r="P122" s="74" t="s">
        <v>185</v>
      </c>
      <c r="Q122" s="74">
        <v>867386881</v>
      </c>
      <c r="R122" s="49" t="s">
        <v>186</v>
      </c>
    </row>
    <row r="123" spans="1:18" s="50" customFormat="1" ht="15.75" thickBot="1" x14ac:dyDescent="0.3">
      <c r="A123" s="186" t="s">
        <v>44</v>
      </c>
      <c r="B123" s="233">
        <v>3068</v>
      </c>
      <c r="C123" s="186" t="s">
        <v>184</v>
      </c>
      <c r="D123" s="189" t="s">
        <v>38</v>
      </c>
      <c r="E123" s="190" t="s">
        <v>39</v>
      </c>
      <c r="F123" s="316"/>
      <c r="G123" s="425" t="s">
        <v>571</v>
      </c>
      <c r="H123" s="512"/>
      <c r="I123" s="512"/>
      <c r="J123" s="510"/>
      <c r="K123" s="191"/>
      <c r="L123" s="191"/>
      <c r="M123" s="191"/>
      <c r="N123" s="191"/>
      <c r="O123" s="191" t="s">
        <v>477</v>
      </c>
      <c r="P123" s="195"/>
      <c r="Q123" s="195"/>
      <c r="R123" s="196" t="s">
        <v>186</v>
      </c>
    </row>
    <row r="124" spans="1:18" s="289" customFormat="1" ht="17.25" thickBot="1" x14ac:dyDescent="0.25">
      <c r="A124" s="326" t="s">
        <v>44</v>
      </c>
      <c r="B124" s="367">
        <v>3068</v>
      </c>
      <c r="C124" s="328" t="s">
        <v>184</v>
      </c>
      <c r="D124" s="330"/>
      <c r="E124" s="330" t="s">
        <v>41</v>
      </c>
      <c r="F124" s="533">
        <v>4765.1136999999999</v>
      </c>
      <c r="G124" s="332" t="s">
        <v>571</v>
      </c>
      <c r="H124" s="518">
        <v>61</v>
      </c>
      <c r="I124" s="518">
        <v>94</v>
      </c>
      <c r="J124" s="514">
        <f t="shared" si="3"/>
        <v>0.83102785141262647</v>
      </c>
      <c r="K124" s="342"/>
      <c r="L124" s="342"/>
      <c r="M124" s="338"/>
      <c r="N124" s="340"/>
      <c r="O124" s="335" t="s">
        <v>669</v>
      </c>
      <c r="P124" s="476"/>
      <c r="Q124" s="328"/>
      <c r="R124" s="336" t="s">
        <v>186</v>
      </c>
    </row>
    <row r="125" spans="1:18" s="50" customFormat="1" x14ac:dyDescent="0.25">
      <c r="A125" s="122" t="s">
        <v>44</v>
      </c>
      <c r="B125" s="149">
        <v>2223</v>
      </c>
      <c r="C125" s="122" t="s">
        <v>95</v>
      </c>
      <c r="D125" s="140" t="s">
        <v>22</v>
      </c>
      <c r="E125" s="122" t="s">
        <v>23</v>
      </c>
      <c r="F125" s="537">
        <v>440</v>
      </c>
      <c r="G125" s="443" t="s">
        <v>571</v>
      </c>
      <c r="H125" s="515">
        <v>61</v>
      </c>
      <c r="I125" s="515">
        <v>5</v>
      </c>
      <c r="J125" s="516">
        <f t="shared" si="3"/>
        <v>1.4426229508196722</v>
      </c>
      <c r="K125" s="129" t="s">
        <v>621</v>
      </c>
      <c r="L125" s="126" t="s">
        <v>622</v>
      </c>
      <c r="M125" s="126"/>
      <c r="N125" s="126"/>
      <c r="O125" s="126"/>
      <c r="P125" s="130" t="s">
        <v>311</v>
      </c>
      <c r="Q125" s="130">
        <v>37062116044</v>
      </c>
      <c r="R125" s="132" t="s">
        <v>97</v>
      </c>
    </row>
    <row r="126" spans="1:18" s="50" customFormat="1" x14ac:dyDescent="0.25">
      <c r="A126" s="68" t="s">
        <v>44</v>
      </c>
      <c r="B126" s="67">
        <v>2223</v>
      </c>
      <c r="C126" s="68" t="s">
        <v>95</v>
      </c>
      <c r="D126" s="75" t="s">
        <v>29</v>
      </c>
      <c r="E126" s="68" t="s">
        <v>30</v>
      </c>
      <c r="F126" s="535">
        <v>140</v>
      </c>
      <c r="G126" s="72" t="s">
        <v>571</v>
      </c>
      <c r="H126" s="511">
        <v>61</v>
      </c>
      <c r="I126" s="511">
        <v>5</v>
      </c>
      <c r="J126" s="517">
        <f t="shared" si="3"/>
        <v>0.45901639344262291</v>
      </c>
      <c r="K126" s="73" t="s">
        <v>98</v>
      </c>
      <c r="L126" s="59" t="s">
        <v>622</v>
      </c>
      <c r="M126" s="59"/>
      <c r="N126" s="59"/>
      <c r="O126" s="59"/>
      <c r="P126" s="74" t="s">
        <v>311</v>
      </c>
      <c r="Q126" s="74">
        <v>37062116044</v>
      </c>
      <c r="R126" s="49" t="s">
        <v>97</v>
      </c>
    </row>
    <row r="127" spans="1:18" s="50" customFormat="1" x14ac:dyDescent="0.25">
      <c r="A127" s="68" t="s">
        <v>44</v>
      </c>
      <c r="B127" s="67">
        <v>2223</v>
      </c>
      <c r="C127" s="68" t="s">
        <v>95</v>
      </c>
      <c r="D127" s="75" t="s">
        <v>31</v>
      </c>
      <c r="E127" s="68" t="s">
        <v>32</v>
      </c>
      <c r="F127" s="535">
        <v>100</v>
      </c>
      <c r="G127" s="395" t="s">
        <v>571</v>
      </c>
      <c r="H127" s="511">
        <v>61</v>
      </c>
      <c r="I127" s="511">
        <v>5</v>
      </c>
      <c r="J127" s="511">
        <f t="shared" si="3"/>
        <v>0.32786885245901642</v>
      </c>
      <c r="K127" s="73" t="s">
        <v>99</v>
      </c>
      <c r="L127" s="59" t="s">
        <v>622</v>
      </c>
      <c r="M127" s="59"/>
      <c r="N127" s="59"/>
      <c r="O127" s="59"/>
      <c r="P127" s="74" t="s">
        <v>311</v>
      </c>
      <c r="Q127" s="74">
        <v>37062116044</v>
      </c>
      <c r="R127" s="49" t="s">
        <v>97</v>
      </c>
    </row>
    <row r="128" spans="1:18" s="50" customFormat="1" x14ac:dyDescent="0.25">
      <c r="A128" s="68" t="s">
        <v>44</v>
      </c>
      <c r="B128" s="67">
        <v>2223</v>
      </c>
      <c r="C128" s="68" t="s">
        <v>95</v>
      </c>
      <c r="D128" s="75" t="s">
        <v>34</v>
      </c>
      <c r="E128" s="68" t="s">
        <v>35</v>
      </c>
      <c r="F128" s="535">
        <v>20</v>
      </c>
      <c r="G128" s="395" t="s">
        <v>571</v>
      </c>
      <c r="H128" s="511">
        <v>61</v>
      </c>
      <c r="I128" s="511">
        <v>5</v>
      </c>
      <c r="J128" s="517">
        <f t="shared" si="3"/>
        <v>6.5573770491803268E-2</v>
      </c>
      <c r="K128" s="73" t="s">
        <v>100</v>
      </c>
      <c r="L128" s="59" t="s">
        <v>622</v>
      </c>
      <c r="M128" s="59"/>
      <c r="N128" s="59"/>
      <c r="O128" s="59"/>
      <c r="P128" s="74" t="s">
        <v>311</v>
      </c>
      <c r="Q128" s="74">
        <v>37062116044</v>
      </c>
      <c r="R128" s="49" t="s">
        <v>97</v>
      </c>
    </row>
    <row r="129" spans="1:18" s="50" customFormat="1" ht="15.75" thickBot="1" x14ac:dyDescent="0.3">
      <c r="A129" s="186" t="s">
        <v>44</v>
      </c>
      <c r="B129" s="206">
        <v>2223</v>
      </c>
      <c r="C129" s="186" t="s">
        <v>95</v>
      </c>
      <c r="D129" s="209" t="s">
        <v>38</v>
      </c>
      <c r="E129" s="186" t="s">
        <v>39</v>
      </c>
      <c r="F129" s="316"/>
      <c r="G129" s="425" t="s">
        <v>571</v>
      </c>
      <c r="H129" s="512"/>
      <c r="I129" s="512"/>
      <c r="J129" s="510"/>
      <c r="K129" s="191"/>
      <c r="L129" s="191"/>
      <c r="M129" s="191"/>
      <c r="N129" s="191"/>
      <c r="O129" s="191" t="s">
        <v>477</v>
      </c>
      <c r="P129" s="195" t="s">
        <v>311</v>
      </c>
      <c r="Q129" s="195">
        <v>37062116044</v>
      </c>
      <c r="R129" s="196" t="s">
        <v>97</v>
      </c>
    </row>
    <row r="130" spans="1:18" s="289" customFormat="1" thickBot="1" x14ac:dyDescent="0.25">
      <c r="A130" s="326" t="s">
        <v>44</v>
      </c>
      <c r="B130" s="337">
        <v>2223</v>
      </c>
      <c r="C130" s="328" t="s">
        <v>95</v>
      </c>
      <c r="D130" s="337"/>
      <c r="E130" s="330" t="s">
        <v>41</v>
      </c>
      <c r="F130" s="533">
        <v>700</v>
      </c>
      <c r="G130" s="332" t="s">
        <v>571</v>
      </c>
      <c r="H130" s="518">
        <v>61</v>
      </c>
      <c r="I130" s="518">
        <v>5</v>
      </c>
      <c r="J130" s="514">
        <f t="shared" si="3"/>
        <v>2.2950819672131146</v>
      </c>
      <c r="K130" s="342"/>
      <c r="L130" s="342"/>
      <c r="M130" s="338"/>
      <c r="N130" s="364"/>
      <c r="O130" s="335" t="s">
        <v>664</v>
      </c>
      <c r="P130" s="476"/>
      <c r="Q130" s="328"/>
      <c r="R130" s="336" t="s">
        <v>97</v>
      </c>
    </row>
    <row r="131" spans="1:18" s="50" customFormat="1" x14ac:dyDescent="0.25">
      <c r="A131" s="122" t="s">
        <v>187</v>
      </c>
      <c r="B131" s="149">
        <v>2290</v>
      </c>
      <c r="C131" s="133" t="s">
        <v>191</v>
      </c>
      <c r="D131" s="124" t="s">
        <v>22</v>
      </c>
      <c r="E131" s="125" t="s">
        <v>23</v>
      </c>
      <c r="F131" s="537">
        <v>8034.66</v>
      </c>
      <c r="G131" s="443" t="s">
        <v>571</v>
      </c>
      <c r="H131" s="515">
        <v>61</v>
      </c>
      <c r="I131" s="515">
        <v>218</v>
      </c>
      <c r="J131" s="516">
        <f t="shared" si="3"/>
        <v>0.60420063167393601</v>
      </c>
      <c r="K131" s="126"/>
      <c r="L131" s="128"/>
      <c r="M131" s="128"/>
      <c r="O131" s="126" t="s">
        <v>623</v>
      </c>
      <c r="P131" s="130"/>
      <c r="Q131" s="130"/>
      <c r="R131" s="450" t="s">
        <v>193</v>
      </c>
    </row>
    <row r="132" spans="1:18" s="50" customFormat="1" x14ac:dyDescent="0.25">
      <c r="A132" s="68" t="s">
        <v>187</v>
      </c>
      <c r="B132" s="67">
        <v>2290</v>
      </c>
      <c r="C132" s="69" t="s">
        <v>191</v>
      </c>
      <c r="D132" s="70" t="s">
        <v>29</v>
      </c>
      <c r="E132" s="71" t="s">
        <v>30</v>
      </c>
      <c r="F132" s="535">
        <v>7004.85</v>
      </c>
      <c r="G132" s="72" t="s">
        <v>571</v>
      </c>
      <c r="H132" s="511">
        <v>61</v>
      </c>
      <c r="I132" s="511">
        <v>218</v>
      </c>
      <c r="J132" s="517">
        <f t="shared" si="3"/>
        <v>0.52675966310723421</v>
      </c>
      <c r="K132" s="59"/>
      <c r="L132" s="59"/>
      <c r="M132" s="59"/>
      <c r="O132" s="74"/>
      <c r="P132" s="74"/>
      <c r="Q132" s="48"/>
      <c r="R132" s="121" t="s">
        <v>193</v>
      </c>
    </row>
    <row r="133" spans="1:18" s="50" customFormat="1" x14ac:dyDescent="0.25">
      <c r="A133" s="68" t="s">
        <v>187</v>
      </c>
      <c r="B133" s="67">
        <v>2290</v>
      </c>
      <c r="C133" s="69" t="s">
        <v>191</v>
      </c>
      <c r="D133" s="70" t="s">
        <v>31</v>
      </c>
      <c r="E133" s="71" t="s">
        <v>32</v>
      </c>
      <c r="F133" s="535">
        <v>1555.01</v>
      </c>
      <c r="G133" s="395" t="s">
        <v>571</v>
      </c>
      <c r="H133" s="511">
        <v>61</v>
      </c>
      <c r="I133" s="511">
        <v>218</v>
      </c>
      <c r="J133" s="511">
        <f t="shared" si="3"/>
        <v>0.1169356294179576</v>
      </c>
      <c r="K133" s="59"/>
      <c r="L133" s="59"/>
      <c r="M133" s="59"/>
      <c r="O133" s="74"/>
      <c r="P133" s="74"/>
      <c r="Q133" s="48"/>
      <c r="R133" s="121" t="s">
        <v>193</v>
      </c>
    </row>
    <row r="134" spans="1:18" s="50" customFormat="1" x14ac:dyDescent="0.25">
      <c r="A134" s="68" t="s">
        <v>187</v>
      </c>
      <c r="B134" s="67">
        <v>2290</v>
      </c>
      <c r="C134" s="69" t="s">
        <v>191</v>
      </c>
      <c r="D134" s="70" t="s">
        <v>34</v>
      </c>
      <c r="E134" s="71" t="s">
        <v>35</v>
      </c>
      <c r="F134" s="535">
        <v>566.12</v>
      </c>
      <c r="G134" s="395" t="s">
        <v>571</v>
      </c>
      <c r="H134" s="511">
        <v>61</v>
      </c>
      <c r="I134" s="511">
        <v>218</v>
      </c>
      <c r="J134" s="517">
        <f t="shared" si="3"/>
        <v>4.2571815310573025E-2</v>
      </c>
      <c r="K134" s="59"/>
      <c r="L134" s="59"/>
      <c r="M134" s="59"/>
      <c r="O134" s="74"/>
      <c r="P134" s="74"/>
      <c r="Q134" s="48"/>
      <c r="R134" s="121" t="s">
        <v>193</v>
      </c>
    </row>
    <row r="135" spans="1:18" s="50" customFormat="1" ht="15.75" thickBot="1" x14ac:dyDescent="0.3">
      <c r="A135" s="186" t="s">
        <v>187</v>
      </c>
      <c r="B135" s="206">
        <v>2290</v>
      </c>
      <c r="C135" s="188" t="s">
        <v>191</v>
      </c>
      <c r="D135" s="189" t="s">
        <v>38</v>
      </c>
      <c r="E135" s="190" t="s">
        <v>39</v>
      </c>
      <c r="F135" s="316">
        <v>0</v>
      </c>
      <c r="G135" s="425" t="s">
        <v>571</v>
      </c>
      <c r="H135" s="512">
        <v>61</v>
      </c>
      <c r="I135" s="512">
        <v>218</v>
      </c>
      <c r="J135" s="510">
        <f t="shared" si="3"/>
        <v>0</v>
      </c>
      <c r="K135" s="191"/>
      <c r="L135" s="191"/>
      <c r="M135" s="191"/>
      <c r="O135" s="195"/>
      <c r="P135" s="195"/>
      <c r="Q135" s="193"/>
      <c r="R135" s="439" t="s">
        <v>193</v>
      </c>
    </row>
    <row r="136" spans="1:18" s="289" customFormat="1" thickBot="1" x14ac:dyDescent="0.25">
      <c r="A136" s="326" t="s">
        <v>187</v>
      </c>
      <c r="B136" s="337">
        <v>2290</v>
      </c>
      <c r="C136" s="350" t="s">
        <v>191</v>
      </c>
      <c r="D136" s="330"/>
      <c r="E136" s="330" t="s">
        <v>41</v>
      </c>
      <c r="F136" s="533">
        <v>17160.64</v>
      </c>
      <c r="G136" s="332" t="s">
        <v>571</v>
      </c>
      <c r="H136" s="518">
        <v>61</v>
      </c>
      <c r="I136" s="518">
        <v>218</v>
      </c>
      <c r="J136" s="514">
        <f t="shared" si="3"/>
        <v>1.2904677395097008</v>
      </c>
      <c r="K136" s="342"/>
      <c r="L136" s="342"/>
      <c r="M136" s="338"/>
      <c r="N136" s="364"/>
      <c r="O136" s="335" t="s">
        <v>667</v>
      </c>
      <c r="P136" s="372" t="s">
        <v>192</v>
      </c>
      <c r="Q136" s="372">
        <v>869433992</v>
      </c>
      <c r="R136" s="373" t="s">
        <v>193</v>
      </c>
    </row>
    <row r="137" spans="1:18" s="50" customFormat="1" x14ac:dyDescent="0.25">
      <c r="A137" s="122" t="s">
        <v>187</v>
      </c>
      <c r="B137" s="149">
        <v>2403</v>
      </c>
      <c r="C137" s="122" t="s">
        <v>188</v>
      </c>
      <c r="D137" s="124" t="s">
        <v>22</v>
      </c>
      <c r="E137" s="125" t="s">
        <v>23</v>
      </c>
      <c r="F137" s="537">
        <v>1619.49</v>
      </c>
      <c r="G137" s="443" t="s">
        <v>571</v>
      </c>
      <c r="H137" s="515">
        <v>61</v>
      </c>
      <c r="I137" s="515">
        <v>18</v>
      </c>
      <c r="J137" s="516">
        <f t="shared" si="3"/>
        <v>1.4749453551912568</v>
      </c>
      <c r="K137" s="126" t="s">
        <v>479</v>
      </c>
      <c r="L137" s="126" t="s">
        <v>624</v>
      </c>
      <c r="M137" s="451" t="s">
        <v>625</v>
      </c>
      <c r="N137" s="126" t="s">
        <v>626</v>
      </c>
      <c r="O137" s="126" t="s">
        <v>627</v>
      </c>
      <c r="P137" s="169" t="s">
        <v>189</v>
      </c>
      <c r="Q137" s="169">
        <v>37061082199</v>
      </c>
      <c r="R137" s="170" t="s">
        <v>190</v>
      </c>
    </row>
    <row r="138" spans="1:18" s="50" customFormat="1" x14ac:dyDescent="0.25">
      <c r="A138" s="68" t="s">
        <v>187</v>
      </c>
      <c r="B138" s="67">
        <v>2403</v>
      </c>
      <c r="C138" s="68" t="s">
        <v>188</v>
      </c>
      <c r="D138" s="70" t="s">
        <v>29</v>
      </c>
      <c r="E138" s="71" t="s">
        <v>30</v>
      </c>
      <c r="F138" s="535">
        <v>811.41</v>
      </c>
      <c r="G138" s="72" t="s">
        <v>571</v>
      </c>
      <c r="H138" s="511">
        <v>61</v>
      </c>
      <c r="I138" s="511">
        <v>18</v>
      </c>
      <c r="J138" s="517">
        <f t="shared" si="3"/>
        <v>0.7389890710382514</v>
      </c>
      <c r="K138" s="59" t="s">
        <v>628</v>
      </c>
      <c r="L138" s="59" t="s">
        <v>629</v>
      </c>
      <c r="M138" s="80" t="s">
        <v>630</v>
      </c>
      <c r="N138" s="59" t="s">
        <v>631</v>
      </c>
      <c r="O138" s="59" t="s">
        <v>627</v>
      </c>
      <c r="P138" s="58" t="s">
        <v>189</v>
      </c>
      <c r="Q138" s="58">
        <v>37061082199</v>
      </c>
      <c r="R138" s="115" t="s">
        <v>190</v>
      </c>
    </row>
    <row r="139" spans="1:18" s="50" customFormat="1" x14ac:dyDescent="0.25">
      <c r="A139" s="68" t="s">
        <v>187</v>
      </c>
      <c r="B139" s="67">
        <v>2403</v>
      </c>
      <c r="C139" s="68" t="s">
        <v>188</v>
      </c>
      <c r="D139" s="70" t="s">
        <v>31</v>
      </c>
      <c r="E139" s="71" t="s">
        <v>32</v>
      </c>
      <c r="F139" s="535">
        <v>494.55</v>
      </c>
      <c r="G139" s="395" t="s">
        <v>571</v>
      </c>
      <c r="H139" s="511">
        <v>61</v>
      </c>
      <c r="I139" s="511">
        <v>18</v>
      </c>
      <c r="J139" s="511">
        <f t="shared" si="3"/>
        <v>0.45040983606557383</v>
      </c>
      <c r="K139" s="59" t="s">
        <v>486</v>
      </c>
      <c r="L139" s="59" t="s">
        <v>629</v>
      </c>
      <c r="M139" s="59" t="s">
        <v>632</v>
      </c>
      <c r="N139" s="59" t="s">
        <v>633</v>
      </c>
      <c r="O139" s="59" t="s">
        <v>627</v>
      </c>
      <c r="P139" s="58" t="s">
        <v>189</v>
      </c>
      <c r="Q139" s="58">
        <v>37061082199</v>
      </c>
      <c r="R139" s="115" t="s">
        <v>190</v>
      </c>
    </row>
    <row r="140" spans="1:18" s="50" customFormat="1" x14ac:dyDescent="0.25">
      <c r="A140" s="68" t="s">
        <v>187</v>
      </c>
      <c r="B140" s="67">
        <v>2403</v>
      </c>
      <c r="C140" s="68" t="s">
        <v>188</v>
      </c>
      <c r="D140" s="70" t="s">
        <v>34</v>
      </c>
      <c r="E140" s="71" t="s">
        <v>35</v>
      </c>
      <c r="F140" s="535">
        <v>103.52</v>
      </c>
      <c r="G140" s="395" t="s">
        <v>571</v>
      </c>
      <c r="H140" s="511">
        <v>61</v>
      </c>
      <c r="I140" s="511">
        <v>18</v>
      </c>
      <c r="J140" s="517">
        <f t="shared" si="3"/>
        <v>9.4280510018214941E-2</v>
      </c>
      <c r="K140" s="59" t="s">
        <v>488</v>
      </c>
      <c r="L140" s="59" t="s">
        <v>634</v>
      </c>
      <c r="M140" s="313" t="s">
        <v>625</v>
      </c>
      <c r="N140" s="59" t="s">
        <v>635</v>
      </c>
      <c r="O140" s="59" t="s">
        <v>627</v>
      </c>
      <c r="P140" s="58" t="s">
        <v>189</v>
      </c>
      <c r="Q140" s="58">
        <v>37061082199</v>
      </c>
      <c r="R140" s="115" t="s">
        <v>190</v>
      </c>
    </row>
    <row r="141" spans="1:18" s="50" customFormat="1" ht="15.75" thickBot="1" x14ac:dyDescent="0.3">
      <c r="A141" s="186" t="s">
        <v>187</v>
      </c>
      <c r="B141" s="236">
        <v>2403</v>
      </c>
      <c r="C141" s="186" t="s">
        <v>188</v>
      </c>
      <c r="D141" s="189" t="s">
        <v>38</v>
      </c>
      <c r="E141" s="190" t="s">
        <v>39</v>
      </c>
      <c r="F141" s="316">
        <v>54.76</v>
      </c>
      <c r="G141" s="192" t="s">
        <v>571</v>
      </c>
      <c r="H141" s="512">
        <v>61</v>
      </c>
      <c r="I141" s="512">
        <v>18</v>
      </c>
      <c r="J141" s="510">
        <f t="shared" si="3"/>
        <v>4.9872495446265937E-2</v>
      </c>
      <c r="K141" s="191" t="s">
        <v>636</v>
      </c>
      <c r="L141" s="191" t="s">
        <v>637</v>
      </c>
      <c r="M141" s="440" t="s">
        <v>625</v>
      </c>
      <c r="N141" s="191" t="s">
        <v>638</v>
      </c>
      <c r="O141" s="191" t="s">
        <v>627</v>
      </c>
      <c r="P141" s="245" t="s">
        <v>189</v>
      </c>
      <c r="Q141" s="245">
        <v>37061082199</v>
      </c>
      <c r="R141" s="249" t="s">
        <v>190</v>
      </c>
    </row>
    <row r="142" spans="1:18" s="289" customFormat="1" thickBot="1" x14ac:dyDescent="0.25">
      <c r="A142" s="326" t="s">
        <v>187</v>
      </c>
      <c r="B142" s="337">
        <v>2403</v>
      </c>
      <c r="C142" s="350" t="s">
        <v>188</v>
      </c>
      <c r="D142" s="330"/>
      <c r="E142" s="330" t="s">
        <v>41</v>
      </c>
      <c r="F142" s="533">
        <v>3083.7300000000005</v>
      </c>
      <c r="G142" s="332" t="s">
        <v>571</v>
      </c>
      <c r="H142" s="518">
        <v>61</v>
      </c>
      <c r="I142" s="518">
        <v>18</v>
      </c>
      <c r="J142" s="514">
        <f t="shared" si="3"/>
        <v>2.8084972677595634</v>
      </c>
      <c r="K142" s="342"/>
      <c r="L142" s="342"/>
      <c r="M142" s="338"/>
      <c r="N142" s="340"/>
      <c r="O142" s="335" t="s">
        <v>665</v>
      </c>
      <c r="P142" s="476"/>
      <c r="Q142" s="328"/>
      <c r="R142" s="354" t="s">
        <v>190</v>
      </c>
    </row>
    <row r="143" spans="1:18" s="50" customFormat="1" x14ac:dyDescent="0.25">
      <c r="A143" s="122" t="s">
        <v>19</v>
      </c>
      <c r="B143" s="251" t="s">
        <v>20</v>
      </c>
      <c r="C143" s="133" t="s">
        <v>21</v>
      </c>
      <c r="D143" s="124" t="s">
        <v>22</v>
      </c>
      <c r="E143" s="125" t="s">
        <v>23</v>
      </c>
      <c r="F143" s="537">
        <v>254.77</v>
      </c>
      <c r="G143" s="443" t="s">
        <v>571</v>
      </c>
      <c r="H143" s="515">
        <v>61</v>
      </c>
      <c r="I143" s="515">
        <v>1</v>
      </c>
      <c r="J143" s="516">
        <f t="shared" si="3"/>
        <v>4.1765573770491802</v>
      </c>
      <c r="K143" s="126" t="s">
        <v>215</v>
      </c>
      <c r="L143" s="126" t="s">
        <v>25</v>
      </c>
      <c r="M143" s="126" t="s">
        <v>639</v>
      </c>
      <c r="N143" s="126" t="s">
        <v>160</v>
      </c>
      <c r="O143" s="126" t="s">
        <v>665</v>
      </c>
      <c r="P143" s="130" t="s">
        <v>27</v>
      </c>
      <c r="Q143" s="130" t="s">
        <v>253</v>
      </c>
      <c r="R143" s="132" t="s">
        <v>28</v>
      </c>
    </row>
    <row r="144" spans="1:18" s="50" customFormat="1" x14ac:dyDescent="0.25">
      <c r="A144" s="68" t="s">
        <v>19</v>
      </c>
      <c r="B144" s="177" t="s">
        <v>20</v>
      </c>
      <c r="C144" s="69" t="s">
        <v>21</v>
      </c>
      <c r="D144" s="70" t="s">
        <v>29</v>
      </c>
      <c r="E144" s="71" t="s">
        <v>30</v>
      </c>
      <c r="F144" s="535">
        <v>214.25</v>
      </c>
      <c r="G144" s="72" t="s">
        <v>571</v>
      </c>
      <c r="H144" s="511">
        <v>61</v>
      </c>
      <c r="I144" s="511">
        <v>1</v>
      </c>
      <c r="J144" s="517">
        <f t="shared" si="3"/>
        <v>3.512295081967213</v>
      </c>
      <c r="K144" s="59" t="s">
        <v>254</v>
      </c>
      <c r="L144" s="59" t="s">
        <v>25</v>
      </c>
      <c r="M144" s="59" t="s">
        <v>639</v>
      </c>
      <c r="N144" s="59" t="s">
        <v>160</v>
      </c>
      <c r="O144" s="59" t="s">
        <v>640</v>
      </c>
      <c r="P144" s="74" t="s">
        <v>27</v>
      </c>
      <c r="Q144" s="74" t="s">
        <v>253</v>
      </c>
      <c r="R144" s="49" t="s">
        <v>28</v>
      </c>
    </row>
    <row r="145" spans="1:18" s="50" customFormat="1" x14ac:dyDescent="0.25">
      <c r="A145" s="68" t="s">
        <v>19</v>
      </c>
      <c r="B145" s="177" t="s">
        <v>20</v>
      </c>
      <c r="C145" s="69" t="s">
        <v>21</v>
      </c>
      <c r="D145" s="70" t="s">
        <v>31</v>
      </c>
      <c r="E145" s="71" t="s">
        <v>32</v>
      </c>
      <c r="F145" s="535">
        <v>15.41</v>
      </c>
      <c r="G145" s="395" t="s">
        <v>571</v>
      </c>
      <c r="H145" s="511">
        <v>61</v>
      </c>
      <c r="I145" s="511">
        <v>1</v>
      </c>
      <c r="J145" s="511">
        <f t="shared" si="3"/>
        <v>0.25262295081967212</v>
      </c>
      <c r="K145" s="59" t="s">
        <v>216</v>
      </c>
      <c r="L145" s="59" t="s">
        <v>25</v>
      </c>
      <c r="M145" s="59" t="s">
        <v>639</v>
      </c>
      <c r="N145" s="59" t="s">
        <v>160</v>
      </c>
      <c r="O145" s="59" t="s">
        <v>640</v>
      </c>
      <c r="P145" s="74" t="s">
        <v>27</v>
      </c>
      <c r="Q145" s="74" t="s">
        <v>253</v>
      </c>
      <c r="R145" s="49" t="s">
        <v>28</v>
      </c>
    </row>
    <row r="146" spans="1:18" s="50" customFormat="1" x14ac:dyDescent="0.25">
      <c r="A146" s="68" t="s">
        <v>19</v>
      </c>
      <c r="B146" s="177" t="s">
        <v>20</v>
      </c>
      <c r="C146" s="69" t="s">
        <v>21</v>
      </c>
      <c r="D146" s="70" t="s">
        <v>34</v>
      </c>
      <c r="E146" s="71" t="s">
        <v>35</v>
      </c>
      <c r="F146" s="535">
        <v>8.89</v>
      </c>
      <c r="G146" s="395" t="s">
        <v>571</v>
      </c>
      <c r="H146" s="511">
        <v>61</v>
      </c>
      <c r="I146" s="511">
        <v>1</v>
      </c>
      <c r="J146" s="517">
        <f t="shared" si="3"/>
        <v>0.14573770491803278</v>
      </c>
      <c r="K146" s="59" t="s">
        <v>36</v>
      </c>
      <c r="L146" s="59" t="s">
        <v>73</v>
      </c>
      <c r="M146" s="59" t="s">
        <v>258</v>
      </c>
      <c r="N146" s="59" t="s">
        <v>259</v>
      </c>
      <c r="O146" s="59" t="s">
        <v>37</v>
      </c>
      <c r="P146" s="74" t="s">
        <v>27</v>
      </c>
      <c r="Q146" s="74" t="s">
        <v>253</v>
      </c>
      <c r="R146" s="49" t="s">
        <v>28</v>
      </c>
    </row>
    <row r="147" spans="1:18" s="50" customFormat="1" ht="15.75" thickBot="1" x14ac:dyDescent="0.3">
      <c r="A147" s="186" t="s">
        <v>19</v>
      </c>
      <c r="B147" s="187" t="s">
        <v>20</v>
      </c>
      <c r="C147" s="188" t="s">
        <v>21</v>
      </c>
      <c r="D147" s="189" t="s">
        <v>38</v>
      </c>
      <c r="E147" s="190" t="s">
        <v>39</v>
      </c>
      <c r="F147" s="316">
        <v>0</v>
      </c>
      <c r="G147" s="425" t="s">
        <v>571</v>
      </c>
      <c r="H147" s="512">
        <v>61</v>
      </c>
      <c r="I147" s="512">
        <v>1</v>
      </c>
      <c r="J147" s="510">
        <f t="shared" si="3"/>
        <v>0</v>
      </c>
      <c r="K147" s="191" t="s">
        <v>160</v>
      </c>
      <c r="L147" s="191" t="s">
        <v>160</v>
      </c>
      <c r="M147" s="191" t="s">
        <v>160</v>
      </c>
      <c r="N147" s="191" t="s">
        <v>160</v>
      </c>
      <c r="O147" s="191" t="s">
        <v>160</v>
      </c>
      <c r="P147" s="195" t="s">
        <v>27</v>
      </c>
      <c r="Q147" s="195" t="s">
        <v>253</v>
      </c>
      <c r="R147" s="196" t="s">
        <v>28</v>
      </c>
    </row>
    <row r="148" spans="1:18" s="289" customFormat="1" thickBot="1" x14ac:dyDescent="0.25">
      <c r="A148" s="326" t="s">
        <v>19</v>
      </c>
      <c r="B148" s="327" t="s">
        <v>20</v>
      </c>
      <c r="C148" s="328" t="s">
        <v>21</v>
      </c>
      <c r="D148" s="329"/>
      <c r="E148" s="330" t="s">
        <v>41</v>
      </c>
      <c r="F148" s="533">
        <v>493.32</v>
      </c>
      <c r="G148" s="332" t="s">
        <v>571</v>
      </c>
      <c r="H148" s="518">
        <v>61</v>
      </c>
      <c r="I148" s="518">
        <v>1</v>
      </c>
      <c r="J148" s="514">
        <f t="shared" si="3"/>
        <v>8.087213114754098</v>
      </c>
      <c r="K148" s="342"/>
      <c r="L148" s="342"/>
      <c r="M148" s="338"/>
      <c r="N148" s="340"/>
      <c r="O148" s="335" t="s">
        <v>664</v>
      </c>
      <c r="P148" s="328" t="s">
        <v>27</v>
      </c>
      <c r="Q148" s="328" t="s">
        <v>641</v>
      </c>
      <c r="R148" s="336" t="s">
        <v>28</v>
      </c>
    </row>
    <row r="149" spans="1:18" s="50" customFormat="1" x14ac:dyDescent="0.25">
      <c r="A149" s="122" t="s">
        <v>203</v>
      </c>
      <c r="B149" s="257">
        <v>1581</v>
      </c>
      <c r="C149" s="133" t="s">
        <v>217</v>
      </c>
      <c r="D149" s="124" t="s">
        <v>22</v>
      </c>
      <c r="E149" s="125" t="s">
        <v>23</v>
      </c>
      <c r="F149" s="537">
        <v>17987</v>
      </c>
      <c r="G149" s="443" t="s">
        <v>571</v>
      </c>
      <c r="H149" s="515">
        <v>61</v>
      </c>
      <c r="I149" s="515">
        <v>212.23</v>
      </c>
      <c r="J149" s="516">
        <f t="shared" si="3"/>
        <v>1.3893834635019386</v>
      </c>
      <c r="K149" s="126"/>
      <c r="L149" s="126"/>
      <c r="M149" s="126"/>
      <c r="N149" s="130"/>
      <c r="O149" s="130"/>
      <c r="P149" s="130" t="s">
        <v>218</v>
      </c>
      <c r="Q149" s="130">
        <v>865207932</v>
      </c>
      <c r="R149" s="135" t="s">
        <v>219</v>
      </c>
    </row>
    <row r="150" spans="1:18" s="50" customFormat="1" x14ac:dyDescent="0.25">
      <c r="A150" s="68" t="s">
        <v>203</v>
      </c>
      <c r="B150" s="183">
        <v>1581</v>
      </c>
      <c r="C150" s="69" t="s">
        <v>220</v>
      </c>
      <c r="D150" s="70" t="s">
        <v>29</v>
      </c>
      <c r="E150" s="71" t="s">
        <v>30</v>
      </c>
      <c r="F150" s="535">
        <v>12636</v>
      </c>
      <c r="G150" s="72" t="s">
        <v>571</v>
      </c>
      <c r="H150" s="511">
        <v>61</v>
      </c>
      <c r="I150" s="511">
        <v>212.23</v>
      </c>
      <c r="J150" s="517">
        <f t="shared" si="3"/>
        <v>0.97605211790796098</v>
      </c>
      <c r="K150" s="59"/>
      <c r="L150" s="59"/>
      <c r="M150" s="59"/>
      <c r="N150" s="74"/>
      <c r="O150" s="74"/>
      <c r="P150" s="74" t="s">
        <v>218</v>
      </c>
      <c r="Q150" s="74">
        <v>865207933</v>
      </c>
      <c r="R150" s="81" t="s">
        <v>219</v>
      </c>
    </row>
    <row r="151" spans="1:18" s="50" customFormat="1" x14ac:dyDescent="0.25">
      <c r="A151" s="68" t="s">
        <v>203</v>
      </c>
      <c r="B151" s="183">
        <v>1581</v>
      </c>
      <c r="C151" s="69" t="s">
        <v>217</v>
      </c>
      <c r="D151" s="70" t="s">
        <v>31</v>
      </c>
      <c r="E151" s="71" t="s">
        <v>32</v>
      </c>
      <c r="F151" s="535">
        <v>3898</v>
      </c>
      <c r="G151" s="395" t="s">
        <v>571</v>
      </c>
      <c r="H151" s="511">
        <v>61</v>
      </c>
      <c r="I151" s="511">
        <v>212.23</v>
      </c>
      <c r="J151" s="511">
        <f t="shared" si="3"/>
        <v>0.30109616616059132</v>
      </c>
      <c r="K151" s="59"/>
      <c r="L151" s="59"/>
      <c r="M151" s="59"/>
      <c r="N151" s="74"/>
      <c r="O151" s="74"/>
      <c r="P151" s="74" t="s">
        <v>218</v>
      </c>
      <c r="Q151" s="74">
        <v>865207934</v>
      </c>
      <c r="R151" s="81" t="s">
        <v>219</v>
      </c>
    </row>
    <row r="152" spans="1:18" s="50" customFormat="1" x14ac:dyDescent="0.25">
      <c r="A152" s="68" t="s">
        <v>203</v>
      </c>
      <c r="B152" s="183">
        <v>1581</v>
      </c>
      <c r="C152" s="69" t="s">
        <v>217</v>
      </c>
      <c r="D152" s="70" t="s">
        <v>34</v>
      </c>
      <c r="E152" s="71" t="s">
        <v>35</v>
      </c>
      <c r="F152" s="535">
        <v>1025</v>
      </c>
      <c r="G152" s="395" t="s">
        <v>571</v>
      </c>
      <c r="H152" s="511">
        <v>61</v>
      </c>
      <c r="I152" s="511">
        <v>212.23</v>
      </c>
      <c r="J152" s="517">
        <f t="shared" si="3"/>
        <v>7.9174851286456155E-2</v>
      </c>
      <c r="K152" s="59"/>
      <c r="L152" s="59"/>
      <c r="M152" s="59"/>
      <c r="N152" s="74"/>
      <c r="O152" s="74"/>
      <c r="P152" s="74" t="s">
        <v>218</v>
      </c>
      <c r="Q152" s="74">
        <v>865207935</v>
      </c>
      <c r="R152" s="81" t="s">
        <v>219</v>
      </c>
    </row>
    <row r="153" spans="1:18" s="50" customFormat="1" ht="15.75" thickBot="1" x14ac:dyDescent="0.3">
      <c r="A153" s="186" t="s">
        <v>203</v>
      </c>
      <c r="B153" s="244">
        <v>1581</v>
      </c>
      <c r="C153" s="188" t="s">
        <v>217</v>
      </c>
      <c r="D153" s="189" t="s">
        <v>38</v>
      </c>
      <c r="E153" s="190" t="s">
        <v>39</v>
      </c>
      <c r="F153" s="316">
        <v>480</v>
      </c>
      <c r="G153" s="425" t="s">
        <v>571</v>
      </c>
      <c r="H153" s="512">
        <v>61</v>
      </c>
      <c r="I153" s="512">
        <v>158</v>
      </c>
      <c r="J153" s="510">
        <f t="shared" si="3"/>
        <v>4.9802863664660718E-2</v>
      </c>
      <c r="K153" s="191"/>
      <c r="L153" s="191"/>
      <c r="M153" s="191"/>
      <c r="N153" s="195"/>
      <c r="O153" s="195"/>
      <c r="P153" s="195" t="s">
        <v>218</v>
      </c>
      <c r="Q153" s="195">
        <v>865207936</v>
      </c>
      <c r="R153" s="203" t="s">
        <v>219</v>
      </c>
    </row>
    <row r="154" spans="1:18" s="289" customFormat="1" thickBot="1" x14ac:dyDescent="0.25">
      <c r="A154" s="326" t="s">
        <v>203</v>
      </c>
      <c r="B154" s="337">
        <v>1581</v>
      </c>
      <c r="C154" s="350" t="s">
        <v>220</v>
      </c>
      <c r="D154" s="330"/>
      <c r="E154" s="330" t="s">
        <v>41</v>
      </c>
      <c r="F154" s="533">
        <v>36026</v>
      </c>
      <c r="G154" s="332" t="s">
        <v>571</v>
      </c>
      <c r="H154" s="518">
        <v>61</v>
      </c>
      <c r="I154" s="518">
        <v>212</v>
      </c>
      <c r="J154" s="514">
        <f t="shared" si="3"/>
        <v>2.7858026600680481</v>
      </c>
      <c r="K154" s="342"/>
      <c r="L154" s="342"/>
      <c r="M154" s="338"/>
      <c r="N154" s="340"/>
      <c r="O154" s="328" t="s">
        <v>666</v>
      </c>
      <c r="P154" s="328" t="s">
        <v>218</v>
      </c>
      <c r="Q154" s="328">
        <v>865207937</v>
      </c>
      <c r="R154" s="354" t="s">
        <v>219</v>
      </c>
    </row>
    <row r="155" spans="1:18" s="50" customFormat="1" x14ac:dyDescent="0.25">
      <c r="A155" s="122" t="s">
        <v>195</v>
      </c>
      <c r="B155" s="149">
        <v>2402</v>
      </c>
      <c r="C155" s="133" t="s">
        <v>196</v>
      </c>
      <c r="D155" s="124" t="s">
        <v>22</v>
      </c>
      <c r="E155" s="125" t="s">
        <v>23</v>
      </c>
      <c r="F155" s="537">
        <v>3130.83</v>
      </c>
      <c r="G155" s="443" t="s">
        <v>571</v>
      </c>
      <c r="H155" s="515">
        <v>61</v>
      </c>
      <c r="I155" s="515">
        <v>36</v>
      </c>
      <c r="J155" s="523">
        <f t="shared" si="3"/>
        <v>1.4256967213114755</v>
      </c>
      <c r="K155" s="147" t="s">
        <v>197</v>
      </c>
      <c r="L155" s="147" t="s">
        <v>48</v>
      </c>
      <c r="M155" s="147" t="s">
        <v>625</v>
      </c>
      <c r="N155" s="147" t="s">
        <v>642</v>
      </c>
      <c r="O155" s="147" t="s">
        <v>643</v>
      </c>
      <c r="P155" s="149" t="s">
        <v>198</v>
      </c>
      <c r="Q155" s="172" t="s">
        <v>199</v>
      </c>
      <c r="R155" s="173" t="s">
        <v>200</v>
      </c>
    </row>
    <row r="156" spans="1:18" s="50" customFormat="1" x14ac:dyDescent="0.25">
      <c r="A156" s="68" t="s">
        <v>195</v>
      </c>
      <c r="B156" s="67">
        <v>2402</v>
      </c>
      <c r="C156" s="69" t="s">
        <v>196</v>
      </c>
      <c r="D156" s="70" t="s">
        <v>29</v>
      </c>
      <c r="E156" s="71" t="s">
        <v>30</v>
      </c>
      <c r="F156" s="535">
        <v>2462.44</v>
      </c>
      <c r="G156" s="72" t="s">
        <v>571</v>
      </c>
      <c r="H156" s="511">
        <v>61</v>
      </c>
      <c r="I156" s="511">
        <v>36</v>
      </c>
      <c r="J156" s="524">
        <f t="shared" si="3"/>
        <v>1.1213296903460839</v>
      </c>
      <c r="K156" s="97" t="s">
        <v>513</v>
      </c>
      <c r="L156" s="97" t="s">
        <v>48</v>
      </c>
      <c r="M156" s="97" t="s">
        <v>625</v>
      </c>
      <c r="N156" s="97" t="s">
        <v>644</v>
      </c>
      <c r="O156" s="97" t="s">
        <v>643</v>
      </c>
      <c r="P156" s="67" t="s">
        <v>198</v>
      </c>
      <c r="Q156" s="117" t="s">
        <v>199</v>
      </c>
      <c r="R156" s="118" t="s">
        <v>200</v>
      </c>
    </row>
    <row r="157" spans="1:18" s="50" customFormat="1" x14ac:dyDescent="0.25">
      <c r="A157" s="68" t="s">
        <v>195</v>
      </c>
      <c r="B157" s="67">
        <v>2402</v>
      </c>
      <c r="C157" s="69" t="s">
        <v>196</v>
      </c>
      <c r="D157" s="70" t="s">
        <v>31</v>
      </c>
      <c r="E157" s="71" t="s">
        <v>32</v>
      </c>
      <c r="F157" s="535">
        <v>333.34</v>
      </c>
      <c r="G157" s="395" t="s">
        <v>571</v>
      </c>
      <c r="H157" s="511">
        <v>61</v>
      </c>
      <c r="I157" s="511">
        <v>36</v>
      </c>
      <c r="J157" s="525">
        <f t="shared" si="3"/>
        <v>0.1517941712204007</v>
      </c>
      <c r="K157" s="97" t="s">
        <v>201</v>
      </c>
      <c r="L157" s="97" t="s">
        <v>48</v>
      </c>
      <c r="M157" s="97" t="s">
        <v>625</v>
      </c>
      <c r="N157" s="97" t="s">
        <v>645</v>
      </c>
      <c r="O157" s="97" t="s">
        <v>643</v>
      </c>
      <c r="P157" s="93" t="s">
        <v>198</v>
      </c>
      <c r="Q157" s="117" t="s">
        <v>199</v>
      </c>
      <c r="R157" s="118" t="s">
        <v>200</v>
      </c>
    </row>
    <row r="158" spans="1:18" s="50" customFormat="1" x14ac:dyDescent="0.25">
      <c r="A158" s="68" t="s">
        <v>195</v>
      </c>
      <c r="B158" s="67">
        <v>2402</v>
      </c>
      <c r="C158" s="69" t="s">
        <v>202</v>
      </c>
      <c r="D158" s="70" t="s">
        <v>34</v>
      </c>
      <c r="E158" s="71" t="s">
        <v>35</v>
      </c>
      <c r="F158" s="535"/>
      <c r="G158" s="395" t="s">
        <v>571</v>
      </c>
      <c r="H158" s="511"/>
      <c r="I158" s="511"/>
      <c r="J158" s="524"/>
      <c r="K158" s="97"/>
      <c r="L158" s="97"/>
      <c r="M158" s="97"/>
      <c r="N158" s="97"/>
      <c r="O158" s="97" t="s">
        <v>516</v>
      </c>
      <c r="P158" s="93" t="s">
        <v>198</v>
      </c>
      <c r="Q158" s="117" t="s">
        <v>199</v>
      </c>
      <c r="R158" s="118" t="s">
        <v>200</v>
      </c>
    </row>
    <row r="159" spans="1:18" s="50" customFormat="1" ht="15.75" thickBot="1" x14ac:dyDescent="0.3">
      <c r="A159" s="186" t="s">
        <v>195</v>
      </c>
      <c r="B159" s="206">
        <v>2402</v>
      </c>
      <c r="C159" s="188" t="s">
        <v>202</v>
      </c>
      <c r="D159" s="189" t="s">
        <v>38</v>
      </c>
      <c r="E159" s="190" t="s">
        <v>39</v>
      </c>
      <c r="F159" s="316"/>
      <c r="G159" s="425" t="s">
        <v>571</v>
      </c>
      <c r="H159" s="512"/>
      <c r="I159" s="512"/>
      <c r="J159" s="526"/>
      <c r="K159" s="222"/>
      <c r="L159" s="222"/>
      <c r="M159" s="222"/>
      <c r="N159" s="222"/>
      <c r="O159" s="191" t="s">
        <v>477</v>
      </c>
      <c r="P159" s="214" t="s">
        <v>198</v>
      </c>
      <c r="Q159" s="215" t="s">
        <v>199</v>
      </c>
      <c r="R159" s="243" t="s">
        <v>200</v>
      </c>
    </row>
    <row r="160" spans="1:18" s="289" customFormat="1" thickBot="1" x14ac:dyDescent="0.25">
      <c r="A160" s="326" t="s">
        <v>195</v>
      </c>
      <c r="B160" s="337">
        <v>2402</v>
      </c>
      <c r="C160" s="350" t="s">
        <v>202</v>
      </c>
      <c r="D160" s="330"/>
      <c r="E160" s="330" t="s">
        <v>41</v>
      </c>
      <c r="F160" s="533">
        <v>5926.6100000000006</v>
      </c>
      <c r="G160" s="332" t="s">
        <v>571</v>
      </c>
      <c r="H160" s="518">
        <v>61</v>
      </c>
      <c r="I160" s="518">
        <v>36</v>
      </c>
      <c r="J160" s="527">
        <f t="shared" si="3"/>
        <v>2.6988205828779601</v>
      </c>
      <c r="K160" s="342"/>
      <c r="L160" s="342"/>
      <c r="M160" s="342"/>
      <c r="N160" s="341"/>
      <c r="O160" s="335" t="s">
        <v>665</v>
      </c>
      <c r="P160" s="350" t="s">
        <v>198</v>
      </c>
      <c r="Q160" s="374" t="s">
        <v>199</v>
      </c>
      <c r="R160" s="354" t="s">
        <v>200</v>
      </c>
    </row>
    <row r="161" spans="1:18" s="50" customFormat="1" x14ac:dyDescent="0.25">
      <c r="A161" s="122" t="s">
        <v>44</v>
      </c>
      <c r="B161" s="149">
        <v>2488</v>
      </c>
      <c r="C161" s="133" t="s">
        <v>84</v>
      </c>
      <c r="D161" s="124" t="s">
        <v>22</v>
      </c>
      <c r="E161" s="125" t="s">
        <v>23</v>
      </c>
      <c r="F161" s="537">
        <v>1790</v>
      </c>
      <c r="G161" s="443" t="s">
        <v>571</v>
      </c>
      <c r="H161" s="515">
        <v>61</v>
      </c>
      <c r="I161" s="515">
        <v>25</v>
      </c>
      <c r="J161" s="523">
        <f t="shared" si="3"/>
        <v>1.1737704918032787</v>
      </c>
      <c r="K161" s="126" t="s">
        <v>85</v>
      </c>
      <c r="L161" s="126" t="s">
        <v>86</v>
      </c>
      <c r="M161" s="134" t="s">
        <v>646</v>
      </c>
      <c r="N161" s="130" t="s">
        <v>647</v>
      </c>
      <c r="O161" s="126" t="s">
        <v>87</v>
      </c>
      <c r="P161" s="130" t="s">
        <v>88</v>
      </c>
      <c r="Q161" s="130">
        <v>861674644</v>
      </c>
      <c r="R161" s="132" t="s">
        <v>89</v>
      </c>
    </row>
    <row r="162" spans="1:18" s="50" customFormat="1" x14ac:dyDescent="0.25">
      <c r="A162" s="68" t="s">
        <v>44</v>
      </c>
      <c r="B162" s="67">
        <v>2488</v>
      </c>
      <c r="C162" s="69" t="s">
        <v>84</v>
      </c>
      <c r="D162" s="70" t="s">
        <v>29</v>
      </c>
      <c r="E162" s="71" t="s">
        <v>30</v>
      </c>
      <c r="F162" s="535">
        <v>3320.63</v>
      </c>
      <c r="G162" s="72" t="s">
        <v>571</v>
      </c>
      <c r="H162" s="511">
        <v>61</v>
      </c>
      <c r="I162" s="511">
        <v>25</v>
      </c>
      <c r="J162" s="524">
        <f t="shared" si="3"/>
        <v>2.1774622950819675</v>
      </c>
      <c r="K162" s="59" t="s">
        <v>90</v>
      </c>
      <c r="L162" s="59" t="s">
        <v>86</v>
      </c>
      <c r="M162" s="80" t="s">
        <v>646</v>
      </c>
      <c r="N162" s="74" t="s">
        <v>647</v>
      </c>
      <c r="O162" s="59"/>
      <c r="P162" s="74" t="s">
        <v>88</v>
      </c>
      <c r="Q162" s="74">
        <v>861674645</v>
      </c>
      <c r="R162" s="49" t="s">
        <v>89</v>
      </c>
    </row>
    <row r="163" spans="1:18" s="50" customFormat="1" x14ac:dyDescent="0.25">
      <c r="A163" s="68" t="s">
        <v>44</v>
      </c>
      <c r="B163" s="67">
        <v>2488</v>
      </c>
      <c r="C163" s="69" t="s">
        <v>84</v>
      </c>
      <c r="D163" s="70" t="s">
        <v>31</v>
      </c>
      <c r="E163" s="71" t="s">
        <v>32</v>
      </c>
      <c r="F163" s="535">
        <v>177.78</v>
      </c>
      <c r="G163" s="395" t="s">
        <v>571</v>
      </c>
      <c r="H163" s="511">
        <v>61</v>
      </c>
      <c r="I163" s="511">
        <v>25</v>
      </c>
      <c r="J163" s="525">
        <f t="shared" si="3"/>
        <v>0.11657704918032787</v>
      </c>
      <c r="K163" s="59" t="s">
        <v>91</v>
      </c>
      <c r="L163" s="59" t="s">
        <v>86</v>
      </c>
      <c r="M163" s="80" t="s">
        <v>646</v>
      </c>
      <c r="N163" s="74" t="s">
        <v>647</v>
      </c>
      <c r="O163" s="59"/>
      <c r="P163" s="74" t="s">
        <v>88</v>
      </c>
      <c r="Q163" s="74">
        <v>861674646</v>
      </c>
      <c r="R163" s="49" t="s">
        <v>89</v>
      </c>
    </row>
    <row r="164" spans="1:18" s="50" customFormat="1" x14ac:dyDescent="0.25">
      <c r="A164" s="68" t="s">
        <v>44</v>
      </c>
      <c r="B164" s="67">
        <v>2488</v>
      </c>
      <c r="C164" s="69" t="s">
        <v>84</v>
      </c>
      <c r="D164" s="70" t="s">
        <v>34</v>
      </c>
      <c r="E164" s="71" t="s">
        <v>35</v>
      </c>
      <c r="F164" s="535">
        <v>6.3</v>
      </c>
      <c r="G164" s="395" t="s">
        <v>571</v>
      </c>
      <c r="H164" s="511">
        <v>61</v>
      </c>
      <c r="I164" s="511">
        <v>25</v>
      </c>
      <c r="J164" s="524">
        <f t="shared" si="3"/>
        <v>4.1311475409836059E-3</v>
      </c>
      <c r="K164" s="59" t="s">
        <v>92</v>
      </c>
      <c r="L164" s="59" t="s">
        <v>93</v>
      </c>
      <c r="M164" s="80" t="s">
        <v>646</v>
      </c>
      <c r="N164" s="74" t="s">
        <v>647</v>
      </c>
      <c r="O164" s="59"/>
      <c r="P164" s="74" t="s">
        <v>88</v>
      </c>
      <c r="Q164" s="74">
        <v>861674647</v>
      </c>
      <c r="R164" s="49" t="s">
        <v>89</v>
      </c>
    </row>
    <row r="165" spans="1:18" s="50" customFormat="1" ht="15.75" thickBot="1" x14ac:dyDescent="0.3">
      <c r="A165" s="186" t="s">
        <v>44</v>
      </c>
      <c r="B165" s="206">
        <v>2488</v>
      </c>
      <c r="C165" s="188" t="s">
        <v>84</v>
      </c>
      <c r="D165" s="189" t="s">
        <v>38</v>
      </c>
      <c r="E165" s="190" t="s">
        <v>39</v>
      </c>
      <c r="F165" s="316"/>
      <c r="G165" s="425"/>
      <c r="H165" s="512"/>
      <c r="I165" s="512"/>
      <c r="J165" s="526"/>
      <c r="K165" s="191"/>
      <c r="L165" s="191"/>
      <c r="M165" s="191"/>
      <c r="N165" s="195"/>
      <c r="O165" s="191" t="s">
        <v>477</v>
      </c>
      <c r="P165" s="195" t="s">
        <v>88</v>
      </c>
      <c r="Q165" s="195">
        <v>861674648</v>
      </c>
      <c r="R165" s="196" t="s">
        <v>89</v>
      </c>
    </row>
    <row r="166" spans="1:18" s="289" customFormat="1" thickBot="1" x14ac:dyDescent="0.25">
      <c r="A166" s="326" t="s">
        <v>44</v>
      </c>
      <c r="B166" s="337">
        <v>2488</v>
      </c>
      <c r="C166" s="328" t="s">
        <v>94</v>
      </c>
      <c r="D166" s="337"/>
      <c r="E166" s="330" t="s">
        <v>41</v>
      </c>
      <c r="F166" s="533">
        <v>5294.71</v>
      </c>
      <c r="G166" s="332" t="s">
        <v>571</v>
      </c>
      <c r="H166" s="518">
        <v>61</v>
      </c>
      <c r="I166" s="518">
        <v>25</v>
      </c>
      <c r="J166" s="527">
        <f t="shared" si="3"/>
        <v>3.4719409836065576</v>
      </c>
      <c r="K166" s="342"/>
      <c r="L166" s="342"/>
      <c r="M166" s="338"/>
      <c r="N166" s="340"/>
      <c r="O166" s="335" t="s">
        <v>665</v>
      </c>
      <c r="P166" s="328" t="s">
        <v>88</v>
      </c>
      <c r="Q166" s="328">
        <v>861674649</v>
      </c>
      <c r="R166" s="336" t="s">
        <v>89</v>
      </c>
    </row>
    <row r="167" spans="1:18" s="50" customFormat="1" x14ac:dyDescent="0.25">
      <c r="A167" s="122" t="s">
        <v>74</v>
      </c>
      <c r="B167" s="252" t="s">
        <v>75</v>
      </c>
      <c r="C167" s="133" t="s">
        <v>76</v>
      </c>
      <c r="D167" s="124" t="s">
        <v>22</v>
      </c>
      <c r="E167" s="125" t="s">
        <v>23</v>
      </c>
      <c r="F167" s="537">
        <v>3318.87</v>
      </c>
      <c r="G167" s="443" t="s">
        <v>571</v>
      </c>
      <c r="H167" s="515">
        <v>61</v>
      </c>
      <c r="I167" s="515">
        <v>58.1</v>
      </c>
      <c r="J167" s="523">
        <f t="shared" si="3"/>
        <v>0.93644931012104615</v>
      </c>
      <c r="K167" s="126" t="s">
        <v>648</v>
      </c>
      <c r="L167" s="126"/>
      <c r="M167" s="126"/>
      <c r="N167" s="126"/>
      <c r="O167" s="126"/>
      <c r="P167" s="130" t="s">
        <v>77</v>
      </c>
      <c r="Q167" s="130" t="s">
        <v>78</v>
      </c>
      <c r="R167" s="132" t="s">
        <v>79</v>
      </c>
    </row>
    <row r="168" spans="1:18" s="50" customFormat="1" x14ac:dyDescent="0.25">
      <c r="A168" s="68" t="s">
        <v>74</v>
      </c>
      <c r="B168" s="179" t="s">
        <v>75</v>
      </c>
      <c r="C168" s="69" t="s">
        <v>76</v>
      </c>
      <c r="D168" s="70" t="s">
        <v>29</v>
      </c>
      <c r="E168" s="71" t="s">
        <v>30</v>
      </c>
      <c r="F168" s="535">
        <v>810.95</v>
      </c>
      <c r="G168" s="72" t="s">
        <v>571</v>
      </c>
      <c r="H168" s="511">
        <v>61</v>
      </c>
      <c r="I168" s="511">
        <v>58.1</v>
      </c>
      <c r="J168" s="524">
        <f t="shared" si="3"/>
        <v>0.2288169069721509</v>
      </c>
      <c r="K168" s="59" t="s">
        <v>80</v>
      </c>
      <c r="L168" s="59"/>
      <c r="M168" s="59"/>
      <c r="N168" s="59"/>
      <c r="O168" s="59"/>
      <c r="P168" s="74" t="s">
        <v>77</v>
      </c>
      <c r="Q168" s="74" t="s">
        <v>78</v>
      </c>
      <c r="R168" s="49" t="s">
        <v>79</v>
      </c>
    </row>
    <row r="169" spans="1:18" s="50" customFormat="1" x14ac:dyDescent="0.25">
      <c r="A169" s="68" t="s">
        <v>74</v>
      </c>
      <c r="B169" s="179" t="s">
        <v>75</v>
      </c>
      <c r="C169" s="69" t="s">
        <v>76</v>
      </c>
      <c r="D169" s="70" t="s">
        <v>31</v>
      </c>
      <c r="E169" s="71" t="s">
        <v>32</v>
      </c>
      <c r="F169" s="535">
        <v>3075.17</v>
      </c>
      <c r="G169" s="395" t="s">
        <v>571</v>
      </c>
      <c r="H169" s="511">
        <v>61</v>
      </c>
      <c r="I169" s="511">
        <v>58.1</v>
      </c>
      <c r="J169" s="525">
        <f t="shared" si="3"/>
        <v>0.86768714201066566</v>
      </c>
      <c r="K169" s="59" t="s">
        <v>81</v>
      </c>
      <c r="L169" s="59"/>
      <c r="M169" s="59"/>
      <c r="N169" s="59"/>
      <c r="O169" s="59"/>
      <c r="P169" s="74" t="s">
        <v>77</v>
      </c>
      <c r="Q169" s="74" t="s">
        <v>78</v>
      </c>
      <c r="R169" s="49" t="s">
        <v>79</v>
      </c>
    </row>
    <row r="170" spans="1:18" s="50" customFormat="1" x14ac:dyDescent="0.25">
      <c r="A170" s="68" t="s">
        <v>74</v>
      </c>
      <c r="B170" s="179" t="s">
        <v>75</v>
      </c>
      <c r="C170" s="69" t="s">
        <v>76</v>
      </c>
      <c r="D170" s="70" t="s">
        <v>34</v>
      </c>
      <c r="E170" s="71" t="s">
        <v>35</v>
      </c>
      <c r="F170" s="535">
        <v>5.93</v>
      </c>
      <c r="G170" s="395" t="s">
        <v>571</v>
      </c>
      <c r="H170" s="511">
        <v>61</v>
      </c>
      <c r="I170" s="511">
        <v>58.1</v>
      </c>
      <c r="J170" s="524">
        <f t="shared" si="3"/>
        <v>1.6732033520498856E-3</v>
      </c>
      <c r="K170" s="59" t="s">
        <v>83</v>
      </c>
      <c r="L170" s="59"/>
      <c r="M170" s="59"/>
      <c r="N170" s="59"/>
      <c r="O170" s="59"/>
      <c r="P170" s="74" t="s">
        <v>77</v>
      </c>
      <c r="Q170" s="74" t="s">
        <v>78</v>
      </c>
      <c r="R170" s="49" t="s">
        <v>79</v>
      </c>
    </row>
    <row r="171" spans="1:18" s="50" customFormat="1" ht="15.75" thickBot="1" x14ac:dyDescent="0.3">
      <c r="A171" s="186" t="s">
        <v>74</v>
      </c>
      <c r="B171" s="205" t="s">
        <v>75</v>
      </c>
      <c r="C171" s="188" t="s">
        <v>76</v>
      </c>
      <c r="D171" s="189" t="s">
        <v>38</v>
      </c>
      <c r="E171" s="190" t="s">
        <v>39</v>
      </c>
      <c r="F171" s="316">
        <v>0</v>
      </c>
      <c r="G171" s="425" t="s">
        <v>571</v>
      </c>
      <c r="H171" s="512"/>
      <c r="I171" s="512"/>
      <c r="J171" s="526"/>
      <c r="K171" s="191"/>
      <c r="L171" s="191"/>
      <c r="M171" s="191"/>
      <c r="N171" s="191"/>
      <c r="O171" s="191"/>
      <c r="P171" s="195"/>
      <c r="Q171" s="195"/>
      <c r="R171" s="196" t="s">
        <v>79</v>
      </c>
    </row>
    <row r="172" spans="1:18" s="289" customFormat="1" thickBot="1" x14ac:dyDescent="0.25">
      <c r="A172" s="326" t="s">
        <v>44</v>
      </c>
      <c r="B172" s="327" t="s">
        <v>75</v>
      </c>
      <c r="C172" s="328" t="s">
        <v>76</v>
      </c>
      <c r="D172" s="337"/>
      <c r="E172" s="330" t="s">
        <v>41</v>
      </c>
      <c r="F172" s="533">
        <f>SUM(F167:F171)</f>
        <v>7210.92</v>
      </c>
      <c r="G172" s="332" t="s">
        <v>571</v>
      </c>
      <c r="H172" s="518">
        <v>61</v>
      </c>
      <c r="I172" s="518">
        <v>58.1</v>
      </c>
      <c r="J172" s="527">
        <f t="shared" si="3"/>
        <v>2.0346265624559123</v>
      </c>
      <c r="K172" s="342"/>
      <c r="L172" s="342"/>
      <c r="M172" s="342"/>
      <c r="N172" s="342"/>
      <c r="O172" s="335" t="s">
        <v>665</v>
      </c>
      <c r="P172" s="328"/>
      <c r="Q172" s="328"/>
      <c r="R172" s="336" t="s">
        <v>79</v>
      </c>
    </row>
    <row r="173" spans="1:18" s="50" customFormat="1" x14ac:dyDescent="0.25">
      <c r="A173" s="122" t="s">
        <v>44</v>
      </c>
      <c r="B173" s="254">
        <v>2236</v>
      </c>
      <c r="C173" s="133" t="s">
        <v>117</v>
      </c>
      <c r="D173" s="124" t="s">
        <v>22</v>
      </c>
      <c r="E173" s="125" t="s">
        <v>23</v>
      </c>
      <c r="F173" s="537">
        <v>724.22</v>
      </c>
      <c r="G173" s="443" t="s">
        <v>571</v>
      </c>
      <c r="H173" s="515">
        <v>61</v>
      </c>
      <c r="I173" s="515">
        <v>6</v>
      </c>
      <c r="J173" s="523">
        <f t="shared" si="3"/>
        <v>1.978743169398907</v>
      </c>
      <c r="K173" s="126" t="s">
        <v>331</v>
      </c>
      <c r="L173" s="126" t="s">
        <v>332</v>
      </c>
      <c r="M173" s="126"/>
      <c r="N173" s="126"/>
      <c r="O173" s="126" t="s">
        <v>649</v>
      </c>
      <c r="P173" s="130" t="s">
        <v>118</v>
      </c>
      <c r="Q173" s="130">
        <v>868515662</v>
      </c>
      <c r="R173" s="132" t="s">
        <v>119</v>
      </c>
    </row>
    <row r="174" spans="1:18" s="50" customFormat="1" x14ac:dyDescent="0.25">
      <c r="A174" s="68" t="s">
        <v>44</v>
      </c>
      <c r="B174" s="93">
        <v>2236</v>
      </c>
      <c r="C174" s="69" t="s">
        <v>117</v>
      </c>
      <c r="D174" s="70" t="s">
        <v>29</v>
      </c>
      <c r="E174" s="71" t="s">
        <v>30</v>
      </c>
      <c r="F174" s="535">
        <v>272.60000000000002</v>
      </c>
      <c r="G174" s="72" t="s">
        <v>571</v>
      </c>
      <c r="H174" s="511">
        <v>61</v>
      </c>
      <c r="I174" s="511">
        <v>6</v>
      </c>
      <c r="J174" s="524">
        <f t="shared" si="3"/>
        <v>0.74480874316939893</v>
      </c>
      <c r="K174" s="59" t="s">
        <v>335</v>
      </c>
      <c r="L174" s="59" t="s">
        <v>332</v>
      </c>
      <c r="M174" s="59"/>
      <c r="N174" s="59"/>
      <c r="O174" s="59" t="s">
        <v>649</v>
      </c>
      <c r="P174" s="74" t="s">
        <v>118</v>
      </c>
      <c r="Q174" s="74">
        <v>868515663</v>
      </c>
      <c r="R174" s="49" t="s">
        <v>119</v>
      </c>
    </row>
    <row r="175" spans="1:18" s="50" customFormat="1" x14ac:dyDescent="0.25">
      <c r="A175" s="68" t="s">
        <v>44</v>
      </c>
      <c r="B175" s="93">
        <v>2236</v>
      </c>
      <c r="C175" s="69" t="s">
        <v>117</v>
      </c>
      <c r="D175" s="70" t="s">
        <v>31</v>
      </c>
      <c r="E175" s="71" t="s">
        <v>32</v>
      </c>
      <c r="F175" s="535">
        <v>63.32</v>
      </c>
      <c r="G175" s="395" t="s">
        <v>571</v>
      </c>
      <c r="H175" s="511">
        <v>61</v>
      </c>
      <c r="I175" s="511">
        <v>6</v>
      </c>
      <c r="J175" s="525">
        <f t="shared" si="3"/>
        <v>0.17300546448087431</v>
      </c>
      <c r="K175" s="59" t="s">
        <v>120</v>
      </c>
      <c r="L175" s="59" t="s">
        <v>332</v>
      </c>
      <c r="M175" s="59"/>
      <c r="N175" s="59"/>
      <c r="O175" s="59" t="s">
        <v>649</v>
      </c>
      <c r="P175" s="74" t="s">
        <v>118</v>
      </c>
      <c r="Q175" s="74">
        <v>868515664</v>
      </c>
      <c r="R175" s="49" t="s">
        <v>119</v>
      </c>
    </row>
    <row r="176" spans="1:18" s="50" customFormat="1" x14ac:dyDescent="0.25">
      <c r="A176" s="68" t="s">
        <v>44</v>
      </c>
      <c r="B176" s="93">
        <v>2236</v>
      </c>
      <c r="C176" s="69" t="s">
        <v>117</v>
      </c>
      <c r="D176" s="70" t="s">
        <v>34</v>
      </c>
      <c r="E176" s="71" t="s">
        <v>35</v>
      </c>
      <c r="F176" s="535">
        <v>32.409999999999997</v>
      </c>
      <c r="G176" s="395" t="s">
        <v>571</v>
      </c>
      <c r="H176" s="511">
        <v>61</v>
      </c>
      <c r="I176" s="511">
        <v>6</v>
      </c>
      <c r="J176" s="524">
        <f t="shared" si="3"/>
        <v>8.855191256830601E-2</v>
      </c>
      <c r="K176" s="59" t="s">
        <v>338</v>
      </c>
      <c r="L176" s="59" t="s">
        <v>332</v>
      </c>
      <c r="M176" s="59"/>
      <c r="N176" s="59"/>
      <c r="O176" s="59" t="s">
        <v>649</v>
      </c>
      <c r="P176" s="74" t="s">
        <v>118</v>
      </c>
      <c r="Q176" s="74">
        <v>868515665</v>
      </c>
      <c r="R176" s="49" t="s">
        <v>119</v>
      </c>
    </row>
    <row r="177" spans="1:18" s="50" customFormat="1" ht="15.75" thickBot="1" x14ac:dyDescent="0.3">
      <c r="A177" s="186" t="s">
        <v>44</v>
      </c>
      <c r="B177" s="214">
        <v>2236</v>
      </c>
      <c r="C177" s="188" t="s">
        <v>117</v>
      </c>
      <c r="D177" s="189" t="s">
        <v>38</v>
      </c>
      <c r="E177" s="190" t="s">
        <v>39</v>
      </c>
      <c r="F177" s="316"/>
      <c r="G177" s="425" t="s">
        <v>571</v>
      </c>
      <c r="H177" s="512">
        <v>61</v>
      </c>
      <c r="I177" s="512">
        <v>6</v>
      </c>
      <c r="J177" s="526">
        <f t="shared" ref="J177:J203" si="4">+F177/H177/I177</f>
        <v>0</v>
      </c>
      <c r="K177" s="191"/>
      <c r="L177" s="191"/>
      <c r="M177" s="191"/>
      <c r="N177" s="195"/>
      <c r="O177" s="191" t="s">
        <v>477</v>
      </c>
      <c r="P177" s="195" t="s">
        <v>118</v>
      </c>
      <c r="Q177" s="195">
        <v>868515666</v>
      </c>
      <c r="R177" s="196" t="s">
        <v>119</v>
      </c>
    </row>
    <row r="178" spans="1:18" s="289" customFormat="1" thickBot="1" x14ac:dyDescent="0.25">
      <c r="A178" s="326" t="s">
        <v>44</v>
      </c>
      <c r="B178" s="349">
        <v>2236</v>
      </c>
      <c r="C178" s="350" t="s">
        <v>117</v>
      </c>
      <c r="D178" s="352"/>
      <c r="E178" s="330" t="s">
        <v>41</v>
      </c>
      <c r="F178" s="533">
        <v>1092.55</v>
      </c>
      <c r="G178" s="332" t="s">
        <v>571</v>
      </c>
      <c r="H178" s="518">
        <v>61</v>
      </c>
      <c r="I178" s="518">
        <v>6</v>
      </c>
      <c r="J178" s="527">
        <f t="shared" si="4"/>
        <v>2.9851092896174864</v>
      </c>
      <c r="K178" s="342"/>
      <c r="L178" s="342"/>
      <c r="M178" s="338"/>
      <c r="N178" s="340"/>
      <c r="O178" s="335" t="s">
        <v>665</v>
      </c>
      <c r="P178" s="328" t="s">
        <v>118</v>
      </c>
      <c r="Q178" s="328">
        <v>868515667</v>
      </c>
      <c r="R178" s="336" t="s">
        <v>119</v>
      </c>
    </row>
    <row r="179" spans="1:18" s="50" customFormat="1" x14ac:dyDescent="0.25">
      <c r="A179" s="122" t="s">
        <v>44</v>
      </c>
      <c r="B179" s="172">
        <v>2929</v>
      </c>
      <c r="C179" s="133" t="s">
        <v>167</v>
      </c>
      <c r="D179" s="144" t="s">
        <v>22</v>
      </c>
      <c r="E179" s="133" t="s">
        <v>23</v>
      </c>
      <c r="F179" s="537">
        <v>1172.24</v>
      </c>
      <c r="G179" s="447" t="s">
        <v>571</v>
      </c>
      <c r="H179" s="515">
        <v>61</v>
      </c>
      <c r="I179" s="515">
        <v>19</v>
      </c>
      <c r="J179" s="523">
        <f t="shared" si="4"/>
        <v>1.0114236410698878</v>
      </c>
      <c r="K179" s="148" t="s">
        <v>168</v>
      </c>
      <c r="L179" s="148" t="s">
        <v>416</v>
      </c>
      <c r="M179" s="148"/>
      <c r="N179" s="148"/>
      <c r="O179" s="148"/>
      <c r="P179" s="122" t="s">
        <v>169</v>
      </c>
      <c r="Q179" s="151">
        <v>844447595</v>
      </c>
      <c r="R179" s="152" t="s">
        <v>170</v>
      </c>
    </row>
    <row r="180" spans="1:18" s="50" customFormat="1" x14ac:dyDescent="0.25">
      <c r="A180" s="68" t="s">
        <v>44</v>
      </c>
      <c r="B180" s="117">
        <v>2929</v>
      </c>
      <c r="C180" s="69" t="s">
        <v>167</v>
      </c>
      <c r="D180" s="92" t="s">
        <v>29</v>
      </c>
      <c r="E180" s="69" t="s">
        <v>30</v>
      </c>
      <c r="F180" s="535">
        <v>593.03</v>
      </c>
      <c r="G180" s="79" t="s">
        <v>571</v>
      </c>
      <c r="H180" s="511">
        <v>61</v>
      </c>
      <c r="I180" s="511">
        <v>19</v>
      </c>
      <c r="J180" s="524">
        <f t="shared" si="4"/>
        <v>0.51167385677308019</v>
      </c>
      <c r="K180" s="76" t="s">
        <v>419</v>
      </c>
      <c r="L180" s="76" t="s">
        <v>48</v>
      </c>
      <c r="M180" s="76"/>
      <c r="N180" s="76"/>
      <c r="O180" s="76"/>
      <c r="P180" s="68" t="s">
        <v>169</v>
      </c>
      <c r="Q180" s="88">
        <v>844447595</v>
      </c>
      <c r="R180" s="53" t="s">
        <v>170</v>
      </c>
    </row>
    <row r="181" spans="1:18" s="50" customFormat="1" x14ac:dyDescent="0.25">
      <c r="A181" s="68" t="s">
        <v>44</v>
      </c>
      <c r="B181" s="117">
        <v>2929</v>
      </c>
      <c r="C181" s="69" t="s">
        <v>167</v>
      </c>
      <c r="D181" s="92" t="s">
        <v>31</v>
      </c>
      <c r="E181" s="69" t="s">
        <v>32</v>
      </c>
      <c r="F181" s="535">
        <v>85.43</v>
      </c>
      <c r="G181" s="396" t="s">
        <v>571</v>
      </c>
      <c r="H181" s="511">
        <v>61</v>
      </c>
      <c r="I181" s="511">
        <v>19</v>
      </c>
      <c r="J181" s="525">
        <f t="shared" si="4"/>
        <v>7.3710094909404666E-2</v>
      </c>
      <c r="K181" s="76" t="s">
        <v>422</v>
      </c>
      <c r="L181" s="76" t="s">
        <v>48</v>
      </c>
      <c r="M181" s="76"/>
      <c r="N181" s="76"/>
      <c r="O181" s="76"/>
      <c r="P181" s="68" t="s">
        <v>169</v>
      </c>
      <c r="Q181" s="88">
        <v>844447595</v>
      </c>
      <c r="R181" s="53" t="s">
        <v>170</v>
      </c>
    </row>
    <row r="182" spans="1:18" s="50" customFormat="1" x14ac:dyDescent="0.25">
      <c r="A182" s="68" t="s">
        <v>44</v>
      </c>
      <c r="B182" s="117">
        <v>2929</v>
      </c>
      <c r="C182" s="69" t="s">
        <v>167</v>
      </c>
      <c r="D182" s="92" t="s">
        <v>34</v>
      </c>
      <c r="E182" s="69" t="s">
        <v>35</v>
      </c>
      <c r="F182" s="535">
        <v>9.5</v>
      </c>
      <c r="G182" s="396" t="s">
        <v>571</v>
      </c>
      <c r="H182" s="511">
        <v>61</v>
      </c>
      <c r="I182" s="511">
        <v>19</v>
      </c>
      <c r="J182" s="524">
        <f t="shared" si="4"/>
        <v>8.1967213114754103E-3</v>
      </c>
      <c r="K182" s="76" t="s">
        <v>63</v>
      </c>
      <c r="L182" s="76" t="s">
        <v>73</v>
      </c>
      <c r="M182" s="76"/>
      <c r="N182" s="76"/>
      <c r="O182" s="76"/>
      <c r="P182" s="68" t="s">
        <v>169</v>
      </c>
      <c r="Q182" s="88">
        <v>844447595</v>
      </c>
      <c r="R182" s="53" t="s">
        <v>170</v>
      </c>
    </row>
    <row r="183" spans="1:18" s="50" customFormat="1" ht="15.75" thickBot="1" x14ac:dyDescent="0.3">
      <c r="A183" s="186" t="s">
        <v>44</v>
      </c>
      <c r="B183" s="215">
        <v>2929</v>
      </c>
      <c r="C183" s="188" t="s">
        <v>167</v>
      </c>
      <c r="D183" s="216" t="s">
        <v>38</v>
      </c>
      <c r="E183" s="188" t="s">
        <v>39</v>
      </c>
      <c r="F183" s="316"/>
      <c r="G183" s="432"/>
      <c r="H183" s="512"/>
      <c r="I183" s="512"/>
      <c r="J183" s="526"/>
      <c r="K183" s="198"/>
      <c r="L183" s="198"/>
      <c r="M183" s="198"/>
      <c r="N183" s="186"/>
      <c r="O183" s="191" t="s">
        <v>477</v>
      </c>
      <c r="P183" s="186" t="s">
        <v>169</v>
      </c>
      <c r="Q183" s="223">
        <v>844447596</v>
      </c>
      <c r="R183" s="208" t="s">
        <v>170</v>
      </c>
    </row>
    <row r="184" spans="1:18" s="289" customFormat="1" thickBot="1" x14ac:dyDescent="0.25">
      <c r="A184" s="326" t="s">
        <v>44</v>
      </c>
      <c r="B184" s="357">
        <v>2929</v>
      </c>
      <c r="C184" s="350" t="s">
        <v>167</v>
      </c>
      <c r="D184" s="349"/>
      <c r="E184" s="330" t="s">
        <v>41</v>
      </c>
      <c r="F184" s="533">
        <v>1860.2</v>
      </c>
      <c r="G184" s="332" t="s">
        <v>571</v>
      </c>
      <c r="H184" s="518">
        <v>61</v>
      </c>
      <c r="I184" s="514">
        <v>19</v>
      </c>
      <c r="J184" s="527">
        <f t="shared" si="4"/>
        <v>1.6050043140638481</v>
      </c>
      <c r="K184" s="342"/>
      <c r="L184" s="342"/>
      <c r="M184" s="338"/>
      <c r="N184" s="340"/>
      <c r="O184" s="335" t="s">
        <v>665</v>
      </c>
      <c r="P184" s="328" t="s">
        <v>169</v>
      </c>
      <c r="Q184" s="346">
        <v>844447597</v>
      </c>
      <c r="R184" s="336" t="s">
        <v>170</v>
      </c>
    </row>
    <row r="185" spans="1:18" s="50" customFormat="1" x14ac:dyDescent="0.25">
      <c r="A185" s="122" t="s">
        <v>44</v>
      </c>
      <c r="B185" s="255">
        <v>3066</v>
      </c>
      <c r="C185" s="133" t="s">
        <v>176</v>
      </c>
      <c r="D185" s="124" t="s">
        <v>22</v>
      </c>
      <c r="E185" s="125" t="s">
        <v>23</v>
      </c>
      <c r="F185" s="537">
        <v>9400</v>
      </c>
      <c r="G185" s="443" t="s">
        <v>571</v>
      </c>
      <c r="H185" s="515">
        <v>61</v>
      </c>
      <c r="I185" s="515">
        <v>68</v>
      </c>
      <c r="J185" s="523">
        <f t="shared" si="4"/>
        <v>2.266152362584378</v>
      </c>
      <c r="K185" s="126" t="s">
        <v>177</v>
      </c>
      <c r="L185" s="126" t="s">
        <v>48</v>
      </c>
      <c r="M185" s="126"/>
      <c r="N185" s="126"/>
      <c r="O185" s="126"/>
      <c r="P185" s="130" t="s">
        <v>456</v>
      </c>
      <c r="Q185" s="146">
        <v>867302260</v>
      </c>
      <c r="R185" s="132" t="s">
        <v>457</v>
      </c>
    </row>
    <row r="186" spans="1:18" s="50" customFormat="1" x14ac:dyDescent="0.25">
      <c r="A186" s="68" t="s">
        <v>44</v>
      </c>
      <c r="B186" s="181">
        <v>3066</v>
      </c>
      <c r="C186" s="69" t="s">
        <v>176</v>
      </c>
      <c r="D186" s="70" t="s">
        <v>29</v>
      </c>
      <c r="E186" s="71" t="s">
        <v>30</v>
      </c>
      <c r="F186" s="535">
        <v>5350</v>
      </c>
      <c r="G186" s="72" t="s">
        <v>571</v>
      </c>
      <c r="H186" s="511">
        <v>61</v>
      </c>
      <c r="I186" s="511">
        <v>68</v>
      </c>
      <c r="J186" s="524">
        <f t="shared" si="4"/>
        <v>1.2897782063645129</v>
      </c>
      <c r="K186" s="59" t="s">
        <v>458</v>
      </c>
      <c r="L186" s="59" t="s">
        <v>48</v>
      </c>
      <c r="M186" s="59"/>
      <c r="N186" s="59"/>
      <c r="O186" s="59"/>
      <c r="P186" s="74" t="s">
        <v>456</v>
      </c>
      <c r="Q186" s="96">
        <v>867302260</v>
      </c>
      <c r="R186" s="49" t="s">
        <v>457</v>
      </c>
    </row>
    <row r="187" spans="1:18" s="50" customFormat="1" x14ac:dyDescent="0.25">
      <c r="A187" s="68" t="s">
        <v>44</v>
      </c>
      <c r="B187" s="181">
        <v>3066</v>
      </c>
      <c r="C187" s="69" t="s">
        <v>176</v>
      </c>
      <c r="D187" s="70" t="s">
        <v>31</v>
      </c>
      <c r="E187" s="71" t="s">
        <v>32</v>
      </c>
      <c r="F187" s="535">
        <v>3300</v>
      </c>
      <c r="G187" s="395" t="s">
        <v>571</v>
      </c>
      <c r="H187" s="511">
        <v>61</v>
      </c>
      <c r="I187" s="511">
        <v>68</v>
      </c>
      <c r="J187" s="525">
        <f t="shared" si="4"/>
        <v>0.79556412729026038</v>
      </c>
      <c r="K187" s="59" t="s">
        <v>460</v>
      </c>
      <c r="L187" s="59" t="s">
        <v>48</v>
      </c>
      <c r="M187" s="59"/>
      <c r="N187" s="59"/>
      <c r="O187" s="59"/>
      <c r="P187" s="74" t="s">
        <v>456</v>
      </c>
      <c r="Q187" s="96">
        <v>867302260</v>
      </c>
      <c r="R187" s="49" t="s">
        <v>457</v>
      </c>
    </row>
    <row r="188" spans="1:18" s="50" customFormat="1" ht="15.75" x14ac:dyDescent="0.25">
      <c r="A188" s="68" t="s">
        <v>44</v>
      </c>
      <c r="B188" s="181">
        <v>3066</v>
      </c>
      <c r="C188" s="69" t="s">
        <v>176</v>
      </c>
      <c r="D188" s="70" t="s">
        <v>34</v>
      </c>
      <c r="E188" s="71" t="s">
        <v>35</v>
      </c>
      <c r="F188" s="535"/>
      <c r="G188" s="395" t="s">
        <v>571</v>
      </c>
      <c r="H188" s="511"/>
      <c r="I188" s="511"/>
      <c r="J188" s="524"/>
      <c r="K188" s="59"/>
      <c r="L188" s="59"/>
      <c r="M188" s="59"/>
      <c r="N188" s="74"/>
      <c r="O188" s="74" t="s">
        <v>677</v>
      </c>
      <c r="P188" s="24" t="s">
        <v>456</v>
      </c>
      <c r="Q188" s="48"/>
      <c r="R188" s="49" t="s">
        <v>457</v>
      </c>
    </row>
    <row r="189" spans="1:18" s="50" customFormat="1" ht="15.75" thickBot="1" x14ac:dyDescent="0.3">
      <c r="A189" s="186" t="s">
        <v>44</v>
      </c>
      <c r="B189" s="221">
        <v>3066</v>
      </c>
      <c r="C189" s="188" t="s">
        <v>176</v>
      </c>
      <c r="D189" s="189" t="s">
        <v>38</v>
      </c>
      <c r="E189" s="190" t="s">
        <v>39</v>
      </c>
      <c r="F189" s="316"/>
      <c r="G189" s="425" t="s">
        <v>571</v>
      </c>
      <c r="H189" s="512"/>
      <c r="I189" s="512"/>
      <c r="J189" s="526"/>
      <c r="K189" s="191"/>
      <c r="L189" s="191"/>
      <c r="M189" s="191"/>
      <c r="N189" s="195"/>
      <c r="O189" s="191" t="s">
        <v>477</v>
      </c>
      <c r="P189" s="195"/>
      <c r="Q189" s="193"/>
      <c r="R189" s="196" t="s">
        <v>457</v>
      </c>
    </row>
    <row r="190" spans="1:18" s="289" customFormat="1" thickBot="1" x14ac:dyDescent="0.25">
      <c r="A190" s="326" t="s">
        <v>44</v>
      </c>
      <c r="B190" s="337">
        <v>3066</v>
      </c>
      <c r="C190" s="328" t="s">
        <v>176</v>
      </c>
      <c r="D190" s="352"/>
      <c r="E190" s="330" t="s">
        <v>41</v>
      </c>
      <c r="F190" s="533">
        <f>SUM(F185:F189)</f>
        <v>18050</v>
      </c>
      <c r="G190" s="332" t="s">
        <v>571</v>
      </c>
      <c r="H190" s="518">
        <v>61</v>
      </c>
      <c r="I190" s="518">
        <v>68</v>
      </c>
      <c r="J190" s="527">
        <f t="shared" si="4"/>
        <v>4.3514946962391514</v>
      </c>
      <c r="K190" s="342"/>
      <c r="L190" s="342"/>
      <c r="M190" s="338"/>
      <c r="N190" s="340"/>
      <c r="O190" s="335" t="s">
        <v>665</v>
      </c>
      <c r="P190" s="476"/>
      <c r="Q190" s="328"/>
      <c r="R190" s="336" t="s">
        <v>457</v>
      </c>
    </row>
    <row r="191" spans="1:18" s="50" customFormat="1" x14ac:dyDescent="0.25">
      <c r="A191" s="122" t="s">
        <v>44</v>
      </c>
      <c r="B191" s="149">
        <v>2267</v>
      </c>
      <c r="C191" s="122" t="s">
        <v>136</v>
      </c>
      <c r="D191" s="140" t="s">
        <v>22</v>
      </c>
      <c r="E191" s="122" t="s">
        <v>23</v>
      </c>
      <c r="F191" s="537">
        <v>2469.83</v>
      </c>
      <c r="G191" s="443" t="s">
        <v>571</v>
      </c>
      <c r="H191" s="515">
        <v>61</v>
      </c>
      <c r="I191" s="515">
        <v>18</v>
      </c>
      <c r="J191" s="523">
        <f t="shared" si="4"/>
        <v>2.2493897996357011</v>
      </c>
      <c r="K191" s="126" t="s">
        <v>359</v>
      </c>
      <c r="L191" s="126" t="s">
        <v>650</v>
      </c>
      <c r="M191" s="126"/>
      <c r="N191" s="126"/>
      <c r="O191" s="126"/>
      <c r="P191" s="130" t="s">
        <v>137</v>
      </c>
      <c r="Q191" s="146">
        <v>867983321</v>
      </c>
      <c r="R191" s="132" t="s">
        <v>138</v>
      </c>
    </row>
    <row r="192" spans="1:18" s="50" customFormat="1" x14ac:dyDescent="0.25">
      <c r="A192" s="68" t="s">
        <v>44</v>
      </c>
      <c r="B192" s="67">
        <v>2267</v>
      </c>
      <c r="C192" s="68" t="s">
        <v>136</v>
      </c>
      <c r="D192" s="75" t="s">
        <v>29</v>
      </c>
      <c r="E192" s="68" t="s">
        <v>30</v>
      </c>
      <c r="F192" s="535">
        <v>1178.4000000000001</v>
      </c>
      <c r="G192" s="72" t="s">
        <v>571</v>
      </c>
      <c r="H192" s="511">
        <v>61</v>
      </c>
      <c r="I192" s="511">
        <v>18</v>
      </c>
      <c r="J192" s="524">
        <f t="shared" si="4"/>
        <v>1.0732240437158471</v>
      </c>
      <c r="K192" s="59" t="s">
        <v>651</v>
      </c>
      <c r="L192" s="59" t="s">
        <v>139</v>
      </c>
      <c r="M192" s="59"/>
      <c r="N192" s="59"/>
      <c r="O192" s="59"/>
      <c r="P192" s="74" t="s">
        <v>137</v>
      </c>
      <c r="Q192" s="96">
        <v>867983321</v>
      </c>
      <c r="R192" s="49" t="s">
        <v>138</v>
      </c>
    </row>
    <row r="193" spans="1:18" s="50" customFormat="1" x14ac:dyDescent="0.25">
      <c r="A193" s="68" t="s">
        <v>44</v>
      </c>
      <c r="B193" s="67">
        <v>2267</v>
      </c>
      <c r="C193" s="68" t="s">
        <v>136</v>
      </c>
      <c r="D193" s="75" t="s">
        <v>31</v>
      </c>
      <c r="E193" s="68" t="s">
        <v>32</v>
      </c>
      <c r="F193" s="535">
        <v>113.76</v>
      </c>
      <c r="G193" s="395" t="s">
        <v>571</v>
      </c>
      <c r="H193" s="511">
        <v>61</v>
      </c>
      <c r="I193" s="511">
        <v>18</v>
      </c>
      <c r="J193" s="525">
        <f t="shared" si="4"/>
        <v>0.10360655737704919</v>
      </c>
      <c r="K193" s="59" t="s">
        <v>365</v>
      </c>
      <c r="L193" s="59" t="s">
        <v>139</v>
      </c>
      <c r="M193" s="59"/>
      <c r="N193" s="59"/>
      <c r="O193" s="59"/>
      <c r="P193" s="74" t="s">
        <v>137</v>
      </c>
      <c r="Q193" s="96">
        <v>867983321</v>
      </c>
      <c r="R193" s="49" t="s">
        <v>138</v>
      </c>
    </row>
    <row r="194" spans="1:18" s="50" customFormat="1" x14ac:dyDescent="0.25">
      <c r="A194" s="68" t="s">
        <v>44</v>
      </c>
      <c r="B194" s="67">
        <v>2267</v>
      </c>
      <c r="C194" s="68" t="s">
        <v>136</v>
      </c>
      <c r="D194" s="75" t="s">
        <v>34</v>
      </c>
      <c r="E194" s="68" t="s">
        <v>35</v>
      </c>
      <c r="F194" s="535">
        <v>98.62</v>
      </c>
      <c r="G194" s="395" t="s">
        <v>571</v>
      </c>
      <c r="H194" s="511">
        <v>61</v>
      </c>
      <c r="I194" s="511">
        <v>18</v>
      </c>
      <c r="J194" s="524">
        <f t="shared" si="4"/>
        <v>8.9817850637522775E-2</v>
      </c>
      <c r="K194" s="59" t="s">
        <v>140</v>
      </c>
      <c r="L194" s="59" t="s">
        <v>73</v>
      </c>
      <c r="M194" s="59"/>
      <c r="N194" s="59"/>
      <c r="O194" s="59"/>
      <c r="P194" s="74" t="s">
        <v>137</v>
      </c>
      <c r="Q194" s="96">
        <v>867983321</v>
      </c>
      <c r="R194" s="49" t="s">
        <v>138</v>
      </c>
    </row>
    <row r="195" spans="1:18" s="50" customFormat="1" ht="15.75" thickBot="1" x14ac:dyDescent="0.3">
      <c r="A195" s="186" t="s">
        <v>44</v>
      </c>
      <c r="B195" s="206">
        <v>2267</v>
      </c>
      <c r="C195" s="186" t="s">
        <v>136</v>
      </c>
      <c r="D195" s="209" t="s">
        <v>38</v>
      </c>
      <c r="E195" s="186" t="s">
        <v>39</v>
      </c>
      <c r="F195" s="316"/>
      <c r="G195" s="425" t="s">
        <v>571</v>
      </c>
      <c r="H195" s="512">
        <v>61</v>
      </c>
      <c r="I195" s="512">
        <v>18</v>
      </c>
      <c r="J195" s="526">
        <f t="shared" si="4"/>
        <v>0</v>
      </c>
      <c r="K195" s="191"/>
      <c r="L195" s="191"/>
      <c r="M195" s="191"/>
      <c r="N195" s="195"/>
      <c r="O195" s="191" t="s">
        <v>477</v>
      </c>
      <c r="P195" s="195"/>
      <c r="Q195" s="193"/>
      <c r="R195" s="196" t="s">
        <v>138</v>
      </c>
    </row>
    <row r="196" spans="1:18" s="289" customFormat="1" thickBot="1" x14ac:dyDescent="0.25">
      <c r="A196" s="326" t="s">
        <v>44</v>
      </c>
      <c r="B196" s="337">
        <v>2267</v>
      </c>
      <c r="C196" s="328" t="s">
        <v>136</v>
      </c>
      <c r="D196" s="337"/>
      <c r="E196" s="330" t="s">
        <v>41</v>
      </c>
      <c r="F196" s="533">
        <v>3860.61</v>
      </c>
      <c r="G196" s="332" t="s">
        <v>571</v>
      </c>
      <c r="H196" s="518">
        <v>61</v>
      </c>
      <c r="I196" s="518">
        <v>18</v>
      </c>
      <c r="J196" s="527">
        <f t="shared" si="4"/>
        <v>3.5160382513661204</v>
      </c>
      <c r="K196" s="342"/>
      <c r="L196" s="342"/>
      <c r="M196" s="338"/>
      <c r="N196" s="340"/>
      <c r="O196" s="335" t="s">
        <v>665</v>
      </c>
      <c r="P196" s="476"/>
      <c r="Q196" s="328"/>
      <c r="R196" s="336" t="s">
        <v>138</v>
      </c>
    </row>
    <row r="197" spans="1:18" s="50" customFormat="1" x14ac:dyDescent="0.25">
      <c r="A197" s="122" t="s">
        <v>44</v>
      </c>
      <c r="B197" s="251" t="s">
        <v>45</v>
      </c>
      <c r="C197" s="133" t="s">
        <v>46</v>
      </c>
      <c r="D197" s="124" t="s">
        <v>22</v>
      </c>
      <c r="E197" s="125" t="s">
        <v>23</v>
      </c>
      <c r="F197" s="537">
        <v>1259.68</v>
      </c>
      <c r="G197" s="443" t="s">
        <v>571</v>
      </c>
      <c r="H197" s="515">
        <v>61</v>
      </c>
      <c r="I197" s="515">
        <v>16.2</v>
      </c>
      <c r="J197" s="523">
        <f t="shared" si="4"/>
        <v>1.274721716251771</v>
      </c>
      <c r="K197" s="126"/>
      <c r="L197" s="126"/>
      <c r="M197" s="128"/>
      <c r="N197" s="128"/>
      <c r="O197" s="126" t="s">
        <v>652</v>
      </c>
      <c r="P197" s="130" t="s">
        <v>49</v>
      </c>
      <c r="Q197" s="130">
        <v>37060997384</v>
      </c>
      <c r="R197" s="135" t="s">
        <v>50</v>
      </c>
    </row>
    <row r="198" spans="1:18" s="50" customFormat="1" x14ac:dyDescent="0.25">
      <c r="A198" s="68" t="s">
        <v>44</v>
      </c>
      <c r="B198" s="177" t="s">
        <v>45</v>
      </c>
      <c r="C198" s="69" t="s">
        <v>46</v>
      </c>
      <c r="D198" s="70" t="s">
        <v>29</v>
      </c>
      <c r="E198" s="71" t="s">
        <v>30</v>
      </c>
      <c r="F198" s="535">
        <v>427.33</v>
      </c>
      <c r="G198" s="72" t="s">
        <v>571</v>
      </c>
      <c r="H198" s="511">
        <v>61</v>
      </c>
      <c r="I198" s="511">
        <v>16.2</v>
      </c>
      <c r="J198" s="524">
        <f t="shared" si="4"/>
        <v>0.43243270592997368</v>
      </c>
      <c r="K198" s="59"/>
      <c r="L198" s="59"/>
      <c r="M198" s="48"/>
      <c r="N198" s="48"/>
      <c r="O198" s="59" t="s">
        <v>652</v>
      </c>
      <c r="P198" s="74" t="s">
        <v>49</v>
      </c>
      <c r="Q198" s="74">
        <v>37060997384</v>
      </c>
      <c r="R198" s="81" t="s">
        <v>50</v>
      </c>
    </row>
    <row r="199" spans="1:18" s="50" customFormat="1" x14ac:dyDescent="0.25">
      <c r="A199" s="68" t="s">
        <v>44</v>
      </c>
      <c r="B199" s="177" t="s">
        <v>45</v>
      </c>
      <c r="C199" s="69" t="s">
        <v>46</v>
      </c>
      <c r="D199" s="70" t="s">
        <v>31</v>
      </c>
      <c r="E199" s="71" t="s">
        <v>32</v>
      </c>
      <c r="F199" s="535">
        <v>131.24</v>
      </c>
      <c r="G199" s="395" t="s">
        <v>571</v>
      </c>
      <c r="H199" s="511">
        <v>61</v>
      </c>
      <c r="I199" s="511">
        <v>16.2</v>
      </c>
      <c r="J199" s="525">
        <f t="shared" si="4"/>
        <v>0.13280712406395467</v>
      </c>
      <c r="K199" s="59"/>
      <c r="L199" s="59"/>
      <c r="M199" s="48"/>
      <c r="N199" s="48"/>
      <c r="O199" s="59" t="s">
        <v>652</v>
      </c>
      <c r="P199" s="74" t="s">
        <v>49</v>
      </c>
      <c r="Q199" s="74">
        <v>37060997384</v>
      </c>
      <c r="R199" s="81" t="s">
        <v>50</v>
      </c>
    </row>
    <row r="200" spans="1:18" s="50" customFormat="1" x14ac:dyDescent="0.25">
      <c r="A200" s="68" t="s">
        <v>44</v>
      </c>
      <c r="B200" s="177" t="s">
        <v>45</v>
      </c>
      <c r="C200" s="69" t="s">
        <v>46</v>
      </c>
      <c r="D200" s="70" t="s">
        <v>34</v>
      </c>
      <c r="E200" s="71" t="s">
        <v>35</v>
      </c>
      <c r="F200" s="535">
        <v>141.49</v>
      </c>
      <c r="G200" s="395" t="s">
        <v>571</v>
      </c>
      <c r="H200" s="511">
        <v>61</v>
      </c>
      <c r="I200" s="511">
        <v>16.2</v>
      </c>
      <c r="J200" s="524">
        <f t="shared" si="4"/>
        <v>0.14317951831613035</v>
      </c>
      <c r="K200" s="59"/>
      <c r="L200" s="59"/>
      <c r="M200" s="48"/>
      <c r="N200" s="48"/>
      <c r="O200" s="59" t="s">
        <v>652</v>
      </c>
      <c r="P200" s="74" t="s">
        <v>49</v>
      </c>
      <c r="Q200" s="74">
        <v>37060997384</v>
      </c>
      <c r="R200" s="81" t="s">
        <v>50</v>
      </c>
    </row>
    <row r="201" spans="1:18" s="50" customFormat="1" ht="15.75" thickBot="1" x14ac:dyDescent="0.3">
      <c r="A201" s="186" t="s">
        <v>44</v>
      </c>
      <c r="B201" s="187" t="s">
        <v>45</v>
      </c>
      <c r="C201" s="188" t="s">
        <v>46</v>
      </c>
      <c r="D201" s="189" t="s">
        <v>38</v>
      </c>
      <c r="E201" s="190" t="s">
        <v>39</v>
      </c>
      <c r="F201" s="316">
        <v>13.5</v>
      </c>
      <c r="G201" s="425" t="s">
        <v>571</v>
      </c>
      <c r="H201" s="512">
        <v>61</v>
      </c>
      <c r="I201" s="512">
        <v>16.2</v>
      </c>
      <c r="J201" s="526">
        <f t="shared" si="4"/>
        <v>1.3661202185792349E-2</v>
      </c>
      <c r="K201" s="191"/>
      <c r="L201" s="191"/>
      <c r="M201" s="193"/>
      <c r="N201" s="193"/>
      <c r="O201" s="191" t="s">
        <v>652</v>
      </c>
      <c r="P201" s="195" t="s">
        <v>49</v>
      </c>
      <c r="Q201" s="195">
        <v>37060997384</v>
      </c>
      <c r="R201" s="203" t="s">
        <v>50</v>
      </c>
    </row>
    <row r="202" spans="1:18" s="289" customFormat="1" ht="14.25" x14ac:dyDescent="0.2">
      <c r="A202" s="375" t="s">
        <v>44</v>
      </c>
      <c r="B202" s="461" t="s">
        <v>45</v>
      </c>
      <c r="C202" s="382" t="s">
        <v>46</v>
      </c>
      <c r="D202" s="376"/>
      <c r="E202" s="378" t="s">
        <v>41</v>
      </c>
      <c r="F202" s="539">
        <v>1973.24</v>
      </c>
      <c r="G202" s="379" t="s">
        <v>571</v>
      </c>
      <c r="H202" s="528">
        <v>61</v>
      </c>
      <c r="I202" s="529">
        <v>16.2</v>
      </c>
      <c r="J202" s="530">
        <f t="shared" si="4"/>
        <v>1.996802266747622</v>
      </c>
      <c r="K202" s="462"/>
      <c r="L202" s="462"/>
      <c r="M202" s="463"/>
      <c r="N202" s="463"/>
      <c r="O202" s="423" t="s">
        <v>665</v>
      </c>
      <c r="P202" s="382" t="s">
        <v>49</v>
      </c>
      <c r="Q202" s="382">
        <v>37060997385</v>
      </c>
      <c r="R202" s="383" t="s">
        <v>50</v>
      </c>
    </row>
    <row r="203" spans="1:18" s="291" customFormat="1" thickBot="1" x14ac:dyDescent="0.25">
      <c r="A203" s="483"/>
      <c r="B203" s="464"/>
      <c r="C203" s="465"/>
      <c r="D203" s="465"/>
      <c r="E203" s="386" t="s">
        <v>248</v>
      </c>
      <c r="F203" s="534">
        <f>+F202+F196+F190+F184+F178+F172+F166+F160+F154+F148+F142+F136+F130+F124+F118+F112+F106+F100+F94+F88+F82+F76+F70+F64+F58+F52+F46+F40+F34+F28+F22+F16</f>
        <v>180201.53589242825</v>
      </c>
      <c r="G203" s="388" t="s">
        <v>571</v>
      </c>
      <c r="H203" s="531">
        <v>61</v>
      </c>
      <c r="I203" s="531">
        <f>+I202+I196+I190+I184+I178+I172+I166+I160+I154+I148+I142+I136+I130+I124+I118+I112+I106+I100+I94+I88+I82+I76+I70+I64+I58+I52+I46+I40+I34+I28+I22+I16</f>
        <v>1351.48</v>
      </c>
      <c r="J203" s="532">
        <f t="shared" si="4"/>
        <v>2.1858433267381945</v>
      </c>
      <c r="K203" s="465"/>
      <c r="L203" s="465"/>
      <c r="M203" s="465"/>
      <c r="N203" s="465"/>
      <c r="O203" s="479"/>
      <c r="P203" s="414"/>
      <c r="Q203" s="414"/>
      <c r="R203" s="408"/>
    </row>
    <row r="204" spans="1:18" x14ac:dyDescent="0.25">
      <c r="A204" s="1"/>
      <c r="D204" s="392" t="s">
        <v>22</v>
      </c>
      <c r="E204" s="452" t="s">
        <v>671</v>
      </c>
      <c r="F204" s="540">
        <f>+F197+F191+F185+F179+F173+F167+F161+F155+F149+F143+F137+F131+F125+F119+F113+F107+F101+F95+F89+F83+F77+F71+F65+F59+F53+F47+F41+F35+F29+F23+F17+F11</f>
        <v>88952.591591258097</v>
      </c>
      <c r="O204" s="1"/>
      <c r="P204" s="1"/>
      <c r="Q204" s="1"/>
      <c r="R204" s="1"/>
    </row>
    <row r="205" spans="1:18" x14ac:dyDescent="0.25">
      <c r="A205" s="1"/>
      <c r="D205" s="391" t="s">
        <v>29</v>
      </c>
      <c r="E205" s="393" t="s">
        <v>672</v>
      </c>
      <c r="F205" s="541">
        <f>+F198+F192+F186+F180+F174+F168+F162+F156+F150+F144+F138+F132+F126+F120+F114+F108+F102+F96+F90+F84+F78+F72+F66+F60+F54+F48+F42+F36+F30+F24+F18+F12</f>
        <v>57403.442113441197</v>
      </c>
      <c r="O205" s="1"/>
      <c r="P205" s="1"/>
      <c r="Q205" s="1"/>
      <c r="R205" s="1"/>
    </row>
    <row r="206" spans="1:18" x14ac:dyDescent="0.25">
      <c r="A206" s="1"/>
      <c r="D206" s="391" t="s">
        <v>31</v>
      </c>
      <c r="E206" s="393" t="s">
        <v>673</v>
      </c>
      <c r="F206" s="541">
        <f>+F199+F193+F187+F181+F175+F169+F157+F163+F151+F145+F139+F133+F127+F121+F115+F109+F103+F97+F91+F85+F79+F73+F67+F61+F55+F49+F43+F37+F31+F25+F19+F13</f>
        <v>28768.271911714583</v>
      </c>
      <c r="O206" s="1"/>
      <c r="P206" s="1"/>
      <c r="Q206" s="1"/>
      <c r="R206" s="1"/>
    </row>
    <row r="207" spans="1:18" x14ac:dyDescent="0.25">
      <c r="A207" s="1"/>
      <c r="D207" s="391" t="s">
        <v>34</v>
      </c>
      <c r="E207" s="393" t="s">
        <v>674</v>
      </c>
      <c r="F207" s="541">
        <f>+F200+F188+F194+F182+F176+F170+F164+F152+F158+F146+F140+F134+F128+F122+F116+F110+F104+F98+F92+F86+F80+F74+F68+F62+F56+F50+F44+F38+F32+F26+F20+F14</f>
        <v>4495.6702760143671</v>
      </c>
      <c r="O207" s="1"/>
      <c r="P207" s="1"/>
      <c r="Q207" s="1"/>
      <c r="R207" s="1"/>
    </row>
    <row r="208" spans="1:18" x14ac:dyDescent="0.25">
      <c r="A208" s="1"/>
      <c r="D208" s="391" t="s">
        <v>38</v>
      </c>
      <c r="E208" s="393" t="s">
        <v>675</v>
      </c>
      <c r="F208" s="541">
        <f>+F201+F195+F189+F183+F177+F171+F165+F159+F153+F147+F135+F129+F123++F117+F111+F105+F99+F93+F87+F81+F75+F69+F57+F63+F51+F39+F45+F33+F15+F141</f>
        <v>581.55999999999995</v>
      </c>
      <c r="O208" s="1"/>
      <c r="P208" s="1"/>
      <c r="Q208" s="1"/>
      <c r="R208" s="1"/>
    </row>
  </sheetData>
  <autoFilter ref="A7:R208" xr:uid="{5457C1F4-108F-41D2-8D34-FD38A6B099A6}">
    <filterColumn colId="6" showButton="0"/>
    <filterColumn colId="11" showButton="0"/>
    <filterColumn colId="12" showButton="0"/>
  </autoFilter>
  <mergeCells count="18">
    <mergeCell ref="A1:C1"/>
    <mergeCell ref="A6:F6"/>
    <mergeCell ref="A7:A9"/>
    <mergeCell ref="B7:B9"/>
    <mergeCell ref="C7:C9"/>
    <mergeCell ref="D7:D8"/>
    <mergeCell ref="E7:E8"/>
    <mergeCell ref="F7:F8"/>
    <mergeCell ref="O7:O8"/>
    <mergeCell ref="P7:P8"/>
    <mergeCell ref="Q7:Q8"/>
    <mergeCell ref="R7:R8"/>
    <mergeCell ref="A10:R10"/>
    <mergeCell ref="G7:H7"/>
    <mergeCell ref="I7:I8"/>
    <mergeCell ref="J7:J8"/>
    <mergeCell ref="K7:K8"/>
    <mergeCell ref="L7:N7"/>
  </mergeCells>
  <phoneticPr fontId="53" type="noConversion"/>
  <hyperlinks>
    <hyperlink ref="R11" r:id="rId1" xr:uid="{8FA0C8BE-4AB3-401F-815E-974EF3FA3626}"/>
    <hyperlink ref="R12" r:id="rId2" xr:uid="{D5D85A3F-28C9-4B02-B50A-4CCCD04B2DE5}"/>
    <hyperlink ref="R13" r:id="rId3" xr:uid="{F72A429E-9CA5-4687-8431-E20755DDEC91}"/>
    <hyperlink ref="R14" r:id="rId4" xr:uid="{2D36877D-E8FA-4CB3-9DAF-8FAB9A3E1A58}"/>
    <hyperlink ref="R15" r:id="rId5" xr:uid="{47641480-7794-4B15-BCD3-CF36B32B823E}"/>
    <hyperlink ref="R16" r:id="rId6" xr:uid="{385B9A21-2613-4A6B-836A-8A6D9D84B413}"/>
    <hyperlink ref="R17:R20" r:id="rId7" display="sigita.urboniene@konservatorija.lt" xr:uid="{B6A9AB80-8D0D-4FB1-810E-ED707AB4686D}"/>
    <hyperlink ref="R34" r:id="rId8" xr:uid="{2A613E2A-3680-4DAE-B36A-D8957878D963}"/>
    <hyperlink ref="R35" r:id="rId9" xr:uid="{EDA03EFC-38DF-4E26-A621-D7FC028A996C}"/>
    <hyperlink ref="R36:R39" r:id="rId10" display="remigijus.gustas@vdu.lt" xr:uid="{AAF01D82-55FD-4635-B464-0AA802B31414}"/>
    <hyperlink ref="R41" r:id="rId11" xr:uid="{952EF1E1-8F5C-42A1-8D16-A2BB9F420FC4}"/>
    <hyperlink ref="R42" r:id="rId12" xr:uid="{7BC3AF25-A192-4ABC-B923-CF029229102A}"/>
    <hyperlink ref="R43" r:id="rId13" xr:uid="{4F41765C-0F90-473A-BEF2-7A64A56E46DD}"/>
    <hyperlink ref="R46" r:id="rId14" xr:uid="{621AC82C-7289-4D46-81C3-F7A1FD6A86DD}"/>
    <hyperlink ref="R47:R50" r:id="rId15" display="jurate.kundrotiene@vesk.lt" xr:uid="{31E15B84-76DD-4C70-A737-7306579200BF}"/>
    <hyperlink ref="R53" r:id="rId16" xr:uid="{0F7EC573-7E15-4F5B-B533-29612E575083}"/>
    <hyperlink ref="R54" r:id="rId17" xr:uid="{E374030A-7E0E-4A1C-A162-C67E24420394}"/>
    <hyperlink ref="R55" r:id="rId18" xr:uid="{EDF940D2-70A0-4670-A03C-DDFF620A5107}"/>
    <hyperlink ref="R56" r:id="rId19" xr:uid="{BF0B95B5-EE25-4879-BA17-C1C0C58FD4C9}"/>
    <hyperlink ref="R57" r:id="rId20" xr:uid="{9C2A5A80-CF28-4881-8B41-2A910F836A42}"/>
    <hyperlink ref="R58" r:id="rId21" xr:uid="{8833FDAC-230A-40E1-AED2-02D044200635}"/>
    <hyperlink ref="R59" r:id="rId22" xr:uid="{85556EE6-250B-4DF6-AC19-E812176A3995}"/>
    <hyperlink ref="R60" r:id="rId23" xr:uid="{A6361929-DC1E-421B-8580-C3561F7EDFFC}"/>
    <hyperlink ref="R61" r:id="rId24" xr:uid="{3C019C59-2081-4A61-BA24-3130FC285683}"/>
    <hyperlink ref="R62" r:id="rId25" xr:uid="{8F369EEC-F5D3-4855-BD06-EB50B0A719B6}"/>
    <hyperlink ref="R63" r:id="rId26" xr:uid="{B16E0809-120B-4014-869B-87AF140C576B}"/>
    <hyperlink ref="R64" r:id="rId27" xr:uid="{C11B6FB8-AAEA-4037-9E45-B8FB55D9C5C0}"/>
    <hyperlink ref="R65" r:id="rId28" xr:uid="{D4826408-324E-4563-B6C2-A012A96D6927}"/>
    <hyperlink ref="R66" r:id="rId29" xr:uid="{6564AA7D-4331-4ECD-80AA-A8EAF436D28F}"/>
    <hyperlink ref="R67" r:id="rId30" xr:uid="{CD768A3F-2ED4-49D9-8B41-3CF4FAE79CBA}"/>
    <hyperlink ref="R68" r:id="rId31" xr:uid="{6AFE12A2-161E-4346-8788-6248315DB647}"/>
    <hyperlink ref="R71" r:id="rId32" xr:uid="{F65447B6-1EB4-4DC0-84F2-E54C9B4F6004}"/>
    <hyperlink ref="R72" r:id="rId33" xr:uid="{C9B35297-0DC5-418F-BE4C-B4EE29760AC3}"/>
    <hyperlink ref="R73" r:id="rId34" xr:uid="{3D2D9234-66DE-44B0-8C86-00C13E024BF6}"/>
    <hyperlink ref="R74" r:id="rId35" xr:uid="{AE458706-5E67-4285-83B5-EBCA07671A77}"/>
    <hyperlink ref="R75" r:id="rId36" xr:uid="{672724D7-44CB-4A6F-A225-500211EB777C}"/>
    <hyperlink ref="R77" r:id="rId37" xr:uid="{A1DF4A1E-E62A-49D5-9248-8F90D27375B3}"/>
    <hyperlink ref="R78:R80" r:id="rId38" display="erika.pauliukeviciene@vsrc.lt" xr:uid="{144B670E-EDDB-4F2B-864D-C9642A2CFF57}"/>
    <hyperlink ref="R83" r:id="rId39" xr:uid="{D5FE2B0F-3215-42B3-81AE-2DB81785B724}"/>
    <hyperlink ref="R84" r:id="rId40" xr:uid="{1DF246FF-9BCF-4C56-9D9B-07BEE6C54896}"/>
    <hyperlink ref="R85" r:id="rId41" xr:uid="{D7BD6404-1597-4139-84C0-8649CB9AB04A}"/>
    <hyperlink ref="R86" r:id="rId42" xr:uid="{CF13675E-CE3F-4C5F-A4C2-712EA2EB540A}"/>
    <hyperlink ref="R87" r:id="rId43" xr:uid="{E895BFD1-0743-45FF-91B4-9DA007A81808}"/>
    <hyperlink ref="R88" r:id="rId44" xr:uid="{EB2AB78F-4675-48FA-9FE6-7D31B0CECC40}"/>
    <hyperlink ref="R81" r:id="rId45" xr:uid="{5DE77154-EEB4-4B83-90AE-C193C3938F32}"/>
    <hyperlink ref="R82" r:id="rId46" xr:uid="{FA75889C-0983-4E29-A9B3-A07546E3B51D}"/>
    <hyperlink ref="R100" r:id="rId47" xr:uid="{200B5E1A-2D70-465D-BD87-4A2D7F54C7AA}"/>
    <hyperlink ref="R101" r:id="rId48" xr:uid="{EFAD1197-A7DE-4B76-AE3F-6112F311F58F}"/>
    <hyperlink ref="R107" r:id="rId49" xr:uid="{1F460D51-2926-4E70-A149-4780F645C481}"/>
    <hyperlink ref="R108" r:id="rId50" xr:uid="{6E86C51A-7FEF-4D1B-AEBC-95916E3712F6}"/>
    <hyperlink ref="R109" r:id="rId51" xr:uid="{795BEC09-1493-4078-96E0-4B9C99BED788}"/>
    <hyperlink ref="R110" r:id="rId52" xr:uid="{CF870FC1-D91D-4BEA-8168-D0CA5E9E29A0}"/>
    <hyperlink ref="R111" r:id="rId53" xr:uid="{DB4D41C4-2DAE-4A5D-8AF0-96E4B097B501}"/>
    <hyperlink ref="R112" r:id="rId54" xr:uid="{1EB7860B-9DA8-4813-B062-E02EDA21AE5C}"/>
    <hyperlink ref="R119" r:id="rId55" xr:uid="{5EF29A59-C16E-473D-A763-08C4A496063F}"/>
    <hyperlink ref="R120" r:id="rId56" xr:uid="{46EAC2D7-8324-461E-A915-4730353DF0AD}"/>
    <hyperlink ref="R121" r:id="rId57" xr:uid="{2C59F8C8-8D46-4358-9769-C7213305C091}"/>
    <hyperlink ref="R122" r:id="rId58" xr:uid="{0190B6FE-80D5-4DDE-BB74-15E6BE2874A0}"/>
    <hyperlink ref="R125" r:id="rId59" xr:uid="{46EDB0AD-5E16-450A-8A45-54BF8A73C27C}"/>
    <hyperlink ref="R126" r:id="rId60" xr:uid="{09C19474-F76F-4CC9-8333-08D8C4431CBE}"/>
    <hyperlink ref="R127" r:id="rId61" xr:uid="{7F1AC144-0110-4B68-829F-945E4CD9D4D7}"/>
    <hyperlink ref="R128" r:id="rId62" xr:uid="{1DA511C3-059F-411E-B9F4-7425BC9ECF70}"/>
    <hyperlink ref="R129" r:id="rId63" xr:uid="{60A9E238-BB44-4251-A911-9E7ED4D07922}"/>
    <hyperlink ref="R136" r:id="rId64" xr:uid="{DB88DBB1-AF31-4E3A-A3B6-071B63791B69}"/>
    <hyperlink ref="R137" r:id="rId65" xr:uid="{44B2BBB2-2C7F-4CFE-98E6-3CF5FDA5B07C}"/>
    <hyperlink ref="R138" r:id="rId66" xr:uid="{A8CA07AD-5D2C-48FF-B5EB-5ADA16D5C30A}"/>
    <hyperlink ref="R139" r:id="rId67" xr:uid="{CE0C6CB4-ABD5-4077-A5BE-70FAEA1E05C1}"/>
    <hyperlink ref="R140" r:id="rId68" xr:uid="{6F90D677-7FAA-41BB-A933-7E77FE2714D7}"/>
    <hyperlink ref="R141" r:id="rId69" xr:uid="{6BC454B8-2A42-4FC8-A98B-14A2CB9C9A05}"/>
    <hyperlink ref="R154" r:id="rId70" xr:uid="{FCB35D23-108C-40E0-9D96-709AACB08AD0}"/>
    <hyperlink ref="R149" r:id="rId71" xr:uid="{1DB1B0BA-9428-4A0B-855E-5F7C1C2F7A7C}"/>
    <hyperlink ref="R150" r:id="rId72" xr:uid="{250E5007-BC13-4531-90D6-25E5823FF769}"/>
    <hyperlink ref="R151" r:id="rId73" xr:uid="{4E53FEB7-C2F0-49AC-B650-D9EEEB3EA9C7}"/>
    <hyperlink ref="R152" r:id="rId74" xr:uid="{46B99997-A5E7-4CB1-A014-E32101786CD9}"/>
    <hyperlink ref="R153" r:id="rId75" xr:uid="{F72C8524-0E9C-419C-BA0E-54B01364E937}"/>
    <hyperlink ref="R155" r:id="rId76" xr:uid="{713A1A11-4BD7-49CB-9D6E-89091C56B347}"/>
    <hyperlink ref="R157" r:id="rId77" xr:uid="{712914B4-38F7-464E-A6C1-9B0D16ABDD1C}"/>
    <hyperlink ref="R156" r:id="rId78" xr:uid="{F6BA327B-FCFA-4B97-A51C-92A6A3C491AA}"/>
    <hyperlink ref="R161" r:id="rId79" xr:uid="{376C93C1-6F3B-4EB3-9197-5ABEC3A0B2F2}"/>
    <hyperlink ref="R158" r:id="rId80" xr:uid="{A7CA342F-893E-40A9-B3E4-7A0EC3E1DBB2}"/>
    <hyperlink ref="R159" r:id="rId81" xr:uid="{8BAFB7CA-A839-42BC-8527-CFF5677F0C9D}"/>
    <hyperlink ref="R160" r:id="rId82" xr:uid="{C902CD13-E39F-4849-B314-C3AFF0037142}"/>
    <hyperlink ref="R162" r:id="rId83" xr:uid="{96BC7B61-5AC0-4F89-8ACA-19B9F765970F}"/>
    <hyperlink ref="R163" r:id="rId84" xr:uid="{084E0A3F-4EA1-4EAB-869B-C20B8F4F23B1}"/>
    <hyperlink ref="R164" r:id="rId85" xr:uid="{EEF1E12F-B16F-4E03-B4BA-D75E0FD648DD}"/>
    <hyperlink ref="R165" r:id="rId86" xr:uid="{956F9A1E-4737-4FB5-AAF5-F84D25ECD38C}"/>
    <hyperlink ref="R166" r:id="rId87" xr:uid="{72CAE609-6046-47F8-B66C-32FA3E034516}"/>
    <hyperlink ref="R167" r:id="rId88" xr:uid="{D20CFE17-8C63-41C5-8E98-E00B03D9D6A9}"/>
    <hyperlink ref="R168" r:id="rId89" xr:uid="{8A1FA17E-5E11-4EFB-823E-5E6E985CE495}"/>
    <hyperlink ref="R169" r:id="rId90" xr:uid="{1821907A-21D7-4E90-882C-CCE283B7B51E}"/>
    <hyperlink ref="R170" r:id="rId91" xr:uid="{4C7761C0-B714-464F-9694-0BA23B91CF03}"/>
    <hyperlink ref="R173" r:id="rId92" xr:uid="{799A5FB3-8034-40EB-AC0F-48D7E874DC33}"/>
    <hyperlink ref="R174" r:id="rId93" xr:uid="{0C81D2AD-9CBF-422A-9AA0-4C8B180A085F}"/>
    <hyperlink ref="R175" r:id="rId94" xr:uid="{262B7F2B-251A-4B12-BF63-7CB57C14B71F}"/>
    <hyperlink ref="R176" r:id="rId95" xr:uid="{2888F9E2-983E-4E18-96D9-1ED91D6FBDE2}"/>
    <hyperlink ref="R177" r:id="rId96" xr:uid="{905D1BE3-118A-4F1D-9BA7-CC228A2F21E9}"/>
    <hyperlink ref="R178" r:id="rId97" xr:uid="{90DFD4F2-DCAE-488B-9D25-DDA48E3608C0}"/>
    <hyperlink ref="R179" r:id="rId98" xr:uid="{1A4B2B81-AD3D-40C9-A763-70371353DC42}"/>
    <hyperlink ref="R180" r:id="rId99" xr:uid="{FAF728EE-23BF-4D19-ABD3-D8BC46D5DD1E}"/>
    <hyperlink ref="R181" r:id="rId100" xr:uid="{D3D82A1E-54AA-4C02-8410-0294012D1BE4}"/>
    <hyperlink ref="R182" r:id="rId101" xr:uid="{B38E9B74-E5D3-4084-AEF3-769B0B3A028D}"/>
    <hyperlink ref="R183" r:id="rId102" xr:uid="{C1AA9477-EBDE-481B-AC1C-AF3A10EAB139}"/>
    <hyperlink ref="R184" r:id="rId103" xr:uid="{71A4CFF1-D36C-4800-809E-54D6067D8D7D}"/>
    <hyperlink ref="R185" r:id="rId104" xr:uid="{2BF48D08-D5AA-4685-A8D4-4CE076E4BF7E}"/>
    <hyperlink ref="R186" r:id="rId105" xr:uid="{62B055FE-005D-45C2-8D89-C5A804ADD1EA}"/>
    <hyperlink ref="R187" r:id="rId106" xr:uid="{49B18E5C-FE04-4693-9780-4FF6D074BE09}"/>
    <hyperlink ref="R191" r:id="rId107" xr:uid="{0E3F2903-B61F-4B35-B005-664B5B14C6D5}"/>
    <hyperlink ref="R192" r:id="rId108" xr:uid="{7815D016-8AA1-42D3-9F90-CD8CE36900F1}"/>
    <hyperlink ref="R193" r:id="rId109" xr:uid="{F780F543-4C78-4B66-8E7A-770DE10741A9}"/>
    <hyperlink ref="R194" r:id="rId110" xr:uid="{C407C8DB-63CF-4133-B6FB-ACF5EAFEBCB7}"/>
    <hyperlink ref="R197" r:id="rId111" xr:uid="{C21CA41F-A49D-4313-87CF-34E1E2221487}"/>
    <hyperlink ref="R198" r:id="rId112" xr:uid="{7BA1DF94-07EA-4647-959E-92A289F1CF35}"/>
    <hyperlink ref="R199" r:id="rId113" xr:uid="{DF8EBAB8-391A-4BD0-834E-C2A02055B302}"/>
    <hyperlink ref="R200" r:id="rId114" xr:uid="{283BE89E-741B-47D3-AFC6-D1BE247AC607}"/>
    <hyperlink ref="R201" r:id="rId115" xr:uid="{6509D891-0388-4E00-8C84-BC96B911D956}"/>
    <hyperlink ref="R202" r:id="rId116" xr:uid="{2EC92D9D-9B94-4573-B417-BA4BE99481E1}"/>
    <hyperlink ref="R22" r:id="rId117" xr:uid="{D90844F7-DFC0-4F4D-B1AF-818571F2177B}"/>
    <hyperlink ref="R29:R33" r:id="rId118" display="s.silva@plungestvm.lt" xr:uid="{BCB7FF9E-31AA-47E4-BDC7-64BB6C7C0DDC}"/>
    <hyperlink ref="R44:R45" r:id="rId119" display="genovaite.askeleniene@vpm.lt" xr:uid="{975820A7-3DFC-48FA-B286-9777A2D0D604}"/>
    <hyperlink ref="R51" r:id="rId120" xr:uid="{F247EDD2-FB4F-4AFD-9C17-3984E486D632}"/>
    <hyperlink ref="R69" r:id="rId121" xr:uid="{7E01A8A3-F844-4316-AFD9-D222F49D486B}"/>
    <hyperlink ref="R95:R99" r:id="rId122" display="roma@ukvm.lt" xr:uid="{C84396B5-75D9-495D-9001-B26787C29D3E}"/>
    <hyperlink ref="R52" r:id="rId123" xr:uid="{5F952CBB-871C-4FEB-AFCC-83D334655110}"/>
    <hyperlink ref="R40" r:id="rId124" xr:uid="{1BF39E45-1CC3-43D5-A104-48DFF85FDAF3}"/>
    <hyperlink ref="R70" r:id="rId125" xr:uid="{239781EA-BB3E-4FDF-A1DC-15F70A507F7C}"/>
    <hyperlink ref="R76" r:id="rId126" xr:uid="{DE0459FE-4DCE-4E8C-AB0D-FA53948BD25B}"/>
    <hyperlink ref="R123:R124" r:id="rId127" display="vaida.klasauskaite@kautech.lt" xr:uid="{0D58CA62-FB78-4AA5-970A-572E52DA9AAD}"/>
    <hyperlink ref="R131:R135" r:id="rId128" display="a.sadauskis@viko.lt" xr:uid="{84B2AC4F-FC02-4373-98DE-0226E1A34507}"/>
    <hyperlink ref="R130" r:id="rId129" xr:uid="{B13C0B6D-438A-4889-8BD0-C236B81D880A}"/>
    <hyperlink ref="R142" r:id="rId130" xr:uid="{5789F258-18E1-4AA2-939B-A9D073EC423F}"/>
    <hyperlink ref="R171:R172" r:id="rId131" display="rimute.matuzeviciene@btvmc.lt" xr:uid="{07E2136C-64E4-4C2D-A3BF-E81A7DE2451C}"/>
    <hyperlink ref="R188:R190" r:id="rId132" display="lina.vainauskiene@stmc.lt" xr:uid="{FC8FCF65-61F4-4BED-A1BD-C0580F2DAF8A}"/>
    <hyperlink ref="R195:R196" r:id="rId133" display="ukvedys@svencioniuprc.lt" xr:uid="{6E35083C-9B30-488F-A7EA-829D38955BA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74AA9-02CF-4019-9599-6B34C3FEC74D}">
  <sheetPr>
    <tabColor rgb="FF00B0F0"/>
  </sheetPr>
  <dimension ref="A1:E35"/>
  <sheetViews>
    <sheetView tabSelected="1" workbookViewId="0">
      <selection activeCell="H39" sqref="H39"/>
    </sheetView>
  </sheetViews>
  <sheetFormatPr defaultRowHeight="15" x14ac:dyDescent="0.25"/>
  <cols>
    <col min="2" max="2" width="53.140625" style="47" customWidth="1"/>
    <col min="3" max="3" width="12.85546875" customWidth="1"/>
    <col min="4" max="4" width="12.7109375" customWidth="1"/>
    <col min="5" max="5" width="13.28515625" customWidth="1"/>
  </cols>
  <sheetData>
    <row r="1" spans="1:5" ht="86.25" thickBot="1" x14ac:dyDescent="0.3">
      <c r="A1" s="550" t="s">
        <v>233</v>
      </c>
      <c r="B1" s="572" t="s">
        <v>3</v>
      </c>
      <c r="C1" s="553" t="s">
        <v>682</v>
      </c>
      <c r="D1" s="559" t="s">
        <v>683</v>
      </c>
      <c r="E1" s="566" t="s">
        <v>680</v>
      </c>
    </row>
    <row r="2" spans="1:5" x14ac:dyDescent="0.25">
      <c r="A2" s="547">
        <v>1</v>
      </c>
      <c r="B2" s="573" t="s">
        <v>21</v>
      </c>
      <c r="C2" s="554">
        <v>340.99</v>
      </c>
      <c r="D2" s="560">
        <v>246.66</v>
      </c>
      <c r="E2" s="567">
        <f t="shared" ref="E2:E34" si="0">+C2+D2</f>
        <v>587.65</v>
      </c>
    </row>
    <row r="3" spans="1:5" x14ac:dyDescent="0.25">
      <c r="A3" s="548">
        <v>2</v>
      </c>
      <c r="B3" s="542" t="s">
        <v>42</v>
      </c>
      <c r="C3" s="555">
        <v>150.20000000000002</v>
      </c>
      <c r="D3" s="561">
        <v>74.2</v>
      </c>
      <c r="E3" s="568">
        <f t="shared" si="0"/>
        <v>224.40000000000003</v>
      </c>
    </row>
    <row r="4" spans="1:5" ht="15.75" thickBot="1" x14ac:dyDescent="0.3">
      <c r="A4" s="552">
        <v>3</v>
      </c>
      <c r="B4" s="574" t="s">
        <v>46</v>
      </c>
      <c r="C4" s="556">
        <v>1960.33</v>
      </c>
      <c r="D4" s="562">
        <v>986.62</v>
      </c>
      <c r="E4" s="569">
        <f t="shared" si="0"/>
        <v>2946.95</v>
      </c>
    </row>
    <row r="5" spans="1:5" x14ac:dyDescent="0.25">
      <c r="A5" s="547">
        <v>4</v>
      </c>
      <c r="B5" s="573" t="s">
        <v>61</v>
      </c>
      <c r="C5" s="554">
        <v>8990.06</v>
      </c>
      <c r="D5" s="560">
        <v>3256.7</v>
      </c>
      <c r="E5" s="567">
        <f t="shared" si="0"/>
        <v>12246.759999999998</v>
      </c>
    </row>
    <row r="6" spans="1:5" x14ac:dyDescent="0.25">
      <c r="A6" s="548">
        <v>5</v>
      </c>
      <c r="B6" s="542" t="s">
        <v>68</v>
      </c>
      <c r="C6" s="555">
        <v>9416.98</v>
      </c>
      <c r="D6" s="561">
        <v>3746.96</v>
      </c>
      <c r="E6" s="568">
        <f t="shared" si="0"/>
        <v>13163.939999999999</v>
      </c>
    </row>
    <row r="7" spans="1:5" x14ac:dyDescent="0.25">
      <c r="A7" s="548">
        <v>6</v>
      </c>
      <c r="B7" s="542" t="s">
        <v>76</v>
      </c>
      <c r="C7" s="555">
        <v>14281.750000000002</v>
      </c>
      <c r="D7" s="561">
        <v>3605.46</v>
      </c>
      <c r="E7" s="568">
        <f t="shared" si="0"/>
        <v>17887.210000000003</v>
      </c>
    </row>
    <row r="8" spans="1:5" x14ac:dyDescent="0.25">
      <c r="A8" s="548">
        <v>7</v>
      </c>
      <c r="B8" s="542" t="s">
        <v>94</v>
      </c>
      <c r="C8" s="555">
        <v>4757.03</v>
      </c>
      <c r="D8" s="561">
        <v>2647.355</v>
      </c>
      <c r="E8" s="568">
        <f t="shared" si="0"/>
        <v>7404.3850000000002</v>
      </c>
    </row>
    <row r="9" spans="1:5" x14ac:dyDescent="0.25">
      <c r="A9" s="548">
        <v>8</v>
      </c>
      <c r="B9" s="542" t="s">
        <v>95</v>
      </c>
      <c r="C9" s="555">
        <v>1908.3799999999999</v>
      </c>
      <c r="D9" s="561">
        <v>350</v>
      </c>
      <c r="E9" s="568">
        <f t="shared" si="0"/>
        <v>2258.38</v>
      </c>
    </row>
    <row r="10" spans="1:5" x14ac:dyDescent="0.25">
      <c r="A10" s="548">
        <v>9</v>
      </c>
      <c r="B10" s="542" t="s">
        <v>102</v>
      </c>
      <c r="C10" s="555">
        <v>4165.21</v>
      </c>
      <c r="D10" s="561">
        <v>1055.2</v>
      </c>
      <c r="E10" s="568">
        <f t="shared" si="0"/>
        <v>5220.41</v>
      </c>
    </row>
    <row r="11" spans="1:5" x14ac:dyDescent="0.25">
      <c r="A11" s="548">
        <v>10</v>
      </c>
      <c r="B11" s="543" t="s">
        <v>112</v>
      </c>
      <c r="C11" s="555">
        <v>1473.63</v>
      </c>
      <c r="D11" s="561">
        <v>777.57499999999993</v>
      </c>
      <c r="E11" s="568">
        <f t="shared" si="0"/>
        <v>2251.2049999999999</v>
      </c>
    </row>
    <row r="12" spans="1:5" x14ac:dyDescent="0.25">
      <c r="A12" s="548">
        <v>11</v>
      </c>
      <c r="B12" s="543" t="s">
        <v>117</v>
      </c>
      <c r="C12" s="555">
        <v>2506.73</v>
      </c>
      <c r="D12" s="561">
        <v>546.27499999999998</v>
      </c>
      <c r="E12" s="568">
        <f t="shared" si="0"/>
        <v>3053.0050000000001</v>
      </c>
    </row>
    <row r="13" spans="1:5" x14ac:dyDescent="0.25">
      <c r="A13" s="548">
        <v>12</v>
      </c>
      <c r="B13" s="543" t="s">
        <v>121</v>
      </c>
      <c r="C13" s="555">
        <v>861.23</v>
      </c>
      <c r="D13" s="561">
        <v>272.36</v>
      </c>
      <c r="E13" s="568">
        <f t="shared" si="0"/>
        <v>1133.5900000000001</v>
      </c>
    </row>
    <row r="14" spans="1:5" x14ac:dyDescent="0.25">
      <c r="A14" s="548">
        <v>13</v>
      </c>
      <c r="B14" s="543" t="s">
        <v>130</v>
      </c>
      <c r="C14" s="555">
        <v>1360</v>
      </c>
      <c r="D14" s="561">
        <v>430</v>
      </c>
      <c r="E14" s="568">
        <f t="shared" si="0"/>
        <v>1790</v>
      </c>
    </row>
    <row r="15" spans="1:5" x14ac:dyDescent="0.25">
      <c r="A15" s="548">
        <v>14</v>
      </c>
      <c r="B15" s="542" t="s">
        <v>136</v>
      </c>
      <c r="C15" s="555">
        <v>3218.5</v>
      </c>
      <c r="D15" s="561">
        <v>1930.3050000000001</v>
      </c>
      <c r="E15" s="568">
        <f t="shared" si="0"/>
        <v>5148.8050000000003</v>
      </c>
    </row>
    <row r="16" spans="1:5" x14ac:dyDescent="0.25">
      <c r="A16" s="548">
        <v>15</v>
      </c>
      <c r="B16" s="542" t="s">
        <v>141</v>
      </c>
      <c r="C16" s="555">
        <v>4610</v>
      </c>
      <c r="D16" s="561">
        <v>1756.5</v>
      </c>
      <c r="E16" s="568">
        <f t="shared" si="0"/>
        <v>6366.5</v>
      </c>
    </row>
    <row r="17" spans="1:5" x14ac:dyDescent="0.25">
      <c r="A17" s="548">
        <v>16</v>
      </c>
      <c r="B17" s="542" t="s">
        <v>145</v>
      </c>
      <c r="C17" s="555">
        <v>500.53000000000003</v>
      </c>
      <c r="D17" s="561">
        <v>261.83</v>
      </c>
      <c r="E17" s="568">
        <f t="shared" si="0"/>
        <v>762.36</v>
      </c>
    </row>
    <row r="18" spans="1:5" x14ac:dyDescent="0.25">
      <c r="A18" s="548">
        <v>17</v>
      </c>
      <c r="B18" s="542" t="s">
        <v>150</v>
      </c>
      <c r="C18" s="555">
        <v>4254.3599999999924</v>
      </c>
      <c r="D18" s="561">
        <v>855.78800000000024</v>
      </c>
      <c r="E18" s="568">
        <f t="shared" si="0"/>
        <v>5110.1479999999929</v>
      </c>
    </row>
    <row r="19" spans="1:5" x14ac:dyDescent="0.25">
      <c r="A19" s="548">
        <v>18</v>
      </c>
      <c r="B19" s="543" t="s">
        <v>161</v>
      </c>
      <c r="C19" s="555">
        <v>3572.2099999999996</v>
      </c>
      <c r="D19" s="561">
        <v>1505.0150000000001</v>
      </c>
      <c r="E19" s="568">
        <f t="shared" si="0"/>
        <v>5077.2249999999995</v>
      </c>
    </row>
    <row r="20" spans="1:5" x14ac:dyDescent="0.25">
      <c r="A20" s="548">
        <v>19</v>
      </c>
      <c r="B20" s="543" t="s">
        <v>166</v>
      </c>
      <c r="C20" s="555">
        <v>729.32</v>
      </c>
      <c r="D20" s="561">
        <v>64.72</v>
      </c>
      <c r="E20" s="568">
        <f t="shared" si="0"/>
        <v>794.04000000000008</v>
      </c>
    </row>
    <row r="21" spans="1:5" x14ac:dyDescent="0.25">
      <c r="A21" s="548">
        <v>20</v>
      </c>
      <c r="B21" s="543" t="s">
        <v>167</v>
      </c>
      <c r="C21" s="555">
        <v>2158.73</v>
      </c>
      <c r="D21" s="561">
        <v>930.1</v>
      </c>
      <c r="E21" s="568">
        <f t="shared" si="0"/>
        <v>3088.83</v>
      </c>
    </row>
    <row r="22" spans="1:5" x14ac:dyDescent="0.25">
      <c r="A22" s="548">
        <v>21</v>
      </c>
      <c r="B22" s="543" t="s">
        <v>442</v>
      </c>
      <c r="C22" s="555">
        <v>989.82</v>
      </c>
      <c r="D22" s="563">
        <v>201.3</v>
      </c>
      <c r="E22" s="568">
        <f t="shared" si="0"/>
        <v>1191.1200000000001</v>
      </c>
    </row>
    <row r="23" spans="1:5" x14ac:dyDescent="0.25">
      <c r="A23" s="548">
        <v>22</v>
      </c>
      <c r="B23" s="575" t="s">
        <v>443</v>
      </c>
      <c r="C23" s="555">
        <v>9561.33</v>
      </c>
      <c r="D23" s="561">
        <v>2096.875</v>
      </c>
      <c r="E23" s="568">
        <f t="shared" si="0"/>
        <v>11658.205</v>
      </c>
    </row>
    <row r="24" spans="1:5" x14ac:dyDescent="0.25">
      <c r="A24" s="548">
        <v>23</v>
      </c>
      <c r="B24" s="542" t="s">
        <v>176</v>
      </c>
      <c r="C24" s="555">
        <v>20066.129999999997</v>
      </c>
      <c r="D24" s="561">
        <v>9025</v>
      </c>
      <c r="E24" s="568">
        <f t="shared" si="0"/>
        <v>29091.129999999997</v>
      </c>
    </row>
    <row r="25" spans="1:5" x14ac:dyDescent="0.25">
      <c r="A25" s="548">
        <v>24</v>
      </c>
      <c r="B25" s="542" t="s">
        <v>180</v>
      </c>
      <c r="C25" s="555">
        <v>5260.9784954504676</v>
      </c>
      <c r="D25" s="561">
        <v>2821.159090909091</v>
      </c>
      <c r="E25" s="568">
        <f t="shared" si="0"/>
        <v>8082.1375863595586</v>
      </c>
    </row>
    <row r="26" spans="1:5" ht="15.75" thickBot="1" x14ac:dyDescent="0.3">
      <c r="A26" s="552">
        <v>25</v>
      </c>
      <c r="B26" s="574" t="s">
        <v>184</v>
      </c>
      <c r="C26" s="556">
        <v>11364.91</v>
      </c>
      <c r="D26" s="562">
        <v>2382.5568499999999</v>
      </c>
      <c r="E26" s="569">
        <f t="shared" si="0"/>
        <v>13747.466850000001</v>
      </c>
    </row>
    <row r="27" spans="1:5" x14ac:dyDescent="0.25">
      <c r="A27" s="547">
        <v>26</v>
      </c>
      <c r="B27" s="576" t="s">
        <v>188</v>
      </c>
      <c r="C27" s="554">
        <v>4258.4900000000007</v>
      </c>
      <c r="D27" s="560">
        <v>1541.8650000000002</v>
      </c>
      <c r="E27" s="567">
        <f t="shared" si="0"/>
        <v>5800.3550000000014</v>
      </c>
    </row>
    <row r="28" spans="1:5" x14ac:dyDescent="0.25">
      <c r="A28" s="548">
        <v>27</v>
      </c>
      <c r="B28" s="543" t="s">
        <v>191</v>
      </c>
      <c r="C28" s="555">
        <v>45663.72</v>
      </c>
      <c r="D28" s="561">
        <v>8580.32</v>
      </c>
      <c r="E28" s="568">
        <f t="shared" si="0"/>
        <v>54244.04</v>
      </c>
    </row>
    <row r="29" spans="1:5" x14ac:dyDescent="0.25">
      <c r="A29" s="548">
        <v>28</v>
      </c>
      <c r="B29" s="543" t="s">
        <v>194</v>
      </c>
      <c r="C29" s="555">
        <v>229.54999999999998</v>
      </c>
      <c r="D29" s="561">
        <v>125.39000000000001</v>
      </c>
      <c r="E29" s="568">
        <f t="shared" si="0"/>
        <v>354.94</v>
      </c>
    </row>
    <row r="30" spans="1:5" ht="15.75" thickBot="1" x14ac:dyDescent="0.3">
      <c r="A30" s="552">
        <v>29</v>
      </c>
      <c r="B30" s="577" t="s">
        <v>202</v>
      </c>
      <c r="C30" s="556">
        <v>3876.58</v>
      </c>
      <c r="D30" s="562">
        <v>2963.3050000000003</v>
      </c>
      <c r="E30" s="569">
        <f t="shared" si="0"/>
        <v>6839.8850000000002</v>
      </c>
    </row>
    <row r="31" spans="1:5" x14ac:dyDescent="0.25">
      <c r="A31" s="551">
        <v>30</v>
      </c>
      <c r="B31" s="578" t="s">
        <v>204</v>
      </c>
      <c r="C31" s="557">
        <v>7328.7907357024123</v>
      </c>
      <c r="D31" s="564">
        <v>3371.3740053050396</v>
      </c>
      <c r="E31" s="570">
        <f t="shared" si="0"/>
        <v>10700.164741007451</v>
      </c>
    </row>
    <row r="32" spans="1:5" x14ac:dyDescent="0.25">
      <c r="A32" s="548">
        <v>31</v>
      </c>
      <c r="B32" s="543" t="s">
        <v>211</v>
      </c>
      <c r="C32" s="555">
        <v>423.49000000000007</v>
      </c>
      <c r="D32" s="561">
        <v>0</v>
      </c>
      <c r="E32" s="568">
        <f t="shared" si="0"/>
        <v>423.49000000000007</v>
      </c>
    </row>
    <row r="33" spans="1:5" x14ac:dyDescent="0.25">
      <c r="A33" s="548">
        <v>32</v>
      </c>
      <c r="B33" s="543" t="s">
        <v>220</v>
      </c>
      <c r="C33" s="555">
        <v>68708</v>
      </c>
      <c r="D33" s="561">
        <v>18013</v>
      </c>
      <c r="E33" s="568">
        <f t="shared" si="0"/>
        <v>86721</v>
      </c>
    </row>
    <row r="34" spans="1:5" ht="15.75" thickBot="1" x14ac:dyDescent="0.3">
      <c r="A34" s="549">
        <v>33</v>
      </c>
      <c r="B34" s="229" t="s">
        <v>222</v>
      </c>
      <c r="C34" s="558">
        <v>40410</v>
      </c>
      <c r="D34" s="565">
        <v>13679</v>
      </c>
      <c r="E34" s="571">
        <f t="shared" si="0"/>
        <v>54089</v>
      </c>
    </row>
    <row r="35" spans="1:5" ht="15.75" thickBot="1" x14ac:dyDescent="0.3">
      <c r="A35" s="647" t="s">
        <v>681</v>
      </c>
      <c r="B35" s="648"/>
      <c r="C35" s="544">
        <f>SUM(C2:C34)</f>
        <v>289357.9592311529</v>
      </c>
      <c r="D35" s="545">
        <f>SUM(D2:D34)</f>
        <v>90100.767946214124</v>
      </c>
      <c r="E35" s="546">
        <f>SUM(E2:E34)</f>
        <v>379458.72717736702</v>
      </c>
    </row>
  </sheetData>
  <mergeCells count="1">
    <mergeCell ref="A35:B35"/>
  </mergeCells>
  <phoneticPr fontId="53"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D8ECFFBDDA118244861569856C5AC6C3" ma:contentTypeVersion="0" ma:contentTypeDescription="Kurkite naują dokumentą." ma:contentTypeScope="" ma:versionID="e894898859fc6bec26f1b7b2ed962da5">
  <xsd:schema xmlns:xsd="http://www.w3.org/2001/XMLSchema" xmlns:xs="http://www.w3.org/2001/XMLSchema" xmlns:p="http://schemas.microsoft.com/office/2006/metadata/properties" targetNamespace="http://schemas.microsoft.com/office/2006/metadata/properties" ma:root="true" ma:fieldsID="92f6efcb3d141a2d8cf8d4aae0174d8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1F805B2-13C6-4C64-88B9-0B109B77CABA}">
  <ds:schemaRefs>
    <ds:schemaRef ds:uri="http://schemas.microsoft.com/sharepoint/v3/contenttype/forms"/>
  </ds:schemaRefs>
</ds:datastoreItem>
</file>

<file path=customXml/itemProps2.xml><?xml version="1.0" encoding="utf-8"?>
<ds:datastoreItem xmlns:ds="http://schemas.openxmlformats.org/officeDocument/2006/customXml" ds:itemID="{462AC17E-9644-42A6-80BB-79770BB568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91F8BEF7-0A8A-4C32-BCB3-1329ADC6D9F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4</vt:i4>
      </vt:variant>
    </vt:vector>
  </HeadingPairs>
  <TitlesOfParts>
    <vt:vector size="4" baseType="lpstr">
      <vt:lpstr>Apibendrinta informacija.</vt:lpstr>
      <vt:lpstr>Detali informacija 06-10 mėn.</vt:lpstr>
      <vt:lpstr>Detali informacija 11-12 mėn.</vt:lpstr>
      <vt:lpstr>FINMIN sąrašas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52270f8e-3a5a-4622-923d-9b24e9e522de</dc:title>
  <dc:creator>Žabelovičienė Irma | ŠMSM</dc:creator>
  <cp:lastModifiedBy>Piotr Gerasimovič</cp:lastModifiedBy>
  <dcterms:created xsi:type="dcterms:W3CDTF">2022-11-30T07:38:52Z</dcterms:created>
  <dcterms:modified xsi:type="dcterms:W3CDTF">2023-12-13T07:35:29Z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0x010100D8ECFFBDDA118244861569856C5AC6C3</vt:lpwstr>
  </property>
</Properties>
</file>