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00" yWindow="870" windowWidth="22995" windowHeight="11715" tabRatio="691"/>
  </bookViews>
  <sheets>
    <sheet name="Priedas Nr. 1 PMIF" sheetId="2" r:id="rId1"/>
    <sheet name="1 priedo tęsinys (1)" sheetId="3" r:id="rId2"/>
  </sheets>
  <definedNames>
    <definedName name="_xlnm.Print_Area" localSheetId="0">'Priedas Nr. 1 PMIF'!$A$1:$H$58</definedName>
  </definedNames>
  <calcPr calcId="145621"/>
</workbook>
</file>

<file path=xl/calcChain.xml><?xml version="1.0" encoding="utf-8"?>
<calcChain xmlns="http://schemas.openxmlformats.org/spreadsheetml/2006/main">
  <c r="J7" i="3" l="1"/>
  <c r="K7" i="3"/>
  <c r="I7" i="3"/>
  <c r="L36" i="3"/>
  <c r="L7" i="3"/>
  <c r="L18" i="3"/>
  <c r="N7" i="3"/>
  <c r="M7" i="3"/>
  <c r="L10" i="3"/>
  <c r="M10" i="3"/>
  <c r="N10" i="3"/>
  <c r="N32" i="3"/>
  <c r="D28" i="2"/>
  <c r="K6" i="3"/>
  <c r="L6" i="3"/>
  <c r="M6" i="3"/>
  <c r="J6" i="3"/>
  <c r="D37" i="2"/>
  <c r="E37" i="2"/>
  <c r="H37" i="2"/>
  <c r="G37" i="2"/>
  <c r="H28" i="2"/>
  <c r="G28" i="2"/>
  <c r="E28" i="2"/>
  <c r="J32" i="3"/>
  <c r="K32" i="3"/>
  <c r="I10" i="3"/>
  <c r="I32" i="3"/>
  <c r="J21" i="3"/>
  <c r="I21" i="3"/>
  <c r="K21" i="3"/>
  <c r="L21" i="3"/>
  <c r="M21" i="3"/>
  <c r="N21" i="3"/>
  <c r="J10" i="3"/>
  <c r="K10" i="3"/>
  <c r="N6" i="3"/>
  <c r="L32" i="3"/>
  <c r="M32" i="3"/>
</calcChain>
</file>

<file path=xl/sharedStrings.xml><?xml version="1.0" encoding="utf-8"?>
<sst xmlns="http://schemas.openxmlformats.org/spreadsheetml/2006/main" count="140" uniqueCount="124">
  <si>
    <t>(dokumento sudarytojo (įstaigos) pavadinimas)</t>
  </si>
  <si>
    <t>(data ir numeris)</t>
  </si>
  <si>
    <t>(sudarymo vieta)</t>
  </si>
  <si>
    <t>Kodas</t>
  </si>
  <si>
    <t>Bendra vertė</t>
  </si>
  <si>
    <t>Europos Sąjungos parama</t>
  </si>
  <si>
    <t>1 priedas</t>
  </si>
  <si>
    <t>(Investicijų projekto charakteristikos forma)</t>
  </si>
  <si>
    <t>INVESTICIJŲ PROJEKTO CHARAKTERISTIKA</t>
  </si>
  <si>
    <t>1. Bendra informacija</t>
  </si>
  <si>
    <t>Asignavimų valdytojas</t>
  </si>
  <si>
    <t>pradžia, metai</t>
  </si>
  <si>
    <t>pabaiga, metai</t>
  </si>
  <si>
    <t>Teisės akto forma (įstatymas, nutarimas, įsakymas, kita), teisės akto antraštė</t>
  </si>
  <si>
    <t>1 priedo tęsinys</t>
  </si>
  <si>
    <t>Finansavimo šaltiniai</t>
  </si>
  <si>
    <t>Eil. Nr.</t>
  </si>
  <si>
    <t>Pastabos</t>
  </si>
  <si>
    <t>01</t>
  </si>
  <si>
    <t>011</t>
  </si>
  <si>
    <t>012</t>
  </si>
  <si>
    <t>Europos regioninės plėtros fondas</t>
  </si>
  <si>
    <t>0121</t>
  </si>
  <si>
    <t>Europos socialinis fondas</t>
  </si>
  <si>
    <t>0122</t>
  </si>
  <si>
    <t>Sanglaudos fondas</t>
  </si>
  <si>
    <t>0123</t>
  </si>
  <si>
    <t>Kita Europos Sąjungos parama (įrašyti)</t>
  </si>
  <si>
    <t>0124</t>
  </si>
  <si>
    <t>0125</t>
  </si>
  <si>
    <t>013</t>
  </si>
  <si>
    <t>Europos ekonominės erdvės finansinė parama</t>
  </si>
  <si>
    <t>0131</t>
  </si>
  <si>
    <t>Norvegijos finansinė parama</t>
  </si>
  <si>
    <t>0132</t>
  </si>
  <si>
    <t>0133</t>
  </si>
  <si>
    <t>Kita tarptautinė finansinė parama (įrašyti)</t>
  </si>
  <si>
    <t>0134</t>
  </si>
  <si>
    <t>02</t>
  </si>
  <si>
    <t>03</t>
  </si>
  <si>
    <t>04</t>
  </si>
  <si>
    <t>Savivaldybės biudžeto lėšos</t>
  </si>
  <si>
    <t>05</t>
  </si>
  <si>
    <t>06</t>
  </si>
  <si>
    <t>Kitos lėšos</t>
  </si>
  <si>
    <t>07</t>
  </si>
  <si>
    <t>IŠ V I S O</t>
  </si>
  <si>
    <t xml:space="preserve">iš jų: </t>
  </si>
  <si>
    <t>081</t>
  </si>
  <si>
    <t>082</t>
  </si>
  <si>
    <t>083</t>
  </si>
  <si>
    <t>084</t>
  </si>
  <si>
    <t>(vardas, pavardė)</t>
  </si>
  <si>
    <t>Investicijų projektų rengimo reikalavimų aprašo</t>
  </si>
  <si>
    <t>Programos priemonės pavadinimas</t>
  </si>
  <si>
    <r>
      <t xml:space="preserve">Investicijų projekto </t>
    </r>
    <r>
      <rPr>
        <sz val="10"/>
        <rFont val="Times New Roman"/>
        <family val="1"/>
        <charset val="186"/>
      </rPr>
      <t xml:space="preserve"> pavadinimas</t>
    </r>
  </si>
  <si>
    <t xml:space="preserve">Investicijų projekto vykdytojo pavadinimas  </t>
  </si>
  <si>
    <t>Investicijų projekto įgyvendinimo terminai</t>
  </si>
  <si>
    <t>Investicijų projekto finansavimo iš valstybės lėšų laikotarpis</t>
  </si>
  <si>
    <t>Investicijų projekto įgyvendinimo vieta</t>
  </si>
  <si>
    <t>Investicijų projekto pajėgumas</t>
  </si>
  <si>
    <t>Vidutinis metinis išlaidų pokytis, tūkst. eurų</t>
  </si>
  <si>
    <t>2. Investicijų projekto veiklų, atsižvelgiant į technologinius sprendimus, optimalus finansavimas iš valstybės lėšų (tūkst. eurų)</t>
  </si>
  <si>
    <t>Veiklos pavadinimas</t>
  </si>
  <si>
    <t>3. Investicijų projekto įgyvendinimo etapai (tūkst. eurų)</t>
  </si>
  <si>
    <t>Investicijų projekto etapo pavadinimas</t>
  </si>
  <si>
    <t>4. Specialūs teisės aktai, susiję su investicijų projekto įgyvendinimu</t>
  </si>
  <si>
    <t>priėmimo data</t>
  </si>
  <si>
    <t xml:space="preserve"> numeris</t>
  </si>
  <si>
    <t>straipsnis arba punktas</t>
  </si>
  <si>
    <t>5. Informacija apie siūlomą investicijų projekto finansavimą (tūkst. eurų)</t>
  </si>
  <si>
    <t>Valstybės biudžeto lėšos</t>
  </si>
  <si>
    <t>Tikslinės paskirties lėšos ir pajamų įmokos</t>
  </si>
  <si>
    <t>Europos žemės ūkio fondas kaimo plėtrai</t>
  </si>
  <si>
    <t>Europos jūrų reikalų ir žuvininkystės fondas</t>
  </si>
  <si>
    <t>Europos infrastruktūros tinklų priemonė</t>
  </si>
  <si>
    <t>0126</t>
  </si>
  <si>
    <t>0127</t>
  </si>
  <si>
    <t>0128</t>
  </si>
  <si>
    <t>0129</t>
  </si>
  <si>
    <t>Kita tarptautinė parama</t>
  </si>
  <si>
    <r>
      <rPr>
        <sz val="10"/>
        <rFont val="Times New Roman"/>
        <family val="1"/>
        <charset val="186"/>
      </rPr>
      <t>iš jos:</t>
    </r>
    <r>
      <rPr>
        <sz val="10"/>
        <color indexed="10"/>
        <rFont val="Times New Roman"/>
        <family val="1"/>
        <charset val="186"/>
      </rPr>
      <t xml:space="preserve">  </t>
    </r>
  </si>
  <si>
    <t>Valstybės vardu pasiskolintos lėšos</t>
  </si>
  <si>
    <t>Valstybės garantuojamos paskolos</t>
  </si>
  <si>
    <t>Nuosavos įmonių lėšos</t>
  </si>
  <si>
    <t>Valstybės biudžeto lėšų ekonominis klasifikavimas:</t>
  </si>
  <si>
    <t>straipsnio kodas</t>
  </si>
  <si>
    <t>straipsnio pavadinimas</t>
  </si>
  <si>
    <t>085</t>
  </si>
  <si>
    <t>(atsakingo asmens pareigų pavadinimas)</t>
  </si>
  <si>
    <t>telefonas</t>
  </si>
  <si>
    <t>el. pašto adresas</t>
  </si>
  <si>
    <t>Lietuvos Respublikos socialinės apsaugos ir darbo ministerija</t>
  </si>
  <si>
    <t>Lietuva</t>
  </si>
  <si>
    <t>Europos Sąjungos investicijų skyriaus vyriausioji specialistė</t>
  </si>
  <si>
    <t>2020-09-24 Nr.1</t>
  </si>
  <si>
    <t>Vilnius</t>
  </si>
  <si>
    <t>Socialinės apsaugos ir darbo ministerija</t>
  </si>
  <si>
    <t>03003050111</t>
  </si>
  <si>
    <t xml:space="preserve">                   Prieglobsčio, migracijos ir integracijos fondo programos įgyvendinimas               </t>
  </si>
  <si>
    <t>02.0005</t>
  </si>
  <si>
    <t>Europos komisijos sprendimas dėl Prieglobsčio, migracijos ir integracijos fondo 2014–2020 metų nacionalinės programos patvirtinimo</t>
  </si>
  <si>
    <t xml:space="preserve">Socialinės apsaugos ir darbo ministro įsakymas </t>
  </si>
  <si>
    <t>Socialinės apsaugos ir darbo ministro įsakymas</t>
  </si>
  <si>
    <t>C (2015) 1731</t>
  </si>
  <si>
    <t>A1-414</t>
  </si>
  <si>
    <t>A1-619</t>
  </si>
  <si>
    <t>A1-564</t>
  </si>
  <si>
    <t>A1-183</t>
  </si>
  <si>
    <t>A1-65</t>
  </si>
  <si>
    <t>A1-86</t>
  </si>
  <si>
    <t>A1-437</t>
  </si>
  <si>
    <t>A1-492</t>
  </si>
  <si>
    <t>A1-14</t>
  </si>
  <si>
    <t>A1-74</t>
  </si>
  <si>
    <t>Pervedamos Europos Sąjungos, kitos tarptautinės finansinės paramos ir bendrojo finansavimo lėšos investicijoms kitiems valdžios sektoriaus subjektams</t>
  </si>
  <si>
    <t>Bendrojo finansavimo lėšos (Prieglobsčio, migracijos ir integracijos fondas), 03003050111 priemonė "Įgyvendinti  Prieglobsčio, migracijos ir integracijios fondo programos  priemones", finansavimo šaltinis - 1.3.3.1.42</t>
  </si>
  <si>
    <t>Kita Europos Sąjungos parama (Prieglobsčio, migracijos ir integracijos fondas), 03003050111 priemonė "Įgyvendinti  Prieglobsčio, migracijos ir integracijios fondo programos  priemones", finansavimo šaltinis - 1.2.3.1.42</t>
  </si>
  <si>
    <r>
      <t>Kita Europos Sąjungos parama (</t>
    </r>
    <r>
      <rPr>
        <i/>
        <sz val="10"/>
        <rFont val="Times New Roman"/>
        <family val="1"/>
        <charset val="186"/>
      </rPr>
      <t>Prieglobsčio, migracijos ir integracijos fondas</t>
    </r>
    <r>
      <rPr>
        <sz val="10"/>
        <rFont val="Times New Roman"/>
        <family val="1"/>
        <charset val="186"/>
      </rPr>
      <t>)</t>
    </r>
  </si>
  <si>
    <t xml:space="preserve"> 8 706 68156</t>
  </si>
  <si>
    <t>egle.krupaviciute@socmin.lt</t>
  </si>
  <si>
    <t>Eglė Veronika Krupavičiūtė</t>
  </si>
  <si>
    <t xml:space="preserve">Įgyvendinti prieglobsčio, migracijos ir integracijos fondo programos priemones </t>
  </si>
  <si>
    <r>
      <t xml:space="preserve"> Pastatyti Užsieniečių registracijos centro (URC) infrastruktūros objektai (pastatai) – 2; 
įsigyti elektroniniai daktiloskopavimo įrenginiai – 27;
suremontuoti URC infrastruktūros objektai (pastatai) – 2;                                                                                  įsigyta „Eurodac“ standartizuota NAP/FIT programinė įranga   – 1;                                                               įsigytos programinės įrangos „Eurodac“ serveriams licencijos ir palaikymas  – 4;                                               įsigyta „Eurodac“ programinės įrangos palaikymo, tobulinimo ir priežiūros paslauga – 1;                                        įsigyta „Eurodac“ duomenų perdavimo Saugiu valstybiniu duomenų perdavimo tinklu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paslauga – 1;     planuojami apšiltinti Pabėgėlių priėmimo centro (PPC) I-ojo ir II-ojo korpusų pastatų stogai (objektai) – 2;       planuojamas URC sulaikytiems trečiųjų šalių piliečiams įrengti aikštynas (objektas) – 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</si>
</sst>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\ &quot;metai&quot;"/>
    <numFmt numFmtId="165" formatCode="&quot;iki&quot;\ 0\ &quot;01 01&quot;"/>
  </numFmts>
  <fonts count="14" x14ac:knownFonts="1">
    <font>
      <sz val="12"/>
      <name val="Times New Roman Baltic"/>
      <charset val="186"/>
    </font>
    <font>
      <u/>
      <sz val="12"/>
      <color indexed="12"/>
      <name val="Times New Roman Baltic"/>
      <charset val="186"/>
    </font>
    <font>
      <sz val="8"/>
      <name val="Times New Roman Baltic"/>
      <charset val="186"/>
    </font>
    <font>
      <sz val="10"/>
      <name val="Times New Roman Baltic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0"/>
      <name val="Arial"/>
      <family val="2"/>
      <charset val="186"/>
    </font>
    <font>
      <strike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20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/>
    </xf>
    <xf numFmtId="0" fontId="4" fillId="2" borderId="1" xfId="0" applyFont="1" applyFill="1" applyBorder="1" applyAlignment="1" applyProtection="1">
      <alignment horizontal="centerContinuous" vertical="center" wrapText="1"/>
      <protection locked="0"/>
    </xf>
    <xf numFmtId="0" fontId="4" fillId="0" borderId="2" xfId="0" applyFont="1" applyFill="1" applyBorder="1" applyAlignment="1" applyProtection="1">
      <alignment horizontal="centerContinuous" vertical="center" wrapText="1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horizontal="centerContinuous" vertical="center" wrapText="1"/>
      <protection locked="0"/>
    </xf>
    <xf numFmtId="0" fontId="4" fillId="0" borderId="5" xfId="0" applyFont="1" applyFill="1" applyBorder="1" applyAlignment="1" applyProtection="1">
      <alignment horizontal="centerContinuous" vertical="center" wrapText="1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Continuous" vertical="center" wrapText="1"/>
      <protection locked="0"/>
    </xf>
    <xf numFmtId="0" fontId="4" fillId="0" borderId="7" xfId="0" applyFont="1" applyFill="1" applyBorder="1" applyAlignment="1" applyProtection="1">
      <alignment horizontal="centerContinuous" vertical="center" wrapText="1"/>
      <protection locked="0"/>
    </xf>
    <xf numFmtId="0" fontId="4" fillId="0" borderId="4" xfId="0" applyFont="1" applyFill="1" applyBorder="1" applyAlignment="1">
      <alignment vertical="center"/>
    </xf>
    <xf numFmtId="0" fontId="4" fillId="0" borderId="8" xfId="0" applyFont="1" applyBorder="1" applyAlignment="1">
      <alignment horizontal="centerContinuous"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vertical="center"/>
    </xf>
    <xf numFmtId="0" fontId="4" fillId="2" borderId="10" xfId="0" applyFont="1" applyFill="1" applyBorder="1" applyAlignment="1" applyProtection="1">
      <alignment horizontal="centerContinuous" vertical="center" wrapText="1"/>
      <protection locked="0"/>
    </xf>
    <xf numFmtId="0" fontId="4" fillId="0" borderId="11" xfId="0" applyFont="1" applyFill="1" applyBorder="1" applyAlignment="1" applyProtection="1">
      <alignment horizontal="centerContinuous" vertical="center" wrapText="1"/>
      <protection locked="0"/>
    </xf>
    <xf numFmtId="0" fontId="4" fillId="0" borderId="12" xfId="0" applyFont="1" applyFill="1" applyBorder="1" applyAlignment="1" applyProtection="1">
      <alignment horizontal="centerContinuous" vertical="center" wrapText="1"/>
      <protection locked="0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4" fillId="0" borderId="11" xfId="0" applyFont="1" applyBorder="1" applyAlignment="1">
      <alignment horizontal="centerContinuous" vertical="center"/>
    </xf>
    <xf numFmtId="164" fontId="3" fillId="0" borderId="13" xfId="0" applyNumberFormat="1" applyFont="1" applyBorder="1" applyAlignment="1">
      <alignment horizontal="centerContinuous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centerContinuous" vertical="center" wrapText="1"/>
      <protection locked="0"/>
    </xf>
    <xf numFmtId="1" fontId="4" fillId="2" borderId="15" xfId="0" applyNumberFormat="1" applyFont="1" applyFill="1" applyBorder="1" applyAlignment="1" applyProtection="1">
      <alignment vertical="center"/>
      <protection locked="0"/>
    </xf>
    <xf numFmtId="1" fontId="4" fillId="2" borderId="16" xfId="0" applyNumberFormat="1" applyFont="1" applyFill="1" applyBorder="1" applyAlignment="1" applyProtection="1">
      <alignment vertical="center"/>
      <protection locked="0"/>
    </xf>
    <xf numFmtId="1" fontId="4" fillId="2" borderId="17" xfId="0" applyNumberFormat="1" applyFont="1" applyFill="1" applyBorder="1" applyAlignment="1" applyProtection="1">
      <alignment vertical="center"/>
      <protection locked="0"/>
    </xf>
    <xf numFmtId="1" fontId="4" fillId="2" borderId="18" xfId="0" applyNumberFormat="1" applyFont="1" applyFill="1" applyBorder="1" applyAlignment="1" applyProtection="1">
      <alignment vertical="center"/>
      <protection locked="0"/>
    </xf>
    <xf numFmtId="1" fontId="4" fillId="2" borderId="8" xfId="0" applyNumberFormat="1" applyFont="1" applyFill="1" applyBorder="1" applyAlignment="1" applyProtection="1">
      <alignment vertical="center"/>
      <protection locked="0"/>
    </xf>
    <xf numFmtId="1" fontId="4" fillId="2" borderId="6" xfId="0" applyNumberFormat="1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horizontal="centerContinuous" vertical="center" wrapText="1"/>
      <protection locked="0"/>
    </xf>
    <xf numFmtId="0" fontId="4" fillId="0" borderId="19" xfId="0" applyFont="1" applyFill="1" applyBorder="1" applyAlignment="1" applyProtection="1">
      <alignment horizontal="centerContinuous" vertical="center" wrapText="1"/>
      <protection locked="0"/>
    </xf>
    <xf numFmtId="0" fontId="4" fillId="0" borderId="20" xfId="0" applyFont="1" applyFill="1" applyBorder="1" applyAlignment="1" applyProtection="1">
      <alignment horizontal="centerContinuous" vertical="center" wrapText="1"/>
      <protection locked="0"/>
    </xf>
    <xf numFmtId="1" fontId="4" fillId="2" borderId="21" xfId="0" applyNumberFormat="1" applyFont="1" applyFill="1" applyBorder="1" applyAlignment="1" applyProtection="1">
      <alignment vertical="center"/>
      <protection locked="0"/>
    </xf>
    <xf numFmtId="1" fontId="4" fillId="2" borderId="22" xfId="0" applyNumberFormat="1" applyFont="1" applyFill="1" applyBorder="1" applyAlignment="1" applyProtection="1">
      <alignment vertical="center"/>
      <protection locked="0"/>
    </xf>
    <xf numFmtId="1" fontId="4" fillId="2" borderId="23" xfId="0" applyNumberFormat="1" applyFont="1" applyFill="1" applyBorder="1" applyAlignment="1" applyProtection="1">
      <alignment vertical="center"/>
      <protection locked="0"/>
    </xf>
    <xf numFmtId="1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2" borderId="16" xfId="0" applyNumberFormat="1" applyFont="1" applyFill="1" applyBorder="1" applyAlignment="1" applyProtection="1">
      <alignment vertical="center"/>
      <protection locked="0"/>
    </xf>
    <xf numFmtId="0" fontId="4" fillId="2" borderId="17" xfId="0" applyFont="1" applyFill="1" applyBorder="1" applyAlignment="1" applyProtection="1">
      <alignment vertical="center"/>
      <protection locked="0"/>
    </xf>
    <xf numFmtId="14" fontId="4" fillId="2" borderId="22" xfId="0" applyNumberFormat="1" applyFont="1" applyFill="1" applyBorder="1" applyAlignment="1" applyProtection="1">
      <alignment vertical="center"/>
      <protection locked="0"/>
    </xf>
    <xf numFmtId="0" fontId="4" fillId="2" borderId="23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2"/>
    </xf>
    <xf numFmtId="0" fontId="4" fillId="0" borderId="0" xfId="0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Border="1" applyAlignment="1">
      <alignment horizontal="left" vertical="center" indent="2"/>
    </xf>
    <xf numFmtId="0" fontId="4" fillId="0" borderId="0" xfId="0" applyFont="1"/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/>
    </xf>
    <xf numFmtId="1" fontId="4" fillId="3" borderId="15" xfId="0" applyNumberFormat="1" applyFont="1" applyFill="1" applyBorder="1" applyAlignment="1" applyProtection="1">
      <alignment vertical="center"/>
      <protection locked="0"/>
    </xf>
    <xf numFmtId="1" fontId="4" fillId="3" borderId="16" xfId="0" applyNumberFormat="1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1" fontId="4" fillId="2" borderId="15" xfId="0" applyNumberFormat="1" applyFont="1" applyFill="1" applyBorder="1" applyAlignment="1" applyProtection="1">
      <alignment horizontal="righ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9" fontId="4" fillId="0" borderId="7" xfId="0" applyNumberFormat="1" applyFont="1" applyBorder="1" applyAlignment="1">
      <alignment horizontal="center" vertical="center"/>
    </xf>
    <xf numFmtId="49" fontId="5" fillId="4" borderId="26" xfId="0" applyNumberFormat="1" applyFont="1" applyFill="1" applyBorder="1" applyAlignment="1">
      <alignment horizontal="center" vertical="center"/>
    </xf>
    <xf numFmtId="1" fontId="5" fillId="4" borderId="29" xfId="0" applyNumberFormat="1" applyFont="1" applyFill="1" applyBorder="1" applyAlignment="1">
      <alignment vertical="center"/>
    </xf>
    <xf numFmtId="0" fontId="5" fillId="4" borderId="25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0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left" vertical="center"/>
    </xf>
    <xf numFmtId="0" fontId="4" fillId="0" borderId="0" xfId="0" applyFont="1" applyAlignment="1"/>
    <xf numFmtId="49" fontId="4" fillId="0" borderId="7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" fontId="4" fillId="2" borderId="31" xfId="0" applyNumberFormat="1" applyFont="1" applyFill="1" applyBorder="1" applyAlignment="1" applyProtection="1">
      <alignment vertical="center"/>
      <protection locked="0"/>
    </xf>
    <xf numFmtId="0" fontId="4" fillId="0" borderId="32" xfId="0" applyFont="1" applyBorder="1" applyAlignment="1">
      <alignment vertical="center"/>
    </xf>
    <xf numFmtId="0" fontId="4" fillId="2" borderId="33" xfId="0" applyFont="1" applyFill="1" applyBorder="1" applyAlignment="1" applyProtection="1">
      <alignment vertical="center"/>
      <protection locked="0"/>
    </xf>
    <xf numFmtId="49" fontId="4" fillId="0" borderId="32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49" fontId="4" fillId="0" borderId="37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1" fontId="4" fillId="0" borderId="29" xfId="0" applyNumberFormat="1" applyFont="1" applyFill="1" applyBorder="1" applyAlignment="1" applyProtection="1">
      <alignment vertical="center"/>
      <protection locked="0"/>
    </xf>
    <xf numFmtId="1" fontId="4" fillId="0" borderId="24" xfId="0" applyNumberFormat="1" applyFont="1" applyFill="1" applyBorder="1" applyAlignment="1" applyProtection="1">
      <alignment vertical="center"/>
      <protection locked="0"/>
    </xf>
    <xf numFmtId="1" fontId="4" fillId="0" borderId="13" xfId="0" applyNumberFormat="1" applyFont="1" applyFill="1" applyBorder="1" applyAlignment="1" applyProtection="1">
      <alignment vertical="center"/>
      <protection locked="0"/>
    </xf>
    <xf numFmtId="0" fontId="4" fillId="0" borderId="38" xfId="0" applyFont="1" applyFill="1" applyBorder="1" applyAlignment="1" applyProtection="1">
      <alignment vertical="center"/>
      <protection locked="0"/>
    </xf>
    <xf numFmtId="0" fontId="4" fillId="0" borderId="27" xfId="0" applyFont="1" applyBorder="1" applyAlignment="1">
      <alignment vertical="center"/>
    </xf>
    <xf numFmtId="0" fontId="4" fillId="0" borderId="0" xfId="0" applyFont="1" applyBorder="1"/>
    <xf numFmtId="0" fontId="9" fillId="0" borderId="0" xfId="0" applyFont="1" applyFill="1" applyBorder="1" applyAlignment="1">
      <alignment horizontal="center" vertical="center"/>
    </xf>
    <xf numFmtId="165" fontId="3" fillId="0" borderId="13" xfId="0" applyNumberFormat="1" applyFont="1" applyFill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Continuous" vertical="center"/>
    </xf>
    <xf numFmtId="1" fontId="4" fillId="0" borderId="15" xfId="0" applyNumberFormat="1" applyFont="1" applyFill="1" applyBorder="1" applyAlignment="1" applyProtection="1">
      <alignment horizontal="right" vertical="center"/>
      <protection locked="0"/>
    </xf>
    <xf numFmtId="0" fontId="4" fillId="0" borderId="17" xfId="0" applyFont="1" applyFill="1" applyBorder="1" applyAlignment="1" applyProtection="1">
      <alignment horizontal="left" vertical="center"/>
      <protection locked="0"/>
    </xf>
    <xf numFmtId="164" fontId="3" fillId="6" borderId="13" xfId="0" applyNumberFormat="1" applyFont="1" applyFill="1" applyBorder="1" applyAlignment="1">
      <alignment horizontal="centerContinuous" vertical="center" wrapText="1"/>
    </xf>
    <xf numFmtId="0" fontId="4" fillId="0" borderId="39" xfId="0" applyFont="1" applyBorder="1" applyAlignment="1">
      <alignment horizontal="centerContinuous" vertical="center"/>
    </xf>
    <xf numFmtId="0" fontId="4" fillId="2" borderId="40" xfId="0" applyFont="1" applyFill="1" applyBorder="1" applyAlignment="1" applyProtection="1">
      <alignment horizontal="left" vertical="center"/>
      <protection locked="0"/>
    </xf>
    <xf numFmtId="14" fontId="4" fillId="2" borderId="8" xfId="0" applyNumberFormat="1" applyFont="1" applyFill="1" applyBorder="1" applyAlignment="1" applyProtection="1">
      <alignment vertical="center"/>
      <protection locked="0"/>
    </xf>
    <xf numFmtId="3" fontId="4" fillId="2" borderId="15" xfId="0" applyNumberFormat="1" applyFont="1" applyFill="1" applyBorder="1" applyAlignment="1" applyProtection="1">
      <alignment vertical="center"/>
      <protection locked="0"/>
    </xf>
    <xf numFmtId="3" fontId="4" fillId="2" borderId="16" xfId="0" applyNumberFormat="1" applyFont="1" applyFill="1" applyBorder="1" applyAlignment="1" applyProtection="1">
      <alignment vertical="center"/>
      <protection locked="0"/>
    </xf>
    <xf numFmtId="3" fontId="4" fillId="2" borderId="18" xfId="0" applyNumberFormat="1" applyFont="1" applyFill="1" applyBorder="1" applyAlignment="1" applyProtection="1">
      <alignment vertical="center"/>
      <protection locked="0"/>
    </xf>
    <xf numFmtId="3" fontId="4" fillId="2" borderId="8" xfId="0" applyNumberFormat="1" applyFont="1" applyFill="1" applyBorder="1" applyAlignment="1" applyProtection="1">
      <alignment vertical="center"/>
      <protection locked="0"/>
    </xf>
    <xf numFmtId="0" fontId="4" fillId="2" borderId="30" xfId="0" applyFont="1" applyFill="1" applyBorder="1" applyAlignment="1">
      <alignment horizontal="center"/>
    </xf>
    <xf numFmtId="0" fontId="1" fillId="2" borderId="0" xfId="1" applyFill="1" applyAlignment="1" applyProtection="1">
      <alignment horizontal="center"/>
    </xf>
    <xf numFmtId="0" fontId="4" fillId="2" borderId="30" xfId="1" applyFont="1" applyFill="1" applyBorder="1" applyAlignment="1" applyProtection="1">
      <alignment horizontal="center"/>
    </xf>
    <xf numFmtId="14" fontId="4" fillId="0" borderId="0" xfId="0" applyNumberFormat="1" applyFont="1" applyAlignment="1">
      <alignment horizontal="centerContinuous" vertical="center"/>
    </xf>
    <xf numFmtId="0" fontId="4" fillId="0" borderId="41" xfId="0" applyFont="1" applyBorder="1" applyAlignment="1" applyProtection="1">
      <alignment horizontal="centerContinuous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Continuous" vertical="center" wrapText="1"/>
      <protection locked="0"/>
    </xf>
    <xf numFmtId="0" fontId="4" fillId="0" borderId="18" xfId="0" applyFont="1" applyBorder="1" applyAlignment="1" applyProtection="1">
      <alignment horizontal="centerContinuous" vertical="center" wrapText="1"/>
      <protection locked="0"/>
    </xf>
    <xf numFmtId="0" fontId="4" fillId="2" borderId="42" xfId="0" quotePrefix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vertical="center"/>
      <protection locked="0"/>
    </xf>
    <xf numFmtId="3" fontId="4" fillId="2" borderId="6" xfId="0" quotePrefix="1" applyNumberFormat="1" applyFont="1" applyFill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Continuous" vertical="center" wrapText="1"/>
      <protection locked="0"/>
    </xf>
    <xf numFmtId="0" fontId="13" fillId="0" borderId="31" xfId="0" applyFont="1" applyBorder="1" applyAlignment="1">
      <alignment horizontal="centerContinuous" vertical="center"/>
    </xf>
    <xf numFmtId="0" fontId="13" fillId="0" borderId="7" xfId="0" applyFont="1" applyBorder="1" applyAlignment="1" applyProtection="1">
      <alignment horizontal="centerContinuous" vertical="center" wrapText="1"/>
      <protection locked="0"/>
    </xf>
    <xf numFmtId="0" fontId="4" fillId="2" borderId="40" xfId="0" applyFont="1" applyFill="1" applyBorder="1" applyAlignment="1" applyProtection="1">
      <alignment vertical="center" wrapText="1"/>
      <protection locked="0"/>
    </xf>
    <xf numFmtId="0" fontId="4" fillId="2" borderId="9" xfId="0" applyFont="1" applyFill="1" applyBorder="1" applyAlignment="1" applyProtection="1">
      <alignment vertical="center" wrapText="1"/>
      <protection locked="0"/>
    </xf>
    <xf numFmtId="0" fontId="4" fillId="2" borderId="40" xfId="0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0" borderId="43" xfId="0" applyFont="1" applyBorder="1" applyAlignment="1">
      <alignment vertical="center" wrapText="1"/>
    </xf>
    <xf numFmtId="0" fontId="4" fillId="2" borderId="37" xfId="0" applyFont="1" applyFill="1" applyBorder="1" applyAlignment="1" applyProtection="1">
      <alignment vertical="center" wrapText="1"/>
      <protection locked="0"/>
    </xf>
    <xf numFmtId="0" fontId="4" fillId="0" borderId="16" xfId="0" applyFont="1" applyBorder="1" applyAlignment="1">
      <alignment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horizontal="left" wrapText="1"/>
      <protection locked="0"/>
    </xf>
    <xf numFmtId="0" fontId="4" fillId="0" borderId="39" xfId="0" applyFont="1" applyBorder="1" applyAlignment="1">
      <alignment horizontal="left" vertical="center" indent="2"/>
    </xf>
    <xf numFmtId="0" fontId="4" fillId="0" borderId="8" xfId="0" applyFont="1" applyBorder="1" applyAlignment="1">
      <alignment horizontal="left" vertical="center" indent="2"/>
    </xf>
    <xf numFmtId="0" fontId="4" fillId="0" borderId="6" xfId="0" applyFont="1" applyBorder="1" applyAlignment="1">
      <alignment horizontal="left" vertical="center" indent="2"/>
    </xf>
    <xf numFmtId="0" fontId="4" fillId="0" borderId="39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2"/>
    </xf>
    <xf numFmtId="0" fontId="4" fillId="0" borderId="7" xfId="0" applyFont="1" applyBorder="1" applyAlignment="1">
      <alignment horizontal="left" vertical="center" wrapText="1" indent="2"/>
    </xf>
    <xf numFmtId="0" fontId="7" fillId="0" borderId="39" xfId="0" applyFont="1" applyBorder="1" applyAlignment="1">
      <alignment horizontal="left" vertical="center" indent="2"/>
    </xf>
    <xf numFmtId="0" fontId="7" fillId="0" borderId="8" xfId="0" applyFont="1" applyBorder="1" applyAlignment="1">
      <alignment horizontal="left" vertical="center" indent="2"/>
    </xf>
    <xf numFmtId="0" fontId="7" fillId="0" borderId="6" xfId="0" applyFont="1" applyBorder="1" applyAlignment="1">
      <alignment horizontal="left" vertical="center" indent="2"/>
    </xf>
    <xf numFmtId="0" fontId="4" fillId="0" borderId="52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9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39" xfId="0" applyFont="1" applyFill="1" applyBorder="1" applyAlignment="1">
      <alignment horizontal="left" vertical="center" indent="2"/>
    </xf>
    <xf numFmtId="0" fontId="4" fillId="0" borderId="8" xfId="0" applyFont="1" applyFill="1" applyBorder="1" applyAlignment="1">
      <alignment horizontal="left" vertical="center" indent="2"/>
    </xf>
    <xf numFmtId="0" fontId="4" fillId="0" borderId="6" xfId="0" applyFont="1" applyFill="1" applyBorder="1" applyAlignment="1">
      <alignment horizontal="left" vertical="center" indent="2"/>
    </xf>
    <xf numFmtId="0" fontId="4" fillId="5" borderId="39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 indent="2"/>
    </xf>
    <xf numFmtId="0" fontId="4" fillId="5" borderId="5" xfId="0" applyFont="1" applyFill="1" applyBorder="1" applyAlignment="1">
      <alignment horizontal="left" vertical="center" indent="2"/>
    </xf>
    <xf numFmtId="0" fontId="4" fillId="5" borderId="7" xfId="0" applyFont="1" applyFill="1" applyBorder="1" applyAlignment="1">
      <alignment horizontal="left" vertical="center" indent="2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7" fillId="0" borderId="39" xfId="0" applyFont="1" applyFill="1" applyBorder="1" applyAlignment="1">
      <alignment horizontal="left" vertical="center" indent="2"/>
    </xf>
    <xf numFmtId="0" fontId="7" fillId="0" borderId="8" xfId="0" applyFont="1" applyFill="1" applyBorder="1" applyAlignment="1">
      <alignment horizontal="left" vertical="center" indent="2"/>
    </xf>
    <xf numFmtId="0" fontId="7" fillId="0" borderId="6" xfId="0" applyFont="1" applyFill="1" applyBorder="1" applyAlignment="1">
      <alignment horizontal="left" vertical="center" indent="2"/>
    </xf>
    <xf numFmtId="0" fontId="4" fillId="0" borderId="44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46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5" fillId="4" borderId="49" xfId="0" applyFont="1" applyFill="1" applyBorder="1" applyAlignment="1">
      <alignment horizontal="left" vertical="center"/>
    </xf>
    <xf numFmtId="0" fontId="5" fillId="4" borderId="50" xfId="0" applyFont="1" applyFill="1" applyBorder="1" applyAlignment="1">
      <alignment horizontal="left" vertical="center"/>
    </xf>
    <xf numFmtId="0" fontId="5" fillId="4" borderId="51" xfId="0" applyFont="1" applyFill="1" applyBorder="1" applyAlignment="1">
      <alignment horizontal="left" vertical="center"/>
    </xf>
    <xf numFmtId="165" fontId="3" fillId="0" borderId="13" xfId="0" applyNumberFormat="1" applyFont="1" applyFill="1" applyBorder="1" applyAlignment="1">
      <alignment horizontal="centerContinuous" vertical="center" wrapText="1"/>
    </xf>
    <xf numFmtId="164" fontId="3" fillId="0" borderId="13" xfId="0" applyNumberFormat="1" applyFont="1" applyFill="1" applyBorder="1" applyAlignment="1">
      <alignment horizontal="centerContinuous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</cellXfs>
  <cellStyles count="3">
    <cellStyle name="Hipersaitas" xfId="1" builtinId="8"/>
    <cellStyle name="Įprastas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spektas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50000"/>
            </a:schemeClr>
          </a:solidFill>
          <a:prstDash val="solid"/>
        </a:ln>
        <a:ln w="425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gle.krupaviciute@socmin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102"/>
  <sheetViews>
    <sheetView tabSelected="1" topLeftCell="A13" zoomScale="115" zoomScaleNormal="115" workbookViewId="0">
      <selection activeCell="A16" sqref="A16"/>
    </sheetView>
  </sheetViews>
  <sheetFormatPr defaultColWidth="9" defaultRowHeight="12.75" x14ac:dyDescent="0.25"/>
  <cols>
    <col min="1" max="1" width="51.125" style="1" customWidth="1"/>
    <col min="2" max="2" width="9.625" style="1" customWidth="1"/>
    <col min="3" max="3" width="10.625" style="1" customWidth="1"/>
    <col min="4" max="4" width="11.625" style="1" customWidth="1"/>
    <col min="5" max="6" width="10.625" style="1" customWidth="1"/>
    <col min="7" max="7" width="9.5" style="1" bestFit="1" customWidth="1"/>
    <col min="8" max="8" width="10.375" style="1" customWidth="1"/>
    <col min="9" max="9" width="26" style="1" customWidth="1"/>
    <col min="10" max="16384" width="9" style="1"/>
  </cols>
  <sheetData>
    <row r="1" spans="1:8" ht="15.75" x14ac:dyDescent="0.25">
      <c r="A1" s="64"/>
      <c r="B1"/>
      <c r="C1"/>
      <c r="D1"/>
      <c r="E1" s="151" t="s">
        <v>53</v>
      </c>
      <c r="F1" s="151"/>
      <c r="G1" s="151"/>
      <c r="H1" s="151"/>
    </row>
    <row r="2" spans="1:8" ht="15.75" x14ac:dyDescent="0.25">
      <c r="A2" s="64"/>
      <c r="B2"/>
      <c r="C2"/>
      <c r="D2"/>
      <c r="E2" s="151" t="s">
        <v>6</v>
      </c>
      <c r="F2" s="151"/>
      <c r="G2" s="151"/>
      <c r="H2" s="151"/>
    </row>
    <row r="3" spans="1:8" x14ac:dyDescent="0.2">
      <c r="A3" s="152" t="s">
        <v>7</v>
      </c>
      <c r="B3" s="152"/>
      <c r="C3" s="152"/>
      <c r="D3" s="152"/>
      <c r="E3" s="152"/>
      <c r="F3" s="152"/>
      <c r="G3" s="152"/>
      <c r="H3" s="152"/>
    </row>
    <row r="4" spans="1:8" x14ac:dyDescent="0.25">
      <c r="A4" s="109" t="s">
        <v>97</v>
      </c>
      <c r="B4" s="5"/>
      <c r="C4" s="5"/>
      <c r="D4" s="5"/>
      <c r="E4" s="5"/>
      <c r="F4" s="5"/>
      <c r="G4" s="5"/>
      <c r="H4" s="5"/>
    </row>
    <row r="5" spans="1:8" x14ac:dyDescent="0.25">
      <c r="A5" s="153" t="s">
        <v>0</v>
      </c>
      <c r="B5" s="153"/>
      <c r="C5" s="153"/>
      <c r="D5" s="153"/>
      <c r="E5" s="153"/>
      <c r="F5" s="153"/>
      <c r="G5" s="153"/>
      <c r="H5" s="153"/>
    </row>
    <row r="6" spans="1:8" ht="15.75" x14ac:dyDescent="0.25">
      <c r="A6" s="64"/>
      <c r="B6" s="74"/>
      <c r="C6" s="74"/>
      <c r="D6"/>
      <c r="E6" s="80"/>
      <c r="F6" s="80"/>
      <c r="G6" s="80"/>
      <c r="H6" s="80"/>
    </row>
    <row r="7" spans="1:8" x14ac:dyDescent="0.25">
      <c r="A7" s="6" t="s">
        <v>8</v>
      </c>
      <c r="B7" s="6"/>
      <c r="C7" s="6"/>
      <c r="D7" s="6"/>
      <c r="E7" s="6"/>
      <c r="F7" s="6"/>
      <c r="G7" s="5"/>
      <c r="H7" s="5"/>
    </row>
    <row r="8" spans="1:8" x14ac:dyDescent="0.25">
      <c r="A8" s="109" t="s">
        <v>95</v>
      </c>
      <c r="B8" s="123"/>
      <c r="C8" s="5"/>
      <c r="D8" s="5"/>
      <c r="E8" s="5"/>
      <c r="F8" s="5"/>
      <c r="G8" s="5"/>
      <c r="H8" s="5"/>
    </row>
    <row r="9" spans="1:8" x14ac:dyDescent="0.25">
      <c r="A9" s="6"/>
      <c r="B9" s="153" t="s">
        <v>1</v>
      </c>
      <c r="C9" s="153"/>
      <c r="D9" s="6"/>
      <c r="E9" s="6"/>
      <c r="F9" s="6"/>
      <c r="G9" s="5"/>
      <c r="H9" s="5"/>
    </row>
    <row r="10" spans="1:8" x14ac:dyDescent="0.25">
      <c r="A10" s="109" t="s">
        <v>96</v>
      </c>
      <c r="B10" s="5"/>
      <c r="C10" s="5"/>
      <c r="D10" s="5"/>
      <c r="E10" s="5"/>
      <c r="F10" s="5"/>
      <c r="G10" s="5"/>
      <c r="H10" s="5"/>
    </row>
    <row r="11" spans="1:8" x14ac:dyDescent="0.25">
      <c r="A11" s="6"/>
      <c r="B11" s="153" t="s">
        <v>2</v>
      </c>
      <c r="C11" s="153"/>
      <c r="D11" s="6"/>
      <c r="E11" s="6"/>
      <c r="F11" s="6"/>
      <c r="G11" s="5"/>
      <c r="H11" s="5"/>
    </row>
    <row r="12" spans="1:8" x14ac:dyDescent="0.25">
      <c r="A12" s="6"/>
      <c r="B12" s="6"/>
      <c r="C12" s="6"/>
      <c r="D12" s="6"/>
      <c r="E12" s="6"/>
      <c r="F12" s="6"/>
      <c r="G12" s="5"/>
      <c r="H12" s="5"/>
    </row>
    <row r="13" spans="1:8" x14ac:dyDescent="0.25">
      <c r="A13" s="3" t="s">
        <v>9</v>
      </c>
      <c r="B13" s="3"/>
      <c r="C13" s="4"/>
      <c r="D13" s="4"/>
      <c r="E13" s="6"/>
      <c r="F13" s="6"/>
      <c r="G13" s="5"/>
      <c r="H13" s="5"/>
    </row>
    <row r="14" spans="1:8" ht="15.75" x14ac:dyDescent="0.25">
      <c r="A14" s="3"/>
      <c r="B14" s="3"/>
      <c r="C14" s="4"/>
      <c r="D14" s="4"/>
      <c r="E14" s="6"/>
      <c r="F14" s="6"/>
      <c r="G14" s="5"/>
      <c r="H14"/>
    </row>
    <row r="15" spans="1:8" ht="13.5" thickBot="1" x14ac:dyDescent="0.25">
      <c r="A15" s="3"/>
      <c r="B15" s="3"/>
      <c r="C15" s="4"/>
      <c r="D15" s="4"/>
      <c r="E15" s="6"/>
      <c r="F15" s="6"/>
      <c r="G15" s="5"/>
      <c r="H15" s="7" t="s">
        <v>3</v>
      </c>
    </row>
    <row r="16" spans="1:8" ht="12.75" customHeight="1" x14ac:dyDescent="0.25">
      <c r="A16" s="86" t="s">
        <v>10</v>
      </c>
      <c r="B16" s="8" t="s">
        <v>92</v>
      </c>
      <c r="C16" s="124"/>
      <c r="D16" s="124"/>
      <c r="E16" s="124"/>
      <c r="F16" s="124"/>
      <c r="G16" s="124"/>
      <c r="H16" s="125">
        <v>189000173</v>
      </c>
    </row>
    <row r="17" spans="1:8" ht="12.75" customHeight="1" x14ac:dyDescent="0.25">
      <c r="A17" s="87" t="s">
        <v>54</v>
      </c>
      <c r="B17" s="11" t="s">
        <v>122</v>
      </c>
      <c r="C17" s="126"/>
      <c r="D17" s="126"/>
      <c r="E17" s="126"/>
      <c r="F17" s="126"/>
      <c r="G17" s="127"/>
      <c r="H17" s="128" t="s">
        <v>98</v>
      </c>
    </row>
    <row r="18" spans="1:8" x14ac:dyDescent="0.25">
      <c r="A18" s="85" t="s">
        <v>55</v>
      </c>
      <c r="B18" s="129" t="s">
        <v>99</v>
      </c>
      <c r="C18" s="130"/>
      <c r="D18" s="130"/>
      <c r="E18" s="130"/>
      <c r="F18" s="130"/>
      <c r="G18" s="131"/>
      <c r="H18" s="132" t="s">
        <v>100</v>
      </c>
    </row>
    <row r="19" spans="1:8" ht="12" customHeight="1" x14ac:dyDescent="0.25">
      <c r="A19" s="85" t="s">
        <v>56</v>
      </c>
      <c r="B19" s="11" t="s">
        <v>92</v>
      </c>
      <c r="C19" s="133"/>
      <c r="D19" s="133"/>
      <c r="E19" s="133"/>
      <c r="F19" s="133"/>
      <c r="G19" s="133"/>
      <c r="H19" s="19">
        <v>189000173</v>
      </c>
    </row>
    <row r="20" spans="1:8" x14ac:dyDescent="0.25">
      <c r="A20" s="16" t="s">
        <v>57</v>
      </c>
      <c r="B20" s="113" t="s">
        <v>11</v>
      </c>
      <c r="C20" s="17"/>
      <c r="D20" s="17"/>
      <c r="E20" s="18">
        <v>2016</v>
      </c>
      <c r="F20" s="17" t="s">
        <v>12</v>
      </c>
      <c r="G20" s="134"/>
      <c r="H20" s="19">
        <v>2023</v>
      </c>
    </row>
    <row r="21" spans="1:8" x14ac:dyDescent="0.25">
      <c r="A21" s="16" t="s">
        <v>58</v>
      </c>
      <c r="B21" s="113" t="s">
        <v>11</v>
      </c>
      <c r="C21" s="17"/>
      <c r="D21" s="17"/>
      <c r="E21" s="18">
        <v>2016</v>
      </c>
      <c r="F21" s="17" t="s">
        <v>12</v>
      </c>
      <c r="G21" s="134"/>
      <c r="H21" s="19">
        <v>2023</v>
      </c>
    </row>
    <row r="22" spans="1:8" x14ac:dyDescent="0.25">
      <c r="A22" s="16" t="s">
        <v>59</v>
      </c>
      <c r="B22" s="11" t="s">
        <v>93</v>
      </c>
      <c r="C22" s="133"/>
      <c r="D22" s="133"/>
      <c r="E22" s="126"/>
      <c r="F22" s="133"/>
      <c r="G22" s="133"/>
      <c r="H22" s="135"/>
    </row>
    <row r="23" spans="1:8" ht="128.25" customHeight="1" x14ac:dyDescent="0.25">
      <c r="A23" s="16" t="s">
        <v>60</v>
      </c>
      <c r="B23" s="154" t="s">
        <v>123</v>
      </c>
      <c r="C23" s="155"/>
      <c r="D23" s="155"/>
      <c r="E23" s="155"/>
      <c r="F23" s="155"/>
      <c r="G23" s="155"/>
      <c r="H23" s="156"/>
    </row>
    <row r="24" spans="1:8" ht="13.5" thickBot="1" x14ac:dyDescent="0.3">
      <c r="A24" s="20" t="s">
        <v>61</v>
      </c>
      <c r="B24" s="21"/>
      <c r="C24" s="22"/>
      <c r="D24" s="22"/>
      <c r="E24" s="22"/>
      <c r="F24" s="22"/>
      <c r="G24" s="22"/>
      <c r="H24" s="23"/>
    </row>
    <row r="25" spans="1:8" x14ac:dyDescent="0.25">
      <c r="A25" s="24"/>
      <c r="B25" s="14"/>
      <c r="C25" s="14"/>
      <c r="D25" s="14"/>
      <c r="E25" s="14"/>
      <c r="F25" s="14"/>
      <c r="G25" s="14"/>
      <c r="H25" s="14"/>
    </row>
    <row r="26" spans="1:8" x14ac:dyDescent="0.25">
      <c r="A26" s="25" t="s">
        <v>62</v>
      </c>
      <c r="B26" s="25"/>
      <c r="C26" s="25"/>
      <c r="D26" s="25"/>
      <c r="E26" s="25"/>
      <c r="F26" s="25"/>
      <c r="G26" s="26"/>
      <c r="H26" s="26"/>
    </row>
    <row r="27" spans="1:8" ht="13.5" thickBot="1" x14ac:dyDescent="0.3">
      <c r="A27" s="6"/>
      <c r="B27" s="6"/>
      <c r="C27" s="27"/>
      <c r="D27" s="27"/>
      <c r="E27" s="27"/>
      <c r="F27" s="27"/>
      <c r="G27" s="28"/>
      <c r="H27" s="28"/>
    </row>
    <row r="28" spans="1:8" ht="13.5" thickBot="1" x14ac:dyDescent="0.3">
      <c r="A28" s="148" t="s">
        <v>63</v>
      </c>
      <c r="B28" s="149"/>
      <c r="C28" s="150"/>
      <c r="D28" s="203">
        <f>+F28-1</f>
        <v>2019</v>
      </c>
      <c r="E28" s="204">
        <f>+F28-1</f>
        <v>2019</v>
      </c>
      <c r="F28" s="112">
        <v>2020</v>
      </c>
      <c r="G28" s="29">
        <f>+F28+1</f>
        <v>2021</v>
      </c>
      <c r="H28" s="108">
        <f>+F28+2</f>
        <v>2022</v>
      </c>
    </row>
    <row r="29" spans="1:8" x14ac:dyDescent="0.25">
      <c r="A29" s="8"/>
      <c r="B29" s="9"/>
      <c r="C29" s="31"/>
      <c r="D29" s="32">
        <v>1828</v>
      </c>
      <c r="E29" s="33">
        <v>904</v>
      </c>
      <c r="F29" s="33">
        <v>435</v>
      </c>
      <c r="G29" s="33">
        <v>440</v>
      </c>
      <c r="H29" s="34">
        <v>400</v>
      </c>
    </row>
    <row r="30" spans="1:8" x14ac:dyDescent="0.25">
      <c r="A30" s="11"/>
      <c r="B30" s="12"/>
      <c r="C30" s="15"/>
      <c r="D30" s="35"/>
      <c r="E30" s="36"/>
      <c r="F30" s="36"/>
      <c r="G30" s="36"/>
      <c r="H30" s="37"/>
    </row>
    <row r="31" spans="1:8" x14ac:dyDescent="0.25">
      <c r="A31" s="11"/>
      <c r="B31" s="12"/>
      <c r="C31" s="15"/>
      <c r="D31" s="32"/>
      <c r="E31" s="33"/>
      <c r="F31" s="33"/>
      <c r="G31" s="33"/>
      <c r="H31" s="34"/>
    </row>
    <row r="32" spans="1:8" x14ac:dyDescent="0.25">
      <c r="A32" s="11"/>
      <c r="B32" s="12"/>
      <c r="C32" s="15"/>
      <c r="D32" s="32"/>
      <c r="E32" s="33"/>
      <c r="F32" s="33"/>
      <c r="G32" s="33"/>
      <c r="H32" s="34"/>
    </row>
    <row r="33" spans="1:8" ht="13.5" thickBot="1" x14ac:dyDescent="0.3">
      <c r="A33" s="38"/>
      <c r="B33" s="39"/>
      <c r="C33" s="40"/>
      <c r="D33" s="41"/>
      <c r="E33" s="42"/>
      <c r="F33" s="42"/>
      <c r="G33" s="42"/>
      <c r="H33" s="43"/>
    </row>
    <row r="34" spans="1:8" x14ac:dyDescent="0.25">
      <c r="A34" s="14"/>
      <c r="B34" s="14"/>
      <c r="C34" s="14"/>
      <c r="D34" s="44"/>
      <c r="E34" s="44"/>
      <c r="F34" s="44"/>
      <c r="G34" s="44"/>
      <c r="H34" s="44"/>
    </row>
    <row r="35" spans="1:8" x14ac:dyDescent="0.25">
      <c r="A35" s="25" t="s">
        <v>64</v>
      </c>
      <c r="B35" s="25"/>
      <c r="C35" s="25"/>
      <c r="D35" s="25"/>
      <c r="E35" s="25"/>
      <c r="F35" s="25"/>
      <c r="G35" s="26"/>
      <c r="H35" s="26"/>
    </row>
    <row r="36" spans="1:8" ht="13.5" thickBot="1" x14ac:dyDescent="0.3">
      <c r="A36" s="6"/>
      <c r="B36" s="6"/>
      <c r="C36" s="27"/>
      <c r="D36" s="27"/>
      <c r="E36" s="27"/>
      <c r="F36" s="27"/>
      <c r="G36" s="28"/>
      <c r="H36" s="28"/>
    </row>
    <row r="37" spans="1:8" ht="13.5" thickBot="1" x14ac:dyDescent="0.3">
      <c r="A37" s="148" t="s">
        <v>65</v>
      </c>
      <c r="B37" s="149"/>
      <c r="C37" s="150"/>
      <c r="D37" s="107">
        <f>+F28-1</f>
        <v>2019</v>
      </c>
      <c r="E37" s="29">
        <f>+F28-1</f>
        <v>2019</v>
      </c>
      <c r="F37" s="29">
        <v>2020</v>
      </c>
      <c r="G37" s="29">
        <f>+F28+1</f>
        <v>2021</v>
      </c>
      <c r="H37" s="108">
        <f>+F28+2</f>
        <v>2022</v>
      </c>
    </row>
    <row r="38" spans="1:8" x14ac:dyDescent="0.25">
      <c r="A38" s="114"/>
      <c r="B38" s="9"/>
      <c r="C38" s="31"/>
      <c r="D38" s="32"/>
      <c r="E38" s="33"/>
      <c r="F38" s="33"/>
      <c r="G38" s="33"/>
      <c r="H38" s="34"/>
    </row>
    <row r="39" spans="1:8" s="30" customFormat="1" x14ac:dyDescent="0.25">
      <c r="A39" s="11"/>
      <c r="B39" s="12"/>
      <c r="C39" s="15"/>
      <c r="D39" s="35"/>
      <c r="E39" s="36"/>
      <c r="F39" s="36"/>
      <c r="G39" s="36"/>
      <c r="H39" s="37"/>
    </row>
    <row r="40" spans="1:8" x14ac:dyDescent="0.25">
      <c r="A40" s="11"/>
      <c r="B40" s="12"/>
      <c r="C40" s="15"/>
      <c r="D40" s="32"/>
      <c r="E40" s="33"/>
      <c r="F40" s="33"/>
      <c r="G40" s="33"/>
      <c r="H40" s="34"/>
    </row>
    <row r="41" spans="1:8" x14ac:dyDescent="0.25">
      <c r="A41" s="11"/>
      <c r="B41" s="12"/>
      <c r="C41" s="15"/>
      <c r="D41" s="32"/>
      <c r="E41" s="33"/>
      <c r="F41" s="33"/>
      <c r="G41" s="33"/>
      <c r="H41" s="34"/>
    </row>
    <row r="42" spans="1:8" ht="13.5" thickBot="1" x14ac:dyDescent="0.3">
      <c r="A42" s="38"/>
      <c r="B42" s="39"/>
      <c r="C42" s="40"/>
      <c r="D42" s="41"/>
      <c r="E42" s="42"/>
      <c r="F42" s="42"/>
      <c r="G42" s="42"/>
      <c r="H42" s="43"/>
    </row>
    <row r="43" spans="1:8" x14ac:dyDescent="0.25">
      <c r="A43" s="14"/>
      <c r="B43" s="14"/>
      <c r="C43" s="14"/>
      <c r="D43" s="44"/>
      <c r="E43" s="44"/>
      <c r="F43" s="44"/>
      <c r="G43" s="44"/>
      <c r="H43" s="44"/>
    </row>
    <row r="44" spans="1:8" x14ac:dyDescent="0.25">
      <c r="A44" s="6" t="s">
        <v>66</v>
      </c>
      <c r="B44" s="6"/>
      <c r="C44" s="6"/>
      <c r="D44" s="6"/>
      <c r="E44" s="6"/>
      <c r="F44" s="6"/>
      <c r="G44" s="5"/>
      <c r="H44" s="5"/>
    </row>
    <row r="45" spans="1:8" ht="13.5" thickBot="1" x14ac:dyDescent="0.3">
      <c r="A45" s="6"/>
      <c r="B45" s="6"/>
      <c r="C45" s="6"/>
      <c r="D45" s="6"/>
      <c r="E45" s="6"/>
      <c r="F45" s="6"/>
      <c r="G45" s="5"/>
      <c r="H45" s="5"/>
    </row>
    <row r="46" spans="1:8" ht="26.25" thickBot="1" x14ac:dyDescent="0.3">
      <c r="A46" s="145" t="s">
        <v>13</v>
      </c>
      <c r="B46" s="146"/>
      <c r="C46" s="146"/>
      <c r="D46" s="146"/>
      <c r="E46" s="147"/>
      <c r="F46" s="45" t="s">
        <v>67</v>
      </c>
      <c r="G46" s="46" t="s">
        <v>68</v>
      </c>
      <c r="H46" s="84" t="s">
        <v>69</v>
      </c>
    </row>
    <row r="47" spans="1:8" ht="25.5" x14ac:dyDescent="0.25">
      <c r="A47" s="138" t="s">
        <v>101</v>
      </c>
      <c r="B47" s="81"/>
      <c r="C47" s="81"/>
      <c r="D47" s="81"/>
      <c r="E47" s="81"/>
      <c r="F47" s="115">
        <v>42083</v>
      </c>
      <c r="G47" s="139" t="s">
        <v>104</v>
      </c>
      <c r="H47" s="10"/>
    </row>
    <row r="48" spans="1:8" s="47" customFormat="1" x14ac:dyDescent="0.25">
      <c r="A48" s="136" t="s">
        <v>102</v>
      </c>
      <c r="B48" s="82"/>
      <c r="C48" s="82"/>
      <c r="D48" s="82"/>
      <c r="E48" s="82"/>
      <c r="F48" s="48">
        <v>42590</v>
      </c>
      <c r="G48" s="140" t="s">
        <v>105</v>
      </c>
      <c r="H48" s="49"/>
    </row>
    <row r="49" spans="1:9" s="47" customFormat="1" x14ac:dyDescent="0.25">
      <c r="A49" s="136" t="s">
        <v>103</v>
      </c>
      <c r="B49" s="82"/>
      <c r="C49" s="82"/>
      <c r="D49" s="82"/>
      <c r="E49" s="82"/>
      <c r="F49" s="48">
        <v>42307</v>
      </c>
      <c r="G49" s="140" t="s">
        <v>106</v>
      </c>
      <c r="H49" s="49"/>
    </row>
    <row r="50" spans="1:9" s="47" customFormat="1" x14ac:dyDescent="0.25">
      <c r="A50" s="136" t="s">
        <v>102</v>
      </c>
      <c r="B50" s="82"/>
      <c r="C50" s="82"/>
      <c r="D50" s="82"/>
      <c r="E50" s="82"/>
      <c r="F50" s="48">
        <v>42661</v>
      </c>
      <c r="G50" s="140" t="s">
        <v>107</v>
      </c>
      <c r="H50" s="49"/>
    </row>
    <row r="51" spans="1:9" s="47" customFormat="1" x14ac:dyDescent="0.25">
      <c r="A51" s="136" t="s">
        <v>102</v>
      </c>
      <c r="B51" s="82"/>
      <c r="C51" s="82"/>
      <c r="D51" s="82"/>
      <c r="E51" s="82"/>
      <c r="F51" s="48">
        <v>42843</v>
      </c>
      <c r="G51" s="140" t="s">
        <v>108</v>
      </c>
      <c r="H51" s="49"/>
    </row>
    <row r="52" spans="1:9" s="47" customFormat="1" x14ac:dyDescent="0.25">
      <c r="A52" s="136" t="s">
        <v>102</v>
      </c>
      <c r="B52" s="82"/>
      <c r="C52" s="82"/>
      <c r="D52" s="82"/>
      <c r="E52" s="82"/>
      <c r="F52" s="48">
        <v>42768</v>
      </c>
      <c r="G52" s="140" t="s">
        <v>109</v>
      </c>
      <c r="H52" s="49"/>
    </row>
    <row r="53" spans="1:9" s="47" customFormat="1" x14ac:dyDescent="0.25">
      <c r="A53" s="136" t="s">
        <v>102</v>
      </c>
      <c r="B53" s="82"/>
      <c r="C53" s="82"/>
      <c r="D53" s="82"/>
      <c r="E53" s="82"/>
      <c r="F53" s="48">
        <v>42415</v>
      </c>
      <c r="G53" s="140" t="s">
        <v>110</v>
      </c>
      <c r="H53" s="49"/>
    </row>
    <row r="54" spans="1:9" s="47" customFormat="1" x14ac:dyDescent="0.25">
      <c r="A54" s="136" t="s">
        <v>102</v>
      </c>
      <c r="B54" s="82"/>
      <c r="C54" s="82"/>
      <c r="D54" s="82"/>
      <c r="E54" s="82"/>
      <c r="F54" s="48">
        <v>42964</v>
      </c>
      <c r="G54" s="140" t="s">
        <v>111</v>
      </c>
      <c r="H54" s="49"/>
    </row>
    <row r="55" spans="1:9" x14ac:dyDescent="0.25">
      <c r="A55" s="136" t="s">
        <v>102</v>
      </c>
      <c r="B55" s="82"/>
      <c r="C55" s="82"/>
      <c r="D55" s="82"/>
      <c r="E55" s="82"/>
      <c r="F55" s="48">
        <v>42998</v>
      </c>
      <c r="G55" s="140" t="s">
        <v>112</v>
      </c>
      <c r="H55" s="49"/>
    </row>
    <row r="56" spans="1:9" x14ac:dyDescent="0.25">
      <c r="A56" s="136" t="s">
        <v>102</v>
      </c>
      <c r="B56" s="82"/>
      <c r="C56" s="82"/>
      <c r="D56" s="82"/>
      <c r="E56" s="82"/>
      <c r="F56" s="48">
        <v>43111</v>
      </c>
      <c r="G56" s="140" t="s">
        <v>113</v>
      </c>
      <c r="H56" s="49"/>
    </row>
    <row r="57" spans="1:9" ht="13.5" thickBot="1" x14ac:dyDescent="0.3">
      <c r="A57" s="137" t="s">
        <v>102</v>
      </c>
      <c r="B57" s="83"/>
      <c r="C57" s="83"/>
      <c r="D57" s="83"/>
      <c r="E57" s="83"/>
      <c r="F57" s="50">
        <v>43154</v>
      </c>
      <c r="G57" s="141" t="s">
        <v>114</v>
      </c>
      <c r="H57" s="51"/>
    </row>
    <row r="59" spans="1:9" ht="15.75" x14ac:dyDescent="0.25">
      <c r="A59" s="53"/>
      <c r="B59" s="24"/>
      <c r="C59" s="24"/>
      <c r="D59" s="24"/>
      <c r="E59" s="24"/>
      <c r="F59" s="24"/>
      <c r="G59" s="24"/>
      <c r="H59" s="24"/>
      <c r="I59" s="24"/>
    </row>
    <row r="60" spans="1:9" x14ac:dyDescent="0.25">
      <c r="A60" s="54"/>
      <c r="B60" s="54"/>
      <c r="C60" s="54"/>
      <c r="D60" s="54"/>
      <c r="E60" s="54"/>
      <c r="F60" s="54"/>
      <c r="G60" s="55"/>
      <c r="H60" s="55"/>
      <c r="I60" s="54"/>
    </row>
    <row r="61" spans="1:9" s="47" customFormat="1" x14ac:dyDescent="0.25">
      <c r="A61" s="56"/>
      <c r="B61" s="56"/>
      <c r="C61" s="56"/>
      <c r="D61" s="56"/>
      <c r="E61" s="56"/>
      <c r="F61" s="56"/>
      <c r="G61" s="56"/>
      <c r="H61" s="56"/>
      <c r="I61" s="56"/>
    </row>
    <row r="62" spans="1:9" x14ac:dyDescent="0.25">
      <c r="A62" s="24"/>
      <c r="B62" s="57"/>
      <c r="C62" s="44"/>
      <c r="D62" s="44"/>
      <c r="E62" s="44"/>
      <c r="F62" s="44"/>
      <c r="G62" s="44"/>
      <c r="H62" s="44"/>
      <c r="I62" s="52"/>
    </row>
    <row r="63" spans="1:9" x14ac:dyDescent="0.25">
      <c r="A63" s="24"/>
      <c r="B63" s="57"/>
      <c r="C63" s="44"/>
      <c r="D63" s="44"/>
      <c r="E63" s="44"/>
      <c r="F63" s="44"/>
      <c r="G63" s="44"/>
      <c r="H63" s="44"/>
      <c r="I63" s="52"/>
    </row>
    <row r="64" spans="1:9" x14ac:dyDescent="0.25">
      <c r="A64" s="24"/>
      <c r="B64" s="57"/>
      <c r="C64" s="44"/>
      <c r="D64" s="44"/>
      <c r="E64" s="44"/>
      <c r="F64" s="44"/>
      <c r="G64" s="44"/>
      <c r="H64" s="44"/>
      <c r="I64" s="52"/>
    </row>
    <row r="65" spans="1:9" x14ac:dyDescent="0.25">
      <c r="A65" s="24"/>
      <c r="B65" s="57"/>
      <c r="C65" s="52"/>
      <c r="D65" s="58"/>
      <c r="E65" s="58"/>
      <c r="F65" s="44"/>
      <c r="G65" s="44"/>
      <c r="H65" s="44"/>
      <c r="I65" s="52"/>
    </row>
    <row r="66" spans="1:9" x14ac:dyDescent="0.25">
      <c r="A66" s="24"/>
      <c r="B66" s="57"/>
      <c r="C66" s="44"/>
      <c r="D66" s="44"/>
      <c r="E66" s="44"/>
      <c r="F66" s="44"/>
      <c r="G66" s="44"/>
      <c r="H66" s="44"/>
      <c r="I66" s="52"/>
    </row>
    <row r="67" spans="1:9" x14ac:dyDescent="0.25">
      <c r="A67" s="24"/>
      <c r="B67" s="57"/>
      <c r="C67" s="52"/>
      <c r="D67" s="58"/>
      <c r="E67" s="58"/>
      <c r="F67" s="44"/>
      <c r="G67" s="44"/>
      <c r="H67" s="44"/>
      <c r="I67" s="52"/>
    </row>
    <row r="68" spans="1:9" x14ac:dyDescent="0.25">
      <c r="A68" s="24"/>
      <c r="B68" s="57"/>
      <c r="C68" s="44"/>
      <c r="D68" s="44"/>
      <c r="E68" s="44"/>
      <c r="F68" s="44"/>
      <c r="G68" s="44"/>
      <c r="H68" s="44"/>
      <c r="I68" s="52"/>
    </row>
    <row r="69" spans="1:9" x14ac:dyDescent="0.25">
      <c r="A69" s="24"/>
      <c r="B69" s="57"/>
      <c r="C69" s="44"/>
      <c r="D69" s="44"/>
      <c r="E69" s="44"/>
      <c r="F69" s="44"/>
      <c r="G69" s="44"/>
      <c r="H69" s="44"/>
      <c r="I69" s="52"/>
    </row>
    <row r="70" spans="1:9" x14ac:dyDescent="0.25">
      <c r="A70" s="24"/>
      <c r="B70" s="57"/>
      <c r="C70" s="44"/>
      <c r="D70" s="44"/>
      <c r="E70" s="44"/>
      <c r="F70" s="44"/>
      <c r="G70" s="44"/>
      <c r="H70" s="44"/>
      <c r="I70" s="52"/>
    </row>
    <row r="71" spans="1:9" x14ac:dyDescent="0.25">
      <c r="A71" s="24"/>
      <c r="B71" s="57"/>
      <c r="C71" s="44"/>
      <c r="D71" s="44"/>
      <c r="E71" s="44"/>
      <c r="F71" s="44"/>
      <c r="G71" s="44"/>
      <c r="H71" s="44"/>
      <c r="I71" s="52"/>
    </row>
    <row r="72" spans="1:9" x14ac:dyDescent="0.25">
      <c r="A72" s="24"/>
      <c r="B72" s="57"/>
      <c r="C72" s="44"/>
      <c r="D72" s="44"/>
      <c r="E72" s="44"/>
      <c r="F72" s="44"/>
      <c r="G72" s="44"/>
      <c r="H72" s="44"/>
      <c r="I72" s="52"/>
    </row>
    <row r="73" spans="1:9" x14ac:dyDescent="0.25">
      <c r="A73" s="24"/>
      <c r="B73" s="57"/>
      <c r="C73" s="44"/>
      <c r="D73" s="44"/>
      <c r="E73" s="44"/>
      <c r="F73" s="44"/>
      <c r="G73" s="44"/>
      <c r="H73" s="44"/>
      <c r="I73" s="52"/>
    </row>
    <row r="74" spans="1:9" x14ac:dyDescent="0.25">
      <c r="A74" s="59"/>
      <c r="B74" s="60"/>
      <c r="C74" s="59"/>
      <c r="D74" s="59"/>
      <c r="E74" s="59"/>
      <c r="F74" s="59"/>
      <c r="G74" s="59"/>
      <c r="H74" s="59"/>
      <c r="I74" s="59"/>
    </row>
    <row r="75" spans="1:9" x14ac:dyDescent="0.25">
      <c r="A75" s="24"/>
      <c r="B75" s="57"/>
      <c r="C75" s="24"/>
      <c r="D75" s="24"/>
      <c r="E75" s="24"/>
      <c r="F75" s="24"/>
      <c r="G75" s="24"/>
      <c r="H75" s="24"/>
      <c r="I75" s="24"/>
    </row>
    <row r="76" spans="1:9" x14ac:dyDescent="0.25">
      <c r="A76" s="61"/>
      <c r="B76" s="57"/>
      <c r="C76" s="44"/>
      <c r="D76" s="44"/>
      <c r="E76" s="44"/>
      <c r="F76" s="44"/>
      <c r="G76" s="44"/>
      <c r="H76" s="44"/>
      <c r="I76" s="52"/>
    </row>
    <row r="77" spans="1:9" x14ac:dyDescent="0.25">
      <c r="A77" s="61"/>
      <c r="B77" s="57"/>
      <c r="C77" s="44"/>
      <c r="D77" s="44"/>
      <c r="E77" s="44"/>
      <c r="F77" s="44"/>
      <c r="G77" s="44"/>
      <c r="H77" s="44"/>
      <c r="I77" s="52"/>
    </row>
    <row r="78" spans="1:9" x14ac:dyDescent="0.25">
      <c r="A78" s="61"/>
      <c r="B78" s="57"/>
      <c r="C78" s="44"/>
      <c r="D78" s="44"/>
      <c r="E78" s="44"/>
      <c r="F78" s="44"/>
      <c r="G78" s="44"/>
      <c r="H78" s="44"/>
      <c r="I78" s="52"/>
    </row>
    <row r="79" spans="1:9" x14ac:dyDescent="0.25">
      <c r="A79" s="61"/>
      <c r="B79" s="57"/>
      <c r="C79" s="44"/>
      <c r="D79" s="44"/>
      <c r="E79" s="44"/>
      <c r="F79" s="44"/>
      <c r="G79" s="44"/>
      <c r="H79" s="44"/>
      <c r="I79" s="52"/>
    </row>
    <row r="80" spans="1:9" x14ac:dyDescent="0.25">
      <c r="A80" s="24"/>
      <c r="B80" s="24"/>
      <c r="C80" s="24"/>
      <c r="D80" s="24"/>
      <c r="E80" s="24"/>
      <c r="F80" s="24"/>
      <c r="G80" s="24"/>
      <c r="H80" s="24"/>
      <c r="I80" s="24"/>
    </row>
    <row r="81" spans="1:9" x14ac:dyDescent="0.25">
      <c r="A81" s="24"/>
      <c r="B81" s="24"/>
      <c r="C81" s="24"/>
      <c r="D81" s="24"/>
      <c r="E81" s="24"/>
      <c r="F81" s="24"/>
      <c r="G81" s="24"/>
      <c r="H81" s="24"/>
      <c r="I81" s="24"/>
    </row>
    <row r="82" spans="1:9" x14ac:dyDescent="0.25">
      <c r="A82" s="62"/>
      <c r="B82" s="24"/>
      <c r="C82" s="24"/>
      <c r="D82" s="24"/>
      <c r="E82" s="24"/>
      <c r="F82" s="24"/>
      <c r="G82" s="24"/>
      <c r="H82" s="24"/>
      <c r="I82" s="24"/>
    </row>
    <row r="83" spans="1:9" ht="15.75" x14ac:dyDescent="0.25">
      <c r="A83" s="63"/>
      <c r="B83" s="24"/>
      <c r="C83" s="24"/>
      <c r="D83" s="24"/>
      <c r="E83" s="24"/>
      <c r="F83" s="24"/>
      <c r="G83" s="24"/>
      <c r="H83" s="24"/>
      <c r="I83" s="24"/>
    </row>
    <row r="84" spans="1:9" x14ac:dyDescent="0.25">
      <c r="A84" s="62"/>
      <c r="B84" s="24"/>
      <c r="C84" s="24"/>
      <c r="D84" s="24"/>
      <c r="E84" s="24"/>
      <c r="F84" s="24"/>
      <c r="G84" s="24"/>
      <c r="H84" s="24"/>
      <c r="I84" s="24"/>
    </row>
    <row r="85" spans="1:9" ht="15.75" x14ac:dyDescent="0.25">
      <c r="A85" s="63"/>
      <c r="B85" s="24"/>
      <c r="C85" s="24"/>
      <c r="D85" s="24"/>
      <c r="E85" s="24"/>
      <c r="F85" s="24"/>
      <c r="G85" s="24"/>
      <c r="H85" s="24"/>
      <c r="I85" s="24"/>
    </row>
    <row r="86" spans="1:9" x14ac:dyDescent="0.25">
      <c r="A86" s="62"/>
      <c r="B86" s="24"/>
      <c r="C86" s="24"/>
      <c r="D86" s="24"/>
      <c r="E86" s="24"/>
      <c r="F86" s="24"/>
      <c r="G86" s="24"/>
      <c r="H86" s="24"/>
      <c r="I86" s="24"/>
    </row>
    <row r="87" spans="1:9" ht="15.75" x14ac:dyDescent="0.25">
      <c r="A87" s="63"/>
      <c r="B87" s="24"/>
      <c r="C87" s="24"/>
      <c r="D87" s="24"/>
      <c r="E87" s="24"/>
      <c r="F87" s="24"/>
      <c r="G87" s="24"/>
      <c r="H87" s="24"/>
      <c r="I87" s="24"/>
    </row>
    <row r="88" spans="1:9" x14ac:dyDescent="0.25">
      <c r="A88" s="62"/>
      <c r="B88" s="24"/>
      <c r="C88" s="24"/>
      <c r="D88" s="24"/>
      <c r="E88" s="24"/>
      <c r="F88" s="24"/>
      <c r="G88" s="24"/>
      <c r="H88" s="24"/>
      <c r="I88" s="24"/>
    </row>
    <row r="89" spans="1:9" ht="15.75" x14ac:dyDescent="0.25">
      <c r="A89" s="63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s="62"/>
      <c r="B90" s="24"/>
      <c r="C90" s="24"/>
      <c r="D90" s="24"/>
      <c r="E90" s="24"/>
      <c r="F90" s="24"/>
      <c r="G90" s="24"/>
      <c r="H90" s="24"/>
      <c r="I90" s="24"/>
    </row>
    <row r="91" spans="1:9" ht="15.75" x14ac:dyDescent="0.25">
      <c r="A91" s="63"/>
      <c r="B91" s="24"/>
      <c r="C91" s="24"/>
      <c r="D91" s="24"/>
      <c r="E91" s="24"/>
      <c r="F91" s="24"/>
      <c r="G91" s="24"/>
      <c r="H91" s="24"/>
      <c r="I91" s="24"/>
    </row>
    <row r="92" spans="1:9" x14ac:dyDescent="0.25">
      <c r="A92" s="62"/>
      <c r="B92" s="24"/>
      <c r="C92" s="24"/>
      <c r="D92" s="24"/>
      <c r="E92" s="24"/>
      <c r="F92" s="24"/>
      <c r="G92" s="24"/>
      <c r="H92" s="24"/>
      <c r="I92" s="24"/>
    </row>
    <row r="93" spans="1:9" ht="15.75" x14ac:dyDescent="0.25">
      <c r="A93" s="63"/>
      <c r="B93" s="24"/>
      <c r="C93" s="24"/>
      <c r="D93" s="24"/>
      <c r="E93" s="24"/>
      <c r="F93" s="24"/>
      <c r="G93" s="24"/>
      <c r="H93" s="24"/>
      <c r="I93" s="24"/>
    </row>
    <row r="94" spans="1:9" x14ac:dyDescent="0.25">
      <c r="A94" s="24"/>
      <c r="B94" s="24"/>
      <c r="C94" s="24"/>
      <c r="D94" s="24"/>
      <c r="E94" s="24"/>
      <c r="F94" s="24"/>
      <c r="G94" s="24"/>
      <c r="H94" s="24"/>
      <c r="I94" s="24"/>
    </row>
    <row r="95" spans="1:9" x14ac:dyDescent="0.25">
      <c r="A95" s="24"/>
      <c r="B95" s="24"/>
      <c r="C95" s="24"/>
      <c r="D95" s="24"/>
      <c r="E95" s="24"/>
      <c r="F95" s="24"/>
      <c r="G95" s="24"/>
      <c r="H95" s="24"/>
      <c r="I95" s="24"/>
    </row>
    <row r="96" spans="1:9" x14ac:dyDescent="0.25">
      <c r="A96" s="24"/>
      <c r="B96" s="24"/>
      <c r="C96" s="24"/>
      <c r="D96" s="24"/>
      <c r="E96" s="24"/>
      <c r="F96" s="24"/>
      <c r="G96" s="24"/>
      <c r="H96" s="24"/>
      <c r="I96" s="24"/>
    </row>
    <row r="97" spans="1:9" x14ac:dyDescent="0.25">
      <c r="A97" s="24"/>
      <c r="B97" s="24"/>
      <c r="C97" s="24"/>
      <c r="D97" s="24"/>
      <c r="E97" s="24"/>
      <c r="F97" s="24"/>
      <c r="G97" s="24"/>
      <c r="H97" s="24"/>
      <c r="I97" s="24"/>
    </row>
    <row r="98" spans="1:9" x14ac:dyDescent="0.25">
      <c r="A98" s="24"/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s="24"/>
      <c r="B100" s="24"/>
      <c r="C100" s="24"/>
      <c r="D100" s="24"/>
      <c r="E100" s="24"/>
      <c r="F100" s="24"/>
      <c r="G100" s="24"/>
      <c r="H100" s="24"/>
      <c r="I100" s="24"/>
    </row>
    <row r="101" spans="1:9" x14ac:dyDescent="0.25">
      <c r="A101" s="24"/>
      <c r="B101" s="24"/>
      <c r="C101" s="24"/>
      <c r="D101" s="24"/>
      <c r="E101" s="24"/>
      <c r="F101" s="24"/>
      <c r="G101" s="24"/>
      <c r="H101" s="24"/>
      <c r="I101" s="24"/>
    </row>
    <row r="102" spans="1:9" x14ac:dyDescent="0.25">
      <c r="A102" s="24"/>
      <c r="B102" s="24"/>
      <c r="C102" s="24"/>
      <c r="D102" s="24"/>
      <c r="E102" s="24"/>
      <c r="F102" s="24"/>
      <c r="G102" s="24"/>
      <c r="H102" s="24"/>
      <c r="I102" s="24"/>
    </row>
  </sheetData>
  <mergeCells count="10">
    <mergeCell ref="A46:E46"/>
    <mergeCell ref="A37:C37"/>
    <mergeCell ref="E1:H1"/>
    <mergeCell ref="E2:H2"/>
    <mergeCell ref="A3:H3"/>
    <mergeCell ref="B9:C9"/>
    <mergeCell ref="B11:C11"/>
    <mergeCell ref="A28:C28"/>
    <mergeCell ref="A5:H5"/>
    <mergeCell ref="B23:H23"/>
  </mergeCells>
  <phoneticPr fontId="2" type="noConversion"/>
  <dataValidations xWindow="473" yWindow="446" count="5">
    <dataValidation allowBlank="1" showInputMessage="1" showErrorMessage="1" promptTitle="Prėmimo data" prompt="Įvedimo formatas mmmm.mm.dd (pvz.:2001.04.26)_x000a_" sqref="G55:G57 F47"/>
    <dataValidation type="decimal" allowBlank="1" showInputMessage="1" showErrorMessage="1" errorTitle="Įvedimo klaida" error="Turi būti įvedamas skaičius nuo 0 iki 1000000" sqref="C62:H64 F65:H67 C66:E66 C68:H73 C76:H79 D45:H45">
      <formula1>0</formula1>
      <formula2>1000000</formula2>
    </dataValidation>
    <dataValidation type="decimal" allowBlank="1" showInputMessage="1" showErrorMessage="1" errorTitle="Įvedimo klaida" error="Turi būti įvedamas skaičius nuo 0 iki 2000000000" sqref="D29:H33 D38:H44">
      <formula1>0</formula1>
      <formula2>2000000000</formula2>
    </dataValidation>
    <dataValidation allowBlank="1" showInputMessage="1" showErrorMessage="1" prompt="Įveskite pirmuosius planuojamus metus" sqref="F28"/>
    <dataValidation type="whole" allowBlank="1" showInputMessage="1" showErrorMessage="1" errorTitle="Įvedimo klaida" error="Įveskite sveika keturženklį skaičių nuo 1900 iki 2100." sqref="H20:H21 E20:E21">
      <formula1>1900</formula1>
      <formula2>2100</formula2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69" fitToHeight="2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Z42"/>
  <sheetViews>
    <sheetView zoomScaleNormal="100" workbookViewId="0">
      <selection activeCell="M17" sqref="M17"/>
    </sheetView>
  </sheetViews>
  <sheetFormatPr defaultColWidth="9" defaultRowHeight="12.75" x14ac:dyDescent="0.2"/>
  <cols>
    <col min="1" max="1" width="2.25" style="64" customWidth="1"/>
    <col min="2" max="2" width="2.375" style="64" customWidth="1"/>
    <col min="3" max="4" width="2.625" style="64" customWidth="1"/>
    <col min="5" max="5" width="2.375" style="64" customWidth="1"/>
    <col min="6" max="6" width="2.5" style="64" customWidth="1"/>
    <col min="7" max="7" width="49.75" style="64" customWidth="1"/>
    <col min="8" max="9" width="9" style="64"/>
    <col min="10" max="10" width="9.125" style="64" customWidth="1"/>
    <col min="11" max="14" width="9" style="64"/>
    <col min="15" max="15" width="28.625" style="64" customWidth="1"/>
    <col min="16" max="16384" width="9" style="64"/>
  </cols>
  <sheetData>
    <row r="1" spans="1:52" x14ac:dyDescent="0.2">
      <c r="N1" s="2" t="s">
        <v>53</v>
      </c>
      <c r="O1" s="7"/>
    </row>
    <row r="2" spans="1:52" x14ac:dyDescent="0.2">
      <c r="N2" s="88" t="s">
        <v>14</v>
      </c>
      <c r="O2" s="7"/>
    </row>
    <row r="3" spans="1:52" x14ac:dyDescent="0.2">
      <c r="G3" s="5"/>
      <c r="H3" s="5"/>
      <c r="I3" s="5"/>
      <c r="J3" s="5"/>
      <c r="K3" s="5"/>
      <c r="L3" s="5"/>
      <c r="M3" s="5"/>
      <c r="N3" s="5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x14ac:dyDescent="0.2">
      <c r="G4" s="6" t="s">
        <v>70</v>
      </c>
      <c r="H4" s="6"/>
      <c r="I4" s="6"/>
      <c r="J4" s="6"/>
      <c r="K4" s="6"/>
      <c r="L4" s="6"/>
      <c r="M4" s="5"/>
      <c r="N4" s="5"/>
      <c r="O4" s="6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3.5" thickBot="1" x14ac:dyDescent="0.25">
      <c r="G5" s="6"/>
      <c r="H5" s="6"/>
      <c r="I5" s="6"/>
      <c r="J5" s="6"/>
      <c r="K5" s="6"/>
      <c r="L5" s="6"/>
      <c r="M5" s="5"/>
      <c r="N5" s="5"/>
      <c r="O5" s="6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51" customHeight="1" thickBot="1" x14ac:dyDescent="0.25">
      <c r="A6" s="170" t="s">
        <v>15</v>
      </c>
      <c r="B6" s="171"/>
      <c r="C6" s="171"/>
      <c r="D6" s="171"/>
      <c r="E6" s="171"/>
      <c r="F6" s="171"/>
      <c r="G6" s="172"/>
      <c r="H6" s="65" t="s">
        <v>16</v>
      </c>
      <c r="I6" s="66" t="s">
        <v>4</v>
      </c>
      <c r="J6" s="204" t="str">
        <f>"Panaudota lėšų iki "
&amp;'Priedas Nr. 1 PMIF'!F28-1&amp;" 01 01"</f>
        <v>Panaudota lėšų iki 2019 01 01</v>
      </c>
      <c r="K6" s="205" t="str">
        <f>"Planuojama panaudoti lėšų "
&amp;'Priedas Nr. 1 PMIF'!F28-1&amp;" metais"</f>
        <v>Planuojama panaudoti lėšų 2019 metais</v>
      </c>
      <c r="L6" s="67">
        <f>'Priedas Nr. 1 PMIF'!F28</f>
        <v>2020</v>
      </c>
      <c r="M6" s="67">
        <f>L6+1</f>
        <v>2021</v>
      </c>
      <c r="N6" s="67">
        <f>L6+2</f>
        <v>2022</v>
      </c>
      <c r="O6" s="46" t="s">
        <v>17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</row>
    <row r="7" spans="1:52" x14ac:dyDescent="0.2">
      <c r="A7" s="173" t="s">
        <v>71</v>
      </c>
      <c r="B7" s="174"/>
      <c r="C7" s="174"/>
      <c r="D7" s="174"/>
      <c r="E7" s="174"/>
      <c r="F7" s="174"/>
      <c r="G7" s="175"/>
      <c r="H7" s="68" t="s">
        <v>18</v>
      </c>
      <c r="I7" s="32">
        <f>+I10+1103</f>
        <v>4407</v>
      </c>
      <c r="J7" s="32">
        <f>+J10+457</f>
        <v>1828</v>
      </c>
      <c r="K7" s="32">
        <f>+K10+226</f>
        <v>904</v>
      </c>
      <c r="L7" s="32">
        <f>+L10+37+73</f>
        <v>435</v>
      </c>
      <c r="M7" s="32">
        <f>+M10+110</f>
        <v>440</v>
      </c>
      <c r="N7" s="32">
        <f>+N10+100</f>
        <v>400</v>
      </c>
      <c r="O7" s="49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x14ac:dyDescent="0.2">
      <c r="A8" s="161" t="s">
        <v>47</v>
      </c>
      <c r="B8" s="162"/>
      <c r="C8" s="162"/>
      <c r="D8" s="162"/>
      <c r="E8" s="162"/>
      <c r="F8" s="162"/>
      <c r="G8" s="163"/>
      <c r="H8" s="68"/>
      <c r="I8" s="69"/>
      <c r="J8" s="70"/>
      <c r="K8" s="70"/>
      <c r="L8" s="70"/>
      <c r="M8" s="70"/>
      <c r="N8" s="70"/>
      <c r="O8" s="7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s="75" customFormat="1" x14ac:dyDescent="0.2">
      <c r="A9" s="176" t="s">
        <v>72</v>
      </c>
      <c r="B9" s="177"/>
      <c r="C9" s="177"/>
      <c r="D9" s="177"/>
      <c r="E9" s="177"/>
      <c r="F9" s="177"/>
      <c r="G9" s="178"/>
      <c r="H9" s="68" t="s">
        <v>19</v>
      </c>
      <c r="I9" s="72"/>
      <c r="J9" s="72"/>
      <c r="K9" s="72"/>
      <c r="L9" s="72"/>
      <c r="M9" s="72"/>
      <c r="N9" s="72"/>
      <c r="O9" s="73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</row>
    <row r="10" spans="1:52" s="75" customFormat="1" x14ac:dyDescent="0.2">
      <c r="A10" s="161" t="s">
        <v>5</v>
      </c>
      <c r="B10" s="162"/>
      <c r="C10" s="162"/>
      <c r="D10" s="162"/>
      <c r="E10" s="162"/>
      <c r="F10" s="162"/>
      <c r="G10" s="163"/>
      <c r="H10" s="68" t="s">
        <v>20</v>
      </c>
      <c r="I10" s="110">
        <f t="shared" ref="I10:N10" si="0">+SUBTOTAL(9,I12:I20)</f>
        <v>3304</v>
      </c>
      <c r="J10" s="110">
        <f t="shared" si="0"/>
        <v>1371</v>
      </c>
      <c r="K10" s="110">
        <f t="shared" si="0"/>
        <v>678</v>
      </c>
      <c r="L10" s="110">
        <f t="shared" si="0"/>
        <v>325</v>
      </c>
      <c r="M10" s="110">
        <f t="shared" si="0"/>
        <v>330</v>
      </c>
      <c r="N10" s="110">
        <f t="shared" si="0"/>
        <v>300</v>
      </c>
      <c r="O10" s="111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</row>
    <row r="11" spans="1:52" s="75" customFormat="1" x14ac:dyDescent="0.2">
      <c r="A11" s="167" t="s">
        <v>81</v>
      </c>
      <c r="B11" s="168"/>
      <c r="C11" s="168"/>
      <c r="D11" s="168"/>
      <c r="E11" s="168"/>
      <c r="F11" s="168"/>
      <c r="G11" s="169"/>
      <c r="H11" s="68"/>
      <c r="I11" s="69"/>
      <c r="J11" s="70"/>
      <c r="K11" s="70"/>
      <c r="L11" s="70"/>
      <c r="M11" s="70"/>
      <c r="N11" s="70"/>
      <c r="O11" s="71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</row>
    <row r="12" spans="1:52" s="75" customFormat="1" x14ac:dyDescent="0.2">
      <c r="A12" s="158" t="s">
        <v>21</v>
      </c>
      <c r="B12" s="159"/>
      <c r="C12" s="159"/>
      <c r="D12" s="159"/>
      <c r="E12" s="159"/>
      <c r="F12" s="159"/>
      <c r="G12" s="160"/>
      <c r="H12" s="68" t="s">
        <v>22</v>
      </c>
      <c r="I12" s="72"/>
      <c r="J12" s="72"/>
      <c r="K12" s="72"/>
      <c r="L12" s="72"/>
      <c r="M12" s="72"/>
      <c r="N12" s="72"/>
      <c r="O12" s="73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</row>
    <row r="13" spans="1:52" s="75" customFormat="1" x14ac:dyDescent="0.2">
      <c r="A13" s="158" t="s">
        <v>23</v>
      </c>
      <c r="B13" s="159"/>
      <c r="C13" s="159"/>
      <c r="D13" s="159"/>
      <c r="E13" s="159"/>
      <c r="F13" s="159"/>
      <c r="G13" s="160"/>
      <c r="H13" s="68" t="s">
        <v>24</v>
      </c>
      <c r="I13" s="72"/>
      <c r="J13" s="72"/>
      <c r="K13" s="72"/>
      <c r="L13" s="72"/>
      <c r="M13" s="72"/>
      <c r="N13" s="72"/>
      <c r="O13" s="73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</row>
    <row r="14" spans="1:52" s="75" customFormat="1" x14ac:dyDescent="0.2">
      <c r="A14" s="158" t="s">
        <v>25</v>
      </c>
      <c r="B14" s="159"/>
      <c r="C14" s="159"/>
      <c r="D14" s="159"/>
      <c r="E14" s="159"/>
      <c r="F14" s="159"/>
      <c r="G14" s="160"/>
      <c r="H14" s="68" t="s">
        <v>26</v>
      </c>
      <c r="I14" s="72"/>
      <c r="J14" s="72"/>
      <c r="K14" s="72"/>
      <c r="L14" s="72"/>
      <c r="M14" s="72"/>
      <c r="N14" s="72"/>
      <c r="O14" s="73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</row>
    <row r="15" spans="1:52" s="75" customFormat="1" x14ac:dyDescent="0.2">
      <c r="A15" s="158" t="s">
        <v>73</v>
      </c>
      <c r="B15" s="159"/>
      <c r="C15" s="159"/>
      <c r="D15" s="159"/>
      <c r="E15" s="159"/>
      <c r="F15" s="159"/>
      <c r="G15" s="160"/>
      <c r="H15" s="68" t="s">
        <v>28</v>
      </c>
      <c r="I15" s="72"/>
      <c r="J15" s="72"/>
      <c r="K15" s="72"/>
      <c r="L15" s="72"/>
      <c r="M15" s="72"/>
      <c r="N15" s="72"/>
      <c r="O15" s="73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</row>
    <row r="16" spans="1:52" s="75" customFormat="1" x14ac:dyDescent="0.2">
      <c r="A16" s="158" t="s">
        <v>74</v>
      </c>
      <c r="B16" s="159"/>
      <c r="C16" s="159"/>
      <c r="D16" s="159"/>
      <c r="E16" s="159"/>
      <c r="F16" s="159"/>
      <c r="G16" s="160"/>
      <c r="H16" s="68" t="s">
        <v>29</v>
      </c>
      <c r="I16" s="72"/>
      <c r="J16" s="72"/>
      <c r="K16" s="72"/>
      <c r="L16" s="72"/>
      <c r="M16" s="72"/>
      <c r="N16" s="72"/>
      <c r="O16" s="73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</row>
    <row r="17" spans="1:52" s="75" customFormat="1" x14ac:dyDescent="0.2">
      <c r="A17" s="158" t="s">
        <v>75</v>
      </c>
      <c r="B17" s="159"/>
      <c r="C17" s="159"/>
      <c r="D17" s="159"/>
      <c r="E17" s="159"/>
      <c r="F17" s="159"/>
      <c r="G17" s="160"/>
      <c r="H17" s="68" t="s">
        <v>76</v>
      </c>
      <c r="I17" s="72"/>
      <c r="J17" s="72"/>
      <c r="K17" s="72"/>
      <c r="L17" s="72"/>
      <c r="M17" s="72"/>
      <c r="N17" s="72"/>
      <c r="O17" s="73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</row>
    <row r="18" spans="1:52" s="75" customFormat="1" ht="12.75" customHeight="1" x14ac:dyDescent="0.2">
      <c r="A18" s="164" t="s">
        <v>118</v>
      </c>
      <c r="B18" s="165"/>
      <c r="C18" s="165"/>
      <c r="D18" s="165"/>
      <c r="E18" s="165"/>
      <c r="F18" s="165"/>
      <c r="G18" s="166"/>
      <c r="H18" s="68" t="s">
        <v>77</v>
      </c>
      <c r="I18" s="72">
        <v>3304</v>
      </c>
      <c r="J18" s="72">
        <v>1371</v>
      </c>
      <c r="K18" s="72">
        <v>678</v>
      </c>
      <c r="L18" s="72">
        <f>110+215</f>
        <v>325</v>
      </c>
      <c r="M18" s="72">
        <v>330</v>
      </c>
      <c r="N18" s="72">
        <v>300</v>
      </c>
      <c r="O18" s="73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</row>
    <row r="19" spans="1:52" s="75" customFormat="1" x14ac:dyDescent="0.2">
      <c r="A19" s="158" t="s">
        <v>27</v>
      </c>
      <c r="B19" s="159"/>
      <c r="C19" s="159"/>
      <c r="D19" s="159"/>
      <c r="E19" s="159"/>
      <c r="F19" s="159"/>
      <c r="G19" s="160"/>
      <c r="H19" s="68" t="s">
        <v>78</v>
      </c>
      <c r="I19" s="72"/>
      <c r="J19" s="72"/>
      <c r="K19" s="72"/>
      <c r="L19" s="72"/>
      <c r="M19" s="72"/>
      <c r="N19" s="72"/>
      <c r="O19" s="73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</row>
    <row r="20" spans="1:52" s="75" customFormat="1" x14ac:dyDescent="0.2">
      <c r="A20" s="185" t="s">
        <v>36</v>
      </c>
      <c r="B20" s="186"/>
      <c r="C20" s="186"/>
      <c r="D20" s="186"/>
      <c r="E20" s="186"/>
      <c r="F20" s="186"/>
      <c r="G20" s="187"/>
      <c r="H20" s="68" t="s">
        <v>79</v>
      </c>
      <c r="I20" s="72"/>
      <c r="J20" s="72"/>
      <c r="K20" s="72"/>
      <c r="L20" s="72"/>
      <c r="M20" s="72"/>
      <c r="N20" s="72"/>
      <c r="O20" s="73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</row>
    <row r="21" spans="1:52" s="75" customFormat="1" x14ac:dyDescent="0.2">
      <c r="A21" s="188" t="s">
        <v>80</v>
      </c>
      <c r="B21" s="189"/>
      <c r="C21" s="189"/>
      <c r="D21" s="189"/>
      <c r="E21" s="189"/>
      <c r="F21" s="189"/>
      <c r="G21" s="190"/>
      <c r="H21" s="89" t="s">
        <v>30</v>
      </c>
      <c r="I21" s="110">
        <f t="shared" ref="I21:N21" si="1">+SUBTOTAL(9,I23:I26)</f>
        <v>0</v>
      </c>
      <c r="J21" s="110">
        <f t="shared" si="1"/>
        <v>0</v>
      </c>
      <c r="K21" s="110">
        <f t="shared" si="1"/>
        <v>0</v>
      </c>
      <c r="L21" s="110">
        <f t="shared" si="1"/>
        <v>0</v>
      </c>
      <c r="M21" s="110">
        <f t="shared" si="1"/>
        <v>0</v>
      </c>
      <c r="N21" s="110">
        <f t="shared" si="1"/>
        <v>0</v>
      </c>
      <c r="O21" s="111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</row>
    <row r="22" spans="1:52" s="75" customFormat="1" x14ac:dyDescent="0.2">
      <c r="A22" s="191" t="s">
        <v>81</v>
      </c>
      <c r="B22" s="192"/>
      <c r="C22" s="192"/>
      <c r="D22" s="192"/>
      <c r="E22" s="192"/>
      <c r="F22" s="192"/>
      <c r="G22" s="193"/>
      <c r="H22" s="89"/>
      <c r="I22" s="69"/>
      <c r="J22" s="70"/>
      <c r="K22" s="70"/>
      <c r="L22" s="70"/>
      <c r="M22" s="70"/>
      <c r="N22" s="70"/>
      <c r="O22" s="71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</row>
    <row r="23" spans="1:52" s="75" customFormat="1" x14ac:dyDescent="0.2">
      <c r="A23" s="179" t="s">
        <v>31</v>
      </c>
      <c r="B23" s="180"/>
      <c r="C23" s="180"/>
      <c r="D23" s="180"/>
      <c r="E23" s="180"/>
      <c r="F23" s="180"/>
      <c r="G23" s="181"/>
      <c r="H23" s="89" t="s">
        <v>32</v>
      </c>
      <c r="I23" s="72"/>
      <c r="J23" s="72"/>
      <c r="K23" s="72"/>
      <c r="L23" s="72"/>
      <c r="M23" s="72"/>
      <c r="N23" s="72"/>
      <c r="O23" s="73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</row>
    <row r="24" spans="1:52" s="75" customFormat="1" x14ac:dyDescent="0.2">
      <c r="A24" s="179" t="s">
        <v>33</v>
      </c>
      <c r="B24" s="180"/>
      <c r="C24" s="180"/>
      <c r="D24" s="180"/>
      <c r="E24" s="180"/>
      <c r="F24" s="180"/>
      <c r="G24" s="181"/>
      <c r="H24" s="89" t="s">
        <v>34</v>
      </c>
      <c r="I24" s="72"/>
      <c r="J24" s="72"/>
      <c r="K24" s="72"/>
      <c r="L24" s="72"/>
      <c r="M24" s="72"/>
      <c r="N24" s="72"/>
      <c r="O24" s="73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</row>
    <row r="25" spans="1:52" s="75" customFormat="1" x14ac:dyDescent="0.2">
      <c r="A25" s="179" t="s">
        <v>36</v>
      </c>
      <c r="B25" s="180"/>
      <c r="C25" s="180"/>
      <c r="D25" s="180"/>
      <c r="E25" s="180"/>
      <c r="F25" s="180"/>
      <c r="G25" s="181"/>
      <c r="H25" s="89" t="s">
        <v>35</v>
      </c>
      <c r="I25" s="72"/>
      <c r="J25" s="72"/>
      <c r="K25" s="72"/>
      <c r="L25" s="72"/>
      <c r="M25" s="72"/>
      <c r="N25" s="72"/>
      <c r="O25" s="73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</row>
    <row r="26" spans="1:52" s="75" customFormat="1" x14ac:dyDescent="0.2">
      <c r="A26" s="179" t="s">
        <v>36</v>
      </c>
      <c r="B26" s="180"/>
      <c r="C26" s="180"/>
      <c r="D26" s="180"/>
      <c r="E26" s="180"/>
      <c r="F26" s="180"/>
      <c r="G26" s="181"/>
      <c r="H26" s="89" t="s">
        <v>37</v>
      </c>
      <c r="I26" s="72"/>
      <c r="J26" s="72"/>
      <c r="K26" s="72"/>
      <c r="L26" s="72"/>
      <c r="M26" s="72"/>
      <c r="N26" s="72"/>
      <c r="O26" s="73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</row>
    <row r="27" spans="1:52" s="75" customFormat="1" x14ac:dyDescent="0.2">
      <c r="A27" s="182" t="s">
        <v>82</v>
      </c>
      <c r="B27" s="183"/>
      <c r="C27" s="183"/>
      <c r="D27" s="183"/>
      <c r="E27" s="183"/>
      <c r="F27" s="183"/>
      <c r="G27" s="184"/>
      <c r="H27" s="76" t="s">
        <v>38</v>
      </c>
      <c r="I27" s="72"/>
      <c r="J27" s="72"/>
      <c r="K27" s="72"/>
      <c r="L27" s="72"/>
      <c r="M27" s="72"/>
      <c r="N27" s="72"/>
      <c r="O27" s="73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</row>
    <row r="28" spans="1:52" s="75" customFormat="1" x14ac:dyDescent="0.2">
      <c r="A28" s="182" t="s">
        <v>83</v>
      </c>
      <c r="B28" s="183"/>
      <c r="C28" s="183"/>
      <c r="D28" s="183"/>
      <c r="E28" s="183"/>
      <c r="F28" s="183"/>
      <c r="G28" s="184"/>
      <c r="H28" s="76" t="s">
        <v>39</v>
      </c>
      <c r="I28" s="72"/>
      <c r="J28" s="72"/>
      <c r="K28" s="72"/>
      <c r="L28" s="72"/>
      <c r="M28" s="72"/>
      <c r="N28" s="72"/>
      <c r="O28" s="73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</row>
    <row r="29" spans="1:52" x14ac:dyDescent="0.2">
      <c r="A29" s="161" t="s">
        <v>41</v>
      </c>
      <c r="B29" s="162"/>
      <c r="C29" s="162"/>
      <c r="D29" s="162"/>
      <c r="E29" s="162"/>
      <c r="F29" s="162"/>
      <c r="G29" s="163"/>
      <c r="H29" s="76" t="s">
        <v>40</v>
      </c>
      <c r="I29" s="72"/>
      <c r="J29" s="72"/>
      <c r="K29" s="72"/>
      <c r="L29" s="72"/>
      <c r="M29" s="72"/>
      <c r="N29" s="72"/>
      <c r="O29" s="1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x14ac:dyDescent="0.2">
      <c r="A30" s="161" t="s">
        <v>84</v>
      </c>
      <c r="B30" s="162"/>
      <c r="C30" s="162"/>
      <c r="D30" s="162"/>
      <c r="E30" s="162"/>
      <c r="F30" s="162"/>
      <c r="G30" s="163"/>
      <c r="H30" s="76" t="s">
        <v>42</v>
      </c>
      <c r="I30" s="72"/>
      <c r="J30" s="72"/>
      <c r="K30" s="72"/>
      <c r="L30" s="72"/>
      <c r="M30" s="72"/>
      <c r="N30" s="72"/>
      <c r="O30" s="1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3.5" thickBot="1" x14ac:dyDescent="0.25">
      <c r="A31" s="161" t="s">
        <v>44</v>
      </c>
      <c r="B31" s="162"/>
      <c r="C31" s="162"/>
      <c r="D31" s="162"/>
      <c r="E31" s="162"/>
      <c r="F31" s="162"/>
      <c r="G31" s="163"/>
      <c r="H31" s="76" t="s">
        <v>43</v>
      </c>
      <c r="I31" s="72"/>
      <c r="J31" s="72"/>
      <c r="K31" s="72"/>
      <c r="L31" s="72"/>
      <c r="M31" s="72"/>
      <c r="N31" s="72"/>
      <c r="O31" s="1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3.5" thickBot="1" x14ac:dyDescent="0.25">
      <c r="A32" s="200" t="s">
        <v>46</v>
      </c>
      <c r="B32" s="201"/>
      <c r="C32" s="201"/>
      <c r="D32" s="201"/>
      <c r="E32" s="201"/>
      <c r="F32" s="201"/>
      <c r="G32" s="202"/>
      <c r="H32" s="77" t="s">
        <v>45</v>
      </c>
      <c r="I32" s="78">
        <f t="shared" ref="I32:N32" si="2">+SUBTOTAL(9,I7,I27:I31)</f>
        <v>4407</v>
      </c>
      <c r="J32" s="78">
        <f t="shared" si="2"/>
        <v>1828</v>
      </c>
      <c r="K32" s="78">
        <f t="shared" si="2"/>
        <v>904</v>
      </c>
      <c r="L32" s="78">
        <f t="shared" si="2"/>
        <v>435</v>
      </c>
      <c r="M32" s="78">
        <f t="shared" si="2"/>
        <v>440</v>
      </c>
      <c r="N32" s="78">
        <f t="shared" si="2"/>
        <v>400</v>
      </c>
      <c r="O32" s="79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3.5" thickBot="1" x14ac:dyDescent="0.25">
      <c r="A33" s="197" t="s">
        <v>85</v>
      </c>
      <c r="B33" s="198"/>
      <c r="C33" s="198"/>
      <c r="D33" s="198"/>
      <c r="E33" s="198"/>
      <c r="F33" s="198"/>
      <c r="G33" s="199"/>
      <c r="H33" s="94"/>
      <c r="I33" s="95"/>
      <c r="J33" s="96"/>
      <c r="K33" s="96"/>
      <c r="L33" s="96"/>
      <c r="M33" s="96"/>
      <c r="N33" s="97"/>
      <c r="O33" s="9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3.5" thickBot="1" x14ac:dyDescent="0.25">
      <c r="A34" s="194" t="s">
        <v>86</v>
      </c>
      <c r="B34" s="195"/>
      <c r="C34" s="195"/>
      <c r="D34" s="195"/>
      <c r="E34" s="195"/>
      <c r="F34" s="196"/>
      <c r="G34" s="104" t="s">
        <v>87</v>
      </c>
      <c r="H34" s="99"/>
      <c r="I34" s="100"/>
      <c r="J34" s="101"/>
      <c r="K34" s="101"/>
      <c r="L34" s="101"/>
      <c r="M34" s="101"/>
      <c r="N34" s="102"/>
      <c r="O34" s="10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89.25" x14ac:dyDescent="0.2">
      <c r="A35" s="144">
        <v>2</v>
      </c>
      <c r="B35" s="144">
        <v>9</v>
      </c>
      <c r="C35" s="144">
        <v>2</v>
      </c>
      <c r="D35" s="144">
        <v>2</v>
      </c>
      <c r="E35" s="144">
        <v>1</v>
      </c>
      <c r="F35" s="144">
        <v>2</v>
      </c>
      <c r="G35" s="142" t="s">
        <v>115</v>
      </c>
      <c r="H35" s="98" t="s">
        <v>48</v>
      </c>
      <c r="I35" s="116">
        <v>3304</v>
      </c>
      <c r="J35" s="117">
        <v>1371</v>
      </c>
      <c r="K35" s="117">
        <v>678</v>
      </c>
      <c r="L35" s="117">
        <v>325</v>
      </c>
      <c r="M35" s="117">
        <v>330</v>
      </c>
      <c r="N35" s="117">
        <v>300</v>
      </c>
      <c r="O35" s="143" t="s">
        <v>116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89.25" x14ac:dyDescent="0.2">
      <c r="A36" s="144">
        <v>2</v>
      </c>
      <c r="B36" s="144">
        <v>9</v>
      </c>
      <c r="C36" s="144">
        <v>2</v>
      </c>
      <c r="D36" s="144">
        <v>2</v>
      </c>
      <c r="E36" s="144">
        <v>1</v>
      </c>
      <c r="F36" s="144">
        <v>2</v>
      </c>
      <c r="G36" s="142" t="s">
        <v>115</v>
      </c>
      <c r="H36" s="98" t="s">
        <v>49</v>
      </c>
      <c r="I36" s="118">
        <v>1103</v>
      </c>
      <c r="J36" s="119">
        <v>457</v>
      </c>
      <c r="K36" s="119">
        <v>226</v>
      </c>
      <c r="L36" s="119">
        <f>37+73</f>
        <v>110</v>
      </c>
      <c r="M36" s="119">
        <v>110</v>
      </c>
      <c r="N36" s="119">
        <v>100</v>
      </c>
      <c r="O36" s="143" t="s">
        <v>117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x14ac:dyDescent="0.2">
      <c r="A37" s="72"/>
      <c r="B37" s="72"/>
      <c r="C37" s="72"/>
      <c r="D37" s="72"/>
      <c r="E37" s="72"/>
      <c r="F37" s="72"/>
      <c r="G37" s="72"/>
      <c r="H37" s="98" t="s">
        <v>50</v>
      </c>
      <c r="I37" s="35"/>
      <c r="J37" s="36"/>
      <c r="K37" s="36"/>
      <c r="L37" s="36"/>
      <c r="M37" s="36"/>
      <c r="N37" s="36"/>
      <c r="O37" s="9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x14ac:dyDescent="0.2">
      <c r="A38" s="72"/>
      <c r="B38" s="72"/>
      <c r="C38" s="72"/>
      <c r="D38" s="72"/>
      <c r="E38" s="72"/>
      <c r="F38" s="72"/>
      <c r="G38" s="72"/>
      <c r="H38" s="98" t="s">
        <v>51</v>
      </c>
      <c r="I38" s="35"/>
      <c r="J38" s="36"/>
      <c r="K38" s="36"/>
      <c r="L38" s="36"/>
      <c r="M38" s="36"/>
      <c r="N38" s="91"/>
      <c r="O38" s="9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x14ac:dyDescent="0.2">
      <c r="A39" s="72"/>
      <c r="B39" s="72"/>
      <c r="C39" s="72"/>
      <c r="D39" s="72"/>
      <c r="E39" s="72"/>
      <c r="F39" s="72"/>
      <c r="G39" s="72"/>
      <c r="H39" s="98" t="s">
        <v>88</v>
      </c>
      <c r="I39" s="35"/>
      <c r="J39" s="36"/>
      <c r="K39" s="36"/>
      <c r="L39" s="36"/>
      <c r="M39" s="36"/>
      <c r="N39" s="91"/>
      <c r="O39" s="9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5.75" x14ac:dyDescent="0.25">
      <c r="A40"/>
      <c r="B40"/>
      <c r="C40"/>
      <c r="D40"/>
      <c r="E40"/>
      <c r="F40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.75" customHeight="1" x14ac:dyDescent="0.25">
      <c r="A41" s="157" t="s">
        <v>94</v>
      </c>
      <c r="B41" s="157"/>
      <c r="C41" s="157"/>
      <c r="D41" s="157"/>
      <c r="E41" s="157"/>
      <c r="F41" s="157"/>
      <c r="G41" s="157"/>
      <c r="H41"/>
      <c r="I41" s="120" t="s">
        <v>119</v>
      </c>
      <c r="K41" s="121" t="s">
        <v>120</v>
      </c>
      <c r="O41" s="122" t="s">
        <v>121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5.75" x14ac:dyDescent="0.25">
      <c r="A42" s="80" t="s">
        <v>89</v>
      </c>
      <c r="B42"/>
      <c r="C42"/>
      <c r="D42"/>
      <c r="E42" s="75"/>
      <c r="F42"/>
      <c r="G42"/>
      <c r="H42"/>
      <c r="I42" s="74" t="s">
        <v>90</v>
      </c>
      <c r="J42"/>
      <c r="K42" s="74" t="s">
        <v>91</v>
      </c>
      <c r="L42" s="90"/>
      <c r="M42" s="106"/>
      <c r="N42" s="105"/>
      <c r="O42" s="74" t="s">
        <v>52</v>
      </c>
    </row>
  </sheetData>
  <mergeCells count="30">
    <mergeCell ref="A22:G22"/>
    <mergeCell ref="A23:G23"/>
    <mergeCell ref="A34:F34"/>
    <mergeCell ref="A33:G33"/>
    <mergeCell ref="A31:G31"/>
    <mergeCell ref="A32:G32"/>
    <mergeCell ref="A28:G28"/>
    <mergeCell ref="A29:G29"/>
    <mergeCell ref="A10:G10"/>
    <mergeCell ref="A11:G11"/>
    <mergeCell ref="A6:G6"/>
    <mergeCell ref="A7:G7"/>
    <mergeCell ref="A8:G8"/>
    <mergeCell ref="A9:G9"/>
    <mergeCell ref="A41:G41"/>
    <mergeCell ref="A19:G19"/>
    <mergeCell ref="A30:G30"/>
    <mergeCell ref="A16:G16"/>
    <mergeCell ref="A12:G12"/>
    <mergeCell ref="A13:G13"/>
    <mergeCell ref="A14:G14"/>
    <mergeCell ref="A15:G15"/>
    <mergeCell ref="A17:G17"/>
    <mergeCell ref="A18:G18"/>
    <mergeCell ref="A24:G24"/>
    <mergeCell ref="A25:G25"/>
    <mergeCell ref="A26:G26"/>
    <mergeCell ref="A27:G27"/>
    <mergeCell ref="A20:G20"/>
    <mergeCell ref="A21:G21"/>
  </mergeCells>
  <phoneticPr fontId="2" type="noConversion"/>
  <dataValidations count="2">
    <dataValidation type="decimal" allowBlank="1" showInputMessage="1" showErrorMessage="1" errorTitle="Įvedimo klaida" error="Turi būti įvedamas skaičius nuo 0 iki 2000000000" sqref="A37:F39 I37:N37 I34:N34 I7:N31">
      <formula1>0</formula1>
      <formula2>2000000000</formula2>
    </dataValidation>
    <dataValidation type="decimal" allowBlank="1" showInputMessage="1" showErrorMessage="1" errorTitle="Įvedimo klaida" error="Turi būti įvedamas skaičius nuo 0 iki 1000000" sqref="I35:N36">
      <formula1>0</formula1>
      <formula2>1000000</formula2>
    </dataValidation>
  </dataValidations>
  <hyperlinks>
    <hyperlink ref="K41" r:id="rId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80" fitToHeight="2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Priedas Nr. 1 PMIF</vt:lpstr>
      <vt:lpstr>1 priedo tęsinys (1)</vt:lpstr>
      <vt:lpstr>'Priedas Nr. 1 PMIF'!Print_Area</vt:lpstr>
    </vt:vector>
  </TitlesOfParts>
  <Company>LR 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Penkovskaja_A</dc:creator>
  <cp:lastModifiedBy>Daiva Kakarienė</cp:lastModifiedBy>
  <cp:lastPrinted>2018-08-16T10:57:22Z</cp:lastPrinted>
  <dcterms:created xsi:type="dcterms:W3CDTF">2012-04-16T11:06:42Z</dcterms:created>
  <dcterms:modified xsi:type="dcterms:W3CDTF">2020-10-06T19:35:49Z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487582101</vt:i4>
  </property>
  <property fmtid="{D5CDD505-2E9C-101B-9397-08002B2CF9AE}" pid="3" name="_NewReviewCycle">
    <vt:lpwstr/>
  </property>
  <property fmtid="{D5CDD505-2E9C-101B-9397-08002B2CF9AE}" pid="4" name="_EmailSubject">
    <vt:lpwstr>del LRV nutarimo keitimo</vt:lpwstr>
  </property>
  <property fmtid="{D5CDD505-2E9C-101B-9397-08002B2CF9AE}" pid="5" name="_AuthorEmail">
    <vt:lpwstr>Daiva.Kakariene@socmin.lt</vt:lpwstr>
  </property>
  <property fmtid="{D5CDD505-2E9C-101B-9397-08002B2CF9AE}" pid="6" name="_AuthorEmailDisplayName">
    <vt:lpwstr>Daiva Kakarienė</vt:lpwstr>
  </property>
  <property fmtid="{D5CDD505-2E9C-101B-9397-08002B2CF9AE}" pid="7" name="_ReviewingToolsShownOnce">
    <vt:lpwstr/>
  </property>
</Properties>
</file>