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paparte\Desktop\"/>
    </mc:Choice>
  </mc:AlternateContent>
  <bookViews>
    <workbookView xWindow="0" yWindow="0" windowWidth="28800" windowHeight="12300"/>
  </bookViews>
  <sheets>
    <sheet name="Balų lentelė" sheetId="12" r:id="rId1"/>
    <sheet name="Pripazintos federacijos" sheetId="11" state="hidden" r:id="rId2"/>
  </sheets>
  <calcPr calcId="162913"/>
</workbook>
</file>

<file path=xl/calcChain.xml><?xml version="1.0" encoding="utf-8"?>
<calcChain xmlns="http://schemas.openxmlformats.org/spreadsheetml/2006/main">
  <c r="AN20" i="12" l="1"/>
  <c r="U20" i="12"/>
  <c r="V20" i="12" s="1"/>
  <c r="W20" i="12" s="1"/>
  <c r="X20" i="12" s="1"/>
  <c r="Y20" i="12" s="1"/>
  <c r="Z20" i="12" s="1"/>
  <c r="AA20" i="12" s="1"/>
  <c r="M20" i="12"/>
  <c r="N20" i="12" s="1"/>
  <c r="O20" i="12" s="1"/>
  <c r="P20" i="12" s="1"/>
  <c r="Q20" i="12" s="1"/>
  <c r="R20" i="12" s="1"/>
  <c r="S20" i="12" s="1"/>
  <c r="AN19" i="12"/>
  <c r="M19" i="12"/>
  <c r="N19" i="12" s="1"/>
  <c r="O19" i="12" s="1"/>
  <c r="P19" i="12" s="1"/>
  <c r="Q19" i="12" s="1"/>
  <c r="R19" i="12" s="1"/>
  <c r="S19" i="12" s="1"/>
  <c r="AN18" i="12"/>
  <c r="M18" i="12"/>
  <c r="N18" i="12" s="1"/>
  <c r="O18" i="12" s="1"/>
  <c r="P18" i="12" s="1"/>
  <c r="Q18" i="12" s="1"/>
  <c r="R18" i="12" s="1"/>
  <c r="S18" i="12" s="1"/>
  <c r="AN17" i="12"/>
  <c r="M17" i="12"/>
  <c r="N17" i="12" s="1"/>
  <c r="O17" i="12" s="1"/>
  <c r="P17" i="12" s="1"/>
  <c r="Q17" i="12" s="1"/>
  <c r="R17" i="12" s="1"/>
  <c r="S17" i="12" s="1"/>
  <c r="AN16" i="12"/>
  <c r="U16" i="12"/>
  <c r="V16" i="12" s="1"/>
  <c r="W16" i="12" s="1"/>
  <c r="X16" i="12" s="1"/>
  <c r="Y16" i="12" s="1"/>
  <c r="Z16" i="12" s="1"/>
  <c r="AA16" i="12" s="1"/>
  <c r="M16" i="12"/>
  <c r="N16" i="12" s="1"/>
  <c r="O16" i="12" s="1"/>
  <c r="P16" i="12" s="1"/>
  <c r="Q16" i="12" s="1"/>
  <c r="R16" i="12" s="1"/>
  <c r="S16" i="12" s="1"/>
  <c r="AN15" i="12"/>
  <c r="AN14" i="12"/>
  <c r="U14" i="12"/>
  <c r="V14" i="12" s="1"/>
  <c r="W14" i="12" s="1"/>
  <c r="X14" i="12" s="1"/>
  <c r="Y14" i="12" s="1"/>
  <c r="Z14" i="12" s="1"/>
  <c r="AA14" i="12" s="1"/>
  <c r="M14" i="12"/>
  <c r="N14" i="12" s="1"/>
  <c r="O14" i="12" s="1"/>
  <c r="P14" i="12" s="1"/>
  <c r="Q14" i="12" s="1"/>
  <c r="R14" i="12" s="1"/>
  <c r="S14" i="12" s="1"/>
  <c r="AN13" i="12"/>
  <c r="M13" i="12"/>
  <c r="N13" i="12" s="1"/>
  <c r="O13" i="12" s="1"/>
  <c r="P13" i="12" s="1"/>
  <c r="Q13" i="12" s="1"/>
  <c r="R13" i="12" s="1"/>
  <c r="S13" i="12" s="1"/>
  <c r="AN12" i="12"/>
  <c r="U12" i="12"/>
  <c r="V12" i="12" s="1"/>
  <c r="W12" i="12" s="1"/>
  <c r="X12" i="12" s="1"/>
  <c r="Y12" i="12" s="1"/>
  <c r="Z12" i="12" s="1"/>
  <c r="AA12" i="12" s="1"/>
  <c r="M12" i="12"/>
  <c r="N12" i="12" s="1"/>
  <c r="O12" i="12" s="1"/>
  <c r="P12" i="12" s="1"/>
  <c r="Q12" i="12" s="1"/>
  <c r="R12" i="12" s="1"/>
  <c r="S12" i="12" s="1"/>
  <c r="AN11" i="12"/>
  <c r="AC11" i="12"/>
  <c r="AD11" i="12" s="1"/>
  <c r="AE11" i="12" s="1"/>
  <c r="AF11" i="12" s="1"/>
  <c r="AG11" i="12" s="1"/>
  <c r="AH11" i="12" s="1"/>
  <c r="AI11" i="12" s="1"/>
  <c r="U11" i="12"/>
  <c r="V11" i="12" s="1"/>
  <c r="W11" i="12" s="1"/>
  <c r="X11" i="12" s="1"/>
  <c r="Y11" i="12" s="1"/>
  <c r="Z11" i="12" s="1"/>
  <c r="AA11" i="12" s="1"/>
  <c r="M11" i="12"/>
  <c r="N11" i="12" s="1"/>
  <c r="O11" i="12" s="1"/>
  <c r="P11" i="12" s="1"/>
  <c r="Q11" i="12" s="1"/>
  <c r="R11" i="12" s="1"/>
  <c r="S11" i="12" s="1"/>
  <c r="AN10" i="12"/>
</calcChain>
</file>

<file path=xl/sharedStrings.xml><?xml version="1.0" encoding="utf-8"?>
<sst xmlns="http://schemas.openxmlformats.org/spreadsheetml/2006/main" count="313" uniqueCount="154">
  <si>
    <t>Eil. Nr.</t>
  </si>
  <si>
    <t>Jaunimo olimpinės žaidynės</t>
  </si>
  <si>
    <t>1 vieta</t>
  </si>
  <si>
    <t>2 vieta</t>
  </si>
  <si>
    <t>3 vieta</t>
  </si>
  <si>
    <t>4 vieta</t>
  </si>
  <si>
    <t>5 vieta</t>
  </si>
  <si>
    <t>6 vieta</t>
  </si>
  <si>
    <t>7 vieta</t>
  </si>
  <si>
    <t>8 vieta</t>
  </si>
  <si>
    <t>Departamento pripažintos nacionalinės sporto (šakų) federacijos</t>
  </si>
  <si>
    <t>Lietuvos aeroklubas</t>
  </si>
  <si>
    <t>Lietuvos alpinizmo asociacija</t>
  </si>
  <si>
    <t>Lietuvos automobilių sporto federacija</t>
  </si>
  <si>
    <t>Lietuvos badmintono federacija</t>
  </si>
  <si>
    <t>Lietuvos baidarių ir kanojų irklavimo federacija</t>
  </si>
  <si>
    <t>Lietuvos bangų sporto asociacija (banglenčių, puslenčių ir slydimo bangomis sporto šakoms)</t>
  </si>
  <si>
    <t>Lietuvos beisbolo asociacija (beisbolo disciplinai)</t>
  </si>
  <si>
    <t>Lietuvos biatlono federacija</t>
  </si>
  <si>
    <t>Lietuvos biliardo federacija</t>
  </si>
  <si>
    <t>Lietuvos bobslėjaus ir skeletono sporto federacija</t>
  </si>
  <si>
    <t>Lietuvos bokso federacija</t>
  </si>
  <si>
    <t>Lietuvos boulingo federacija</t>
  </si>
  <si>
    <t>Lietuvos buriuotojų sąjunga</t>
  </si>
  <si>
    <t>Lietuvos bušido federacija (ju-jitsu sporto šakai)</t>
  </si>
  <si>
    <t>Lietuvos čiuožimo federacija</t>
  </si>
  <si>
    <t>Lietuvos dviračių sporto federacija</t>
  </si>
  <si>
    <t>Lietuvos dziudo federacija</t>
  </si>
  <si>
    <t>Lietuvos fechtavimo federacija</t>
  </si>
  <si>
    <t>Lietuvos futbolo federacija</t>
  </si>
  <si>
    <t>Lietuvos gimnastikos federacija</t>
  </si>
  <si>
    <t>Lietuvos golfo federacija</t>
  </si>
  <si>
    <t>Lietuvos greitojo čiuožimo asociacija</t>
  </si>
  <si>
    <t>Lietuvos imtynių federacija</t>
  </si>
  <si>
    <t>Lietuvos irklavimo federacija</t>
  </si>
  <si>
    <t>Lietuvos jėgos trikovės federacija</t>
  </si>
  <si>
    <t>Lietuvos kendo asociacija</t>
  </si>
  <si>
    <t>Lietuvos kerlingo asociacija</t>
  </si>
  <si>
    <t>Lietuvos kikboksingo federacija</t>
  </si>
  <si>
    <t>Lietuvos kyokushin karate federacija</t>
  </si>
  <si>
    <t>Lietuvos korespondencinių šachmatų federacija</t>
  </si>
  <si>
    <t>Lietuvos krepšinio federacija</t>
  </si>
  <si>
    <t>Lietuvos kudo sporto federacija</t>
  </si>
  <si>
    <t>Lietuvos kuraš federacija (sumo sporto šakai)</t>
  </si>
  <si>
    <t>Lietuvos kultūrizmo ir kūno rengybos federacija</t>
  </si>
  <si>
    <t>Lietuvos laipiojimo sporto asociacija</t>
  </si>
  <si>
    <t>Lietuvos lankininkų federacija</t>
  </si>
  <si>
    <t>Lietuvos lengvosios atletikos federacija</t>
  </si>
  <si>
    <t>Lietuvos motociklų sporto federacija</t>
  </si>
  <si>
    <t>Lietuvos motorlaivių federacija</t>
  </si>
  <si>
    <t>Lietuvos MUAY – THAI sąjunga</t>
  </si>
  <si>
    <t>Lietuvos nacionalinė slidinėjimo asociacija</t>
  </si>
  <si>
    <t>Lietuvos orientavimosi sporto federacija</t>
  </si>
  <si>
    <t>Lietuvos plaukimo federacija</t>
  </si>
  <si>
    <t>Lietuvos povandeninio sporto federacija</t>
  </si>
  <si>
    <t>Lietuvos pulo federacija</t>
  </si>
  <si>
    <t>Lietuvos rankinio federacija</t>
  </si>
  <si>
    <t>Lietuvos rankų lenkimo sporto federacija</t>
  </si>
  <si>
    <t>Lietuvos regbio federacija</t>
  </si>
  <si>
    <t>Lietuvos rogučių sporto federacija</t>
  </si>
  <si>
    <t>Lietuvos sambo federacija</t>
  </si>
  <si>
    <t>Lietuvos skvošo asociacija</t>
  </si>
  <si>
    <t>Lietuvos softbolo federacija (softbolo disciplinai)</t>
  </si>
  <si>
    <t>Lietuvos sportinės žūklės federacija</t>
  </si>
  <si>
    <t>Lietuvos sportinių šokių federacija</t>
  </si>
  <si>
    <t>Lietuvos stalo teniso asociacija</t>
  </si>
  <si>
    <t>Lietuvos sunkiosios atletikos federacija</t>
  </si>
  <si>
    <t>Lietuvos šachmatų federacija</t>
  </si>
  <si>
    <t>Lietuvos šachmatų kompozitorių sąjunga</t>
  </si>
  <si>
    <t>Lietuvos šaškių federacija</t>
  </si>
  <si>
    <t>Lietuvos šaudymo sporto sąjunga</t>
  </si>
  <si>
    <t>Lietuvos šiuolaikinės penkiakovės federacija</t>
  </si>
  <si>
    <t>Lietuvos taekwondo federacija</t>
  </si>
  <si>
    <t>Lietuvos tautinių imtynių federacija (pankrationo ir imtynių už diržų disciplinoms)</t>
  </si>
  <si>
    <t>Lietuvos teniso sąjunga                    </t>
  </si>
  <si>
    <t>Lietuvos tinklinio federacija</t>
  </si>
  <si>
    <t>Lietuvos triatlono federacija</t>
  </si>
  <si>
    <t>Lietuvos universalios kovos federacija</t>
  </si>
  <si>
    <t>Lietuvos ušu federacija (ušu sporto šakai)</t>
  </si>
  <si>
    <t>Lietuvos vandens slidininkų sąjunga</t>
  </si>
  <si>
    <t>Lietuvos vandensvydžio sporto federacija</t>
  </si>
  <si>
    <t>Lietuvos virvės traukimo federacija</t>
  </si>
  <si>
    <t>Lietuvos žirginio sporto federacija</t>
  </si>
  <si>
    <t>Lietuvos žolės riedulio federacija</t>
  </si>
  <si>
    <t>Asociacija „Hockey Lithuania“</t>
  </si>
  <si>
    <t>Balas už iškovotą vietą sporto šakos rungtyje</t>
  </si>
  <si>
    <t>Balas už aplenktą sportininką (komandą) sporto šakos rungtyje</t>
  </si>
  <si>
    <t>9 vieta</t>
  </si>
  <si>
    <t>10 vieta</t>
  </si>
  <si>
    <t>11 vieta</t>
  </si>
  <si>
    <t>12 vieta</t>
  </si>
  <si>
    <t>13 vieta</t>
  </si>
  <si>
    <t>14 vieta</t>
  </si>
  <si>
    <t>15 vieta</t>
  </si>
  <si>
    <t>16 vieta</t>
  </si>
  <si>
    <t>17 vieta</t>
  </si>
  <si>
    <t>18 vieta</t>
  </si>
  <si>
    <t>19 vieta</t>
  </si>
  <si>
    <t>20 vieta</t>
  </si>
  <si>
    <t>21 vieta</t>
  </si>
  <si>
    <t>22 vieta</t>
  </si>
  <si>
    <t>23 vieta</t>
  </si>
  <si>
    <t>24 vieta</t>
  </si>
  <si>
    <t>25 vieta</t>
  </si>
  <si>
    <t>26 vieta</t>
  </si>
  <si>
    <t>27 vieta</t>
  </si>
  <si>
    <t>28 vieta</t>
  </si>
  <si>
    <t>29 vieta</t>
  </si>
  <si>
    <t>30 vieta</t>
  </si>
  <si>
    <t>31 vieta</t>
  </si>
  <si>
    <t>32 vieta</t>
  </si>
  <si>
    <t>33 vieta</t>
  </si>
  <si>
    <t>34 vieta</t>
  </si>
  <si>
    <t>35 vieta</t>
  </si>
  <si>
    <t>36 vieta</t>
  </si>
  <si>
    <t>Olimpinės žaidynės</t>
  </si>
  <si>
    <t>Pasaulio čempionatas</t>
  </si>
  <si>
    <t>-</t>
  </si>
  <si>
    <t>Europos čempionatas</t>
  </si>
  <si>
    <t>Į olimpinių žaidynių programą įtrauktų sporto šakų į olimpinių žaidynių programą neįtrauktų rungčių pasaulio čempionatai ir į olimpinių žaidynių programą įtrauktų sporto šakų pasaulio čempionatuose vykdomos į olimpinių žaidynių programą neįtrauktos rungtys</t>
  </si>
  <si>
    <t>Į olimpinių žaidynių programą įtrauktų sporto šakų į olimpinių žaidynių programą neįtrauktų  rungčių Europos čempionatai ir į olimpinių žaidynių programą įtrauktų sporto šakų Europos čempionatuose vykdomos į olimpinių žaidynių programą neįtrauktos rungtys</t>
  </si>
  <si>
    <t>Pasaulio jaunimo čempionatas</t>
  </si>
  <si>
    <t>Pasaulio jaunių čempionatas</t>
  </si>
  <si>
    <t>Europos jaunimo čempionatas</t>
  </si>
  <si>
    <t>Europos jaunių čempionatas</t>
  </si>
  <si>
    <t>Pasaulio ir Europos čempionatai, kuriuose varžomasi nuotoliniu būdu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</si>
  <si>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</si>
  <si>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</si>
  <si>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</si>
  <si>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</si>
  <si>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</si>
  <si>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</si>
  <si>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</si>
  <si>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</si>
  <si>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</si>
  <si>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</si>
  <si>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</si>
  <si>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___________________________________</t>
  </si>
  <si>
    <t>OŽ</t>
  </si>
  <si>
    <t>PČ</t>
  </si>
  <si>
    <t>EČ</t>
  </si>
  <si>
    <t>PČneol</t>
  </si>
  <si>
    <t>JOŽ</t>
  </si>
  <si>
    <t>EČneol</t>
  </si>
  <si>
    <t>JPČ</t>
  </si>
  <si>
    <t>JnPČ</t>
  </si>
  <si>
    <t>JEČ</t>
  </si>
  <si>
    <t>JnEČ</t>
  </si>
  <si>
    <t>NEAK</t>
  </si>
  <si>
    <t>1-36</t>
  </si>
  <si>
    <t xml:space="preserve">Aukšto meistriškumo sporto programų įgyvendinimo
finansavimo valstybės biudžeto lėšomis tvarkos aprašo
1 priedas
</t>
  </si>
  <si>
    <t>Tarptautinės aukšto meistriškumo sporto varžybos</t>
  </si>
  <si>
    <t>Santrumpa</t>
  </si>
  <si>
    <t>BALAI UŽ SPORTININKŲ (KOMANDŲ) TARPTAUTINĖSE AUKŠTO MEISTRIŠKUMO SPORTO VARŽYBOSE PASIEKTUS REZULTATUS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</si>
</sst>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186"/>
      <scheme val="minor"/>
    </font>
    <font>
      <sz val="9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i/>
      <sz val="11"/>
      <color rgb="FF00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color rgb="FF444444"/>
      <name val="Open Sans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9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 vertical="center" wrapText="1" indent="1"/>
    </xf>
    <xf numFmtId="0" fontId="8" fillId="0" borderId="0" xfId="0" applyFont="1"/>
    <xf numFmtId="0" fontId="5" fillId="0" borderId="0" xfId="0" applyFont="1" applyBorder="1" applyAlignment="1">
      <alignment horizontal="center"/>
    </xf>
    <xf numFmtId="0" fontId="1" fillId="3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0" fillId="0" borderId="0" xfId="0" applyAlignment="1"/>
    <xf numFmtId="0" fontId="9" fillId="0" borderId="8" xfId="0" applyFont="1" applyBorder="1" applyAlignment="1">
      <alignment horizontal="center" vertical="center" wrapText="1"/>
    </xf>
    <xf numFmtId="0" fontId="12" fillId="0" borderId="0" xfId="0" applyFont="1"/>
    <xf numFmtId="0" fontId="1" fillId="2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0" fillId="0" borderId="0" xfId="0" applyFont="1"/>
    <xf numFmtId="0" fontId="1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1" fillId="0" borderId="0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textRotation="90"/>
    </xf>
    <xf numFmtId="0" fontId="9" fillId="2" borderId="2" xfId="0" applyFont="1" applyFill="1" applyBorder="1" applyAlignment="1">
      <alignment horizontal="center" vertical="center" textRotation="90"/>
    </xf>
    <xf numFmtId="0" fontId="9" fillId="2" borderId="3" xfId="0" applyFont="1" applyFill="1" applyBorder="1" applyAlignment="1">
      <alignment horizontal="center" vertical="center" textRotation="90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Įprastas" xfId="0" builtinId="0"/>
    <cellStyle name="Normal 2" xfId="1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"/>
  <sheetViews>
    <sheetView tabSelected="1" workbookViewId="0">
      <selection activeCell="M1" sqref="M1"/>
    </sheetView>
  </sheetViews>
  <sheetFormatPr defaultRowHeight="15"/>
  <cols>
    <col min="1" max="2" width="5.85546875" customWidth="1"/>
    <col min="3" max="3" width="40.42578125" customWidth="1"/>
    <col min="4" max="4" width="7.7109375" customWidth="1"/>
    <col min="40" max="40" width="11" customWidth="1"/>
    <col min="41" max="41" width="14" customWidth="1"/>
  </cols>
  <sheetData>
    <row r="1" spans="1:41" ht="78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25"/>
      <c r="AE1" s="25"/>
      <c r="AF1" s="25"/>
      <c r="AG1" s="25"/>
      <c r="AH1" s="7"/>
      <c r="AI1" s="7"/>
      <c r="AJ1" s="31" t="s">
        <v>150</v>
      </c>
      <c r="AK1" s="31"/>
      <c r="AL1" s="31"/>
      <c r="AM1" s="31"/>
      <c r="AN1" s="31"/>
    </row>
    <row r="2" spans="1:41" ht="15.7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25"/>
      <c r="AE2" s="25"/>
      <c r="AF2" s="25"/>
      <c r="AG2" s="25"/>
      <c r="AH2" s="7"/>
      <c r="AI2" s="7"/>
      <c r="AJ2" s="25"/>
      <c r="AK2" s="25"/>
      <c r="AL2" s="25"/>
      <c r="AM2" s="25"/>
      <c r="AN2" s="25"/>
    </row>
    <row r="3" spans="1:41" ht="15.7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5"/>
      <c r="AE3" s="25"/>
      <c r="AF3" s="25"/>
      <c r="AG3" s="25"/>
      <c r="AH3" s="7"/>
      <c r="AI3" s="7"/>
      <c r="AJ3" s="25"/>
      <c r="AK3" s="25"/>
      <c r="AL3" s="25"/>
      <c r="AM3" s="25"/>
      <c r="AN3" s="25"/>
    </row>
    <row r="4" spans="1:41" ht="15.7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5"/>
      <c r="AE4" s="25"/>
      <c r="AF4" s="25"/>
      <c r="AG4" s="25"/>
      <c r="AH4" s="7"/>
      <c r="AI4" s="7"/>
      <c r="AJ4" s="25"/>
      <c r="AK4" s="25"/>
      <c r="AL4" s="25"/>
      <c r="AM4" s="25"/>
      <c r="AN4" s="25"/>
    </row>
    <row r="5" spans="1:41" ht="15.75">
      <c r="A5" s="32" t="s">
        <v>153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</row>
    <row r="6" spans="1:41" ht="15.75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1" ht="72">
      <c r="A7" s="33" t="s">
        <v>0</v>
      </c>
      <c r="B7" s="40" t="s">
        <v>152</v>
      </c>
      <c r="C7" s="35" t="s">
        <v>151</v>
      </c>
      <c r="D7" s="37" t="s">
        <v>85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8" t="s">
        <v>86</v>
      </c>
      <c r="AO7" s="9"/>
    </row>
    <row r="8" spans="1:41">
      <c r="A8" s="34"/>
      <c r="B8" s="41"/>
      <c r="C8" s="36"/>
      <c r="D8" s="39" t="s">
        <v>2</v>
      </c>
      <c r="E8" s="39" t="s">
        <v>3</v>
      </c>
      <c r="F8" s="39" t="s">
        <v>4</v>
      </c>
      <c r="G8" s="39" t="s">
        <v>5</v>
      </c>
      <c r="H8" s="39" t="s">
        <v>6</v>
      </c>
      <c r="I8" s="39" t="s">
        <v>7</v>
      </c>
      <c r="J8" s="39" t="s">
        <v>8</v>
      </c>
      <c r="K8" s="39" t="s">
        <v>9</v>
      </c>
      <c r="L8" s="39" t="s">
        <v>87</v>
      </c>
      <c r="M8" s="39" t="s">
        <v>88</v>
      </c>
      <c r="N8" s="39" t="s">
        <v>89</v>
      </c>
      <c r="O8" s="39" t="s">
        <v>90</v>
      </c>
      <c r="P8" s="39" t="s">
        <v>91</v>
      </c>
      <c r="Q8" s="39" t="s">
        <v>92</v>
      </c>
      <c r="R8" s="39" t="s">
        <v>93</v>
      </c>
      <c r="S8" s="39" t="s">
        <v>94</v>
      </c>
      <c r="T8" s="39" t="s">
        <v>95</v>
      </c>
      <c r="U8" s="39" t="s">
        <v>96</v>
      </c>
      <c r="V8" s="39" t="s">
        <v>97</v>
      </c>
      <c r="W8" s="39" t="s">
        <v>98</v>
      </c>
      <c r="X8" s="39" t="s">
        <v>99</v>
      </c>
      <c r="Y8" s="39" t="s">
        <v>100</v>
      </c>
      <c r="Z8" s="39" t="s">
        <v>101</v>
      </c>
      <c r="AA8" s="39" t="s">
        <v>102</v>
      </c>
      <c r="AB8" s="39" t="s">
        <v>103</v>
      </c>
      <c r="AC8" s="39" t="s">
        <v>104</v>
      </c>
      <c r="AD8" s="39" t="s">
        <v>105</v>
      </c>
      <c r="AE8" s="39" t="s">
        <v>106</v>
      </c>
      <c r="AF8" s="39" t="s">
        <v>107</v>
      </c>
      <c r="AG8" s="39" t="s">
        <v>108</v>
      </c>
      <c r="AH8" s="39" t="s">
        <v>109</v>
      </c>
      <c r="AI8" s="39" t="s">
        <v>110</v>
      </c>
      <c r="AJ8" s="39" t="s">
        <v>111</v>
      </c>
      <c r="AK8" s="39" t="s">
        <v>112</v>
      </c>
      <c r="AL8" s="39" t="s">
        <v>113</v>
      </c>
      <c r="AM8" s="39" t="s">
        <v>114</v>
      </c>
      <c r="AN8" s="43" t="s">
        <v>149</v>
      </c>
    </row>
    <row r="9" spans="1:41">
      <c r="A9" s="34"/>
      <c r="B9" s="42"/>
      <c r="C9" s="36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44"/>
    </row>
    <row r="10" spans="1:41" s="29" customFormat="1">
      <c r="A10" s="26" t="s">
        <v>126</v>
      </c>
      <c r="B10" s="27" t="s">
        <v>138</v>
      </c>
      <c r="C10" s="15" t="s">
        <v>115</v>
      </c>
      <c r="D10" s="13">
        <v>550.79999999999995</v>
      </c>
      <c r="E10" s="13">
        <v>426.38400000000001</v>
      </c>
      <c r="F10" s="13">
        <v>342.14400000000001</v>
      </c>
      <c r="G10" s="13">
        <v>181.44</v>
      </c>
      <c r="H10" s="13">
        <v>168.48</v>
      </c>
      <c r="I10" s="13">
        <v>155.52000000000001</v>
      </c>
      <c r="J10" s="13">
        <v>148.5</v>
      </c>
      <c r="K10" s="13">
        <v>144</v>
      </c>
      <c r="L10" s="13">
        <v>137.69999999999999</v>
      </c>
      <c r="M10" s="13">
        <v>134.946</v>
      </c>
      <c r="N10" s="13">
        <v>132.19199999999998</v>
      </c>
      <c r="O10" s="13">
        <v>129.43799999999999</v>
      </c>
      <c r="P10" s="13">
        <v>126.684</v>
      </c>
      <c r="Q10" s="13">
        <v>123.92999999999998</v>
      </c>
      <c r="R10" s="13">
        <v>121.17599999999999</v>
      </c>
      <c r="S10" s="13">
        <v>118.42199999999998</v>
      </c>
      <c r="T10" s="13">
        <v>108</v>
      </c>
      <c r="U10" s="13">
        <v>105.24600000000001</v>
      </c>
      <c r="V10" s="13">
        <v>102.49199999999999</v>
      </c>
      <c r="W10" s="13">
        <v>99.738</v>
      </c>
      <c r="X10" s="13">
        <v>96.983999999999995</v>
      </c>
      <c r="Y10" s="13">
        <v>94.229999999999976</v>
      </c>
      <c r="Z10" s="13">
        <v>91.475999999999985</v>
      </c>
      <c r="AA10" s="13">
        <v>88.721999999999994</v>
      </c>
      <c r="AB10" s="13">
        <v>80.099999999999994</v>
      </c>
      <c r="AC10" s="13">
        <v>77.345999999999989</v>
      </c>
      <c r="AD10" s="13">
        <v>74.591999999999999</v>
      </c>
      <c r="AE10" s="13">
        <v>71.837999999999994</v>
      </c>
      <c r="AF10" s="13">
        <v>69.084000000000003</v>
      </c>
      <c r="AG10" s="13">
        <v>66.329999999999984</v>
      </c>
      <c r="AH10" s="13">
        <v>63.575999999999986</v>
      </c>
      <c r="AI10" s="13">
        <v>60.821999999999989</v>
      </c>
      <c r="AJ10" s="13">
        <v>52.2</v>
      </c>
      <c r="AK10" s="13">
        <v>49.445999999999998</v>
      </c>
      <c r="AL10" s="13">
        <v>46.692</v>
      </c>
      <c r="AM10" s="13">
        <v>43.937999999999995</v>
      </c>
      <c r="AN10" s="28">
        <f>SUM(D10*0.3/100)</f>
        <v>1.6523999999999999</v>
      </c>
    </row>
    <row r="11" spans="1:41">
      <c r="A11" s="10" t="s">
        <v>127</v>
      </c>
      <c r="B11" s="23" t="s">
        <v>139</v>
      </c>
      <c r="C11" s="15" t="s">
        <v>116</v>
      </c>
      <c r="D11" s="12">
        <v>449</v>
      </c>
      <c r="E11" s="12">
        <v>314</v>
      </c>
      <c r="F11" s="12">
        <v>238</v>
      </c>
      <c r="G11" s="12">
        <v>172</v>
      </c>
      <c r="H11" s="12">
        <v>159</v>
      </c>
      <c r="I11" s="12">
        <v>145</v>
      </c>
      <c r="J11" s="12">
        <v>132</v>
      </c>
      <c r="K11" s="12">
        <v>119</v>
      </c>
      <c r="L11" s="13">
        <v>88</v>
      </c>
      <c r="M11" s="13">
        <f>L11-2.245</f>
        <v>85.754999999999995</v>
      </c>
      <c r="N11" s="13">
        <f t="shared" ref="N11:AI11" si="0">M11-2.245</f>
        <v>83.509999999999991</v>
      </c>
      <c r="O11" s="13">
        <f t="shared" si="0"/>
        <v>81.264999999999986</v>
      </c>
      <c r="P11" s="13">
        <f t="shared" si="0"/>
        <v>79.019999999999982</v>
      </c>
      <c r="Q11" s="13">
        <f t="shared" si="0"/>
        <v>76.774999999999977</v>
      </c>
      <c r="R11" s="13">
        <f t="shared" si="0"/>
        <v>74.529999999999973</v>
      </c>
      <c r="S11" s="13">
        <f t="shared" si="0"/>
        <v>72.284999999999968</v>
      </c>
      <c r="T11" s="13">
        <v>55</v>
      </c>
      <c r="U11" s="13">
        <f t="shared" si="0"/>
        <v>52.755000000000003</v>
      </c>
      <c r="V11" s="13">
        <f t="shared" si="0"/>
        <v>50.510000000000005</v>
      </c>
      <c r="W11" s="13">
        <f t="shared" si="0"/>
        <v>48.265000000000008</v>
      </c>
      <c r="X11" s="13">
        <f t="shared" si="0"/>
        <v>46.02000000000001</v>
      </c>
      <c r="Y11" s="13">
        <f t="shared" si="0"/>
        <v>43.775000000000013</v>
      </c>
      <c r="Z11" s="13">
        <f t="shared" si="0"/>
        <v>41.530000000000015</v>
      </c>
      <c r="AA11" s="13">
        <f t="shared" si="0"/>
        <v>39.285000000000018</v>
      </c>
      <c r="AB11" s="13">
        <v>22</v>
      </c>
      <c r="AC11" s="13">
        <f t="shared" si="0"/>
        <v>19.754999999999999</v>
      </c>
      <c r="AD11" s="13">
        <f t="shared" si="0"/>
        <v>17.509999999999998</v>
      </c>
      <c r="AE11" s="13">
        <f t="shared" si="0"/>
        <v>15.264999999999997</v>
      </c>
      <c r="AF11" s="13">
        <f t="shared" si="0"/>
        <v>13.019999999999996</v>
      </c>
      <c r="AG11" s="13">
        <f t="shared" si="0"/>
        <v>10.774999999999995</v>
      </c>
      <c r="AH11" s="13">
        <f t="shared" si="0"/>
        <v>8.529999999999994</v>
      </c>
      <c r="AI11" s="13">
        <f t="shared" si="0"/>
        <v>6.2849999999999939</v>
      </c>
      <c r="AJ11" s="16" t="s">
        <v>117</v>
      </c>
      <c r="AK11" s="16" t="s">
        <v>117</v>
      </c>
      <c r="AL11" s="16" t="s">
        <v>117</v>
      </c>
      <c r="AM11" s="16" t="s">
        <v>117</v>
      </c>
      <c r="AN11" s="14">
        <f t="shared" ref="AN11:AN20" si="1">SUM(D11*0.3/100)</f>
        <v>1.347</v>
      </c>
    </row>
    <row r="12" spans="1:41">
      <c r="A12" s="10" t="s">
        <v>128</v>
      </c>
      <c r="B12" s="23" t="s">
        <v>140</v>
      </c>
      <c r="C12" s="15" t="s">
        <v>118</v>
      </c>
      <c r="D12" s="12">
        <v>204</v>
      </c>
      <c r="E12" s="12">
        <v>156.24</v>
      </c>
      <c r="F12" s="12">
        <v>123.84</v>
      </c>
      <c r="G12" s="12">
        <v>72</v>
      </c>
      <c r="H12" s="12">
        <v>66</v>
      </c>
      <c r="I12" s="12">
        <v>60</v>
      </c>
      <c r="J12" s="12">
        <v>54</v>
      </c>
      <c r="K12" s="12">
        <v>48</v>
      </c>
      <c r="L12" s="13">
        <v>40</v>
      </c>
      <c r="M12" s="13">
        <f>L12-1.02</f>
        <v>38.979999999999997</v>
      </c>
      <c r="N12" s="13">
        <f t="shared" ref="N12:AA12" si="2">M12-1.02</f>
        <v>37.959999999999994</v>
      </c>
      <c r="O12" s="13">
        <f t="shared" si="2"/>
        <v>36.939999999999991</v>
      </c>
      <c r="P12" s="13">
        <f t="shared" si="2"/>
        <v>35.919999999999987</v>
      </c>
      <c r="Q12" s="13">
        <f t="shared" si="2"/>
        <v>34.899999999999984</v>
      </c>
      <c r="R12" s="13">
        <f t="shared" si="2"/>
        <v>33.879999999999981</v>
      </c>
      <c r="S12" s="13">
        <f t="shared" si="2"/>
        <v>32.859999999999978</v>
      </c>
      <c r="T12" s="13">
        <v>25</v>
      </c>
      <c r="U12" s="13">
        <f t="shared" si="2"/>
        <v>23.98</v>
      </c>
      <c r="V12" s="13">
        <f t="shared" si="2"/>
        <v>22.96</v>
      </c>
      <c r="W12" s="13">
        <f t="shared" si="2"/>
        <v>21.94</v>
      </c>
      <c r="X12" s="13">
        <f t="shared" si="2"/>
        <v>20.92</v>
      </c>
      <c r="Y12" s="13">
        <f t="shared" si="2"/>
        <v>19.900000000000002</v>
      </c>
      <c r="Z12" s="13">
        <f t="shared" si="2"/>
        <v>18.880000000000003</v>
      </c>
      <c r="AA12" s="13">
        <f t="shared" si="2"/>
        <v>17.860000000000003</v>
      </c>
      <c r="AB12" s="16" t="s">
        <v>117</v>
      </c>
      <c r="AC12" s="16" t="s">
        <v>117</v>
      </c>
      <c r="AD12" s="16" t="s">
        <v>117</v>
      </c>
      <c r="AE12" s="16" t="s">
        <v>117</v>
      </c>
      <c r="AF12" s="16" t="s">
        <v>117</v>
      </c>
      <c r="AG12" s="16" t="s">
        <v>117</v>
      </c>
      <c r="AH12" s="16" t="s">
        <v>117</v>
      </c>
      <c r="AI12" s="16" t="s">
        <v>117</v>
      </c>
      <c r="AJ12" s="16" t="s">
        <v>117</v>
      </c>
      <c r="AK12" s="16" t="s">
        <v>117</v>
      </c>
      <c r="AL12" s="16" t="s">
        <v>117</v>
      </c>
      <c r="AM12" s="16" t="s">
        <v>117</v>
      </c>
      <c r="AN12" s="14">
        <f t="shared" si="1"/>
        <v>0.61199999999999999</v>
      </c>
    </row>
    <row r="13" spans="1:41" ht="73.150000000000006" customHeight="1">
      <c r="A13" s="10" t="s">
        <v>129</v>
      </c>
      <c r="B13" s="23" t="s">
        <v>141</v>
      </c>
      <c r="C13" s="5" t="s">
        <v>119</v>
      </c>
      <c r="D13" s="12">
        <v>85</v>
      </c>
      <c r="E13" s="12">
        <v>64.61</v>
      </c>
      <c r="F13" s="12">
        <v>50.76</v>
      </c>
      <c r="G13" s="12">
        <v>16.25</v>
      </c>
      <c r="H13" s="12">
        <v>15</v>
      </c>
      <c r="I13" s="12">
        <v>13.75</v>
      </c>
      <c r="J13" s="12">
        <v>12.5</v>
      </c>
      <c r="K13" s="12">
        <v>11.25</v>
      </c>
      <c r="L13" s="13">
        <v>9</v>
      </c>
      <c r="M13" s="13">
        <f>L13-0.425</f>
        <v>8.5749999999999993</v>
      </c>
      <c r="N13" s="13">
        <f t="shared" ref="N13:S13" si="3">M13-0.425</f>
        <v>8.1499999999999986</v>
      </c>
      <c r="O13" s="13">
        <f t="shared" si="3"/>
        <v>7.7249999999999988</v>
      </c>
      <c r="P13" s="13">
        <f t="shared" si="3"/>
        <v>7.2999999999999989</v>
      </c>
      <c r="Q13" s="13">
        <f t="shared" si="3"/>
        <v>6.8749999999999991</v>
      </c>
      <c r="R13" s="13">
        <f t="shared" si="3"/>
        <v>6.4499999999999993</v>
      </c>
      <c r="S13" s="13">
        <f t="shared" si="3"/>
        <v>6.0249999999999995</v>
      </c>
      <c r="T13" s="16" t="s">
        <v>117</v>
      </c>
      <c r="U13" s="16" t="s">
        <v>117</v>
      </c>
      <c r="V13" s="16" t="s">
        <v>117</v>
      </c>
      <c r="W13" s="16" t="s">
        <v>117</v>
      </c>
      <c r="X13" s="16" t="s">
        <v>117</v>
      </c>
      <c r="Y13" s="16" t="s">
        <v>117</v>
      </c>
      <c r="Z13" s="16" t="s">
        <v>117</v>
      </c>
      <c r="AA13" s="16" t="s">
        <v>117</v>
      </c>
      <c r="AB13" s="16" t="s">
        <v>117</v>
      </c>
      <c r="AC13" s="16" t="s">
        <v>117</v>
      </c>
      <c r="AD13" s="16" t="s">
        <v>117</v>
      </c>
      <c r="AE13" s="16" t="s">
        <v>117</v>
      </c>
      <c r="AF13" s="16" t="s">
        <v>117</v>
      </c>
      <c r="AG13" s="16" t="s">
        <v>117</v>
      </c>
      <c r="AH13" s="16" t="s">
        <v>117</v>
      </c>
      <c r="AI13" s="16" t="s">
        <v>117</v>
      </c>
      <c r="AJ13" s="16" t="s">
        <v>117</v>
      </c>
      <c r="AK13" s="16" t="s">
        <v>117</v>
      </c>
      <c r="AL13" s="16" t="s">
        <v>117</v>
      </c>
      <c r="AM13" s="16" t="s">
        <v>117</v>
      </c>
      <c r="AN13" s="14">
        <f t="shared" si="1"/>
        <v>0.255</v>
      </c>
    </row>
    <row r="14" spans="1:41">
      <c r="A14" s="26" t="s">
        <v>130</v>
      </c>
      <c r="B14" s="23" t="s">
        <v>142</v>
      </c>
      <c r="C14" s="11" t="s">
        <v>1</v>
      </c>
      <c r="D14" s="12">
        <v>85</v>
      </c>
      <c r="E14" s="12">
        <v>59.5</v>
      </c>
      <c r="F14" s="12">
        <v>45</v>
      </c>
      <c r="G14" s="12">
        <v>32.5</v>
      </c>
      <c r="H14" s="12">
        <v>30</v>
      </c>
      <c r="I14" s="12">
        <v>27.5</v>
      </c>
      <c r="J14" s="12">
        <v>25</v>
      </c>
      <c r="K14" s="12">
        <v>22.5</v>
      </c>
      <c r="L14" s="13">
        <v>19</v>
      </c>
      <c r="M14" s="13">
        <f>L14-0.29</f>
        <v>18.71</v>
      </c>
      <c r="N14" s="13">
        <f t="shared" ref="N14:AA14" si="4">M14-0.29</f>
        <v>18.420000000000002</v>
      </c>
      <c r="O14" s="13">
        <f t="shared" si="4"/>
        <v>18.130000000000003</v>
      </c>
      <c r="P14" s="13">
        <f t="shared" si="4"/>
        <v>17.840000000000003</v>
      </c>
      <c r="Q14" s="13">
        <f t="shared" si="4"/>
        <v>17.550000000000004</v>
      </c>
      <c r="R14" s="13">
        <f t="shared" si="4"/>
        <v>17.260000000000005</v>
      </c>
      <c r="S14" s="13">
        <f t="shared" si="4"/>
        <v>16.970000000000006</v>
      </c>
      <c r="T14" s="13">
        <v>13</v>
      </c>
      <c r="U14" s="13">
        <f t="shared" si="4"/>
        <v>12.71</v>
      </c>
      <c r="V14" s="13">
        <f t="shared" si="4"/>
        <v>12.420000000000002</v>
      </c>
      <c r="W14" s="13">
        <f t="shared" si="4"/>
        <v>12.130000000000003</v>
      </c>
      <c r="X14" s="13">
        <f t="shared" si="4"/>
        <v>11.840000000000003</v>
      </c>
      <c r="Y14" s="13">
        <f t="shared" si="4"/>
        <v>11.550000000000004</v>
      </c>
      <c r="Z14" s="13">
        <f t="shared" si="4"/>
        <v>11.260000000000005</v>
      </c>
      <c r="AA14" s="13">
        <f t="shared" si="4"/>
        <v>10.970000000000006</v>
      </c>
      <c r="AB14" s="16" t="s">
        <v>117</v>
      </c>
      <c r="AC14" s="16" t="s">
        <v>117</v>
      </c>
      <c r="AD14" s="16" t="s">
        <v>117</v>
      </c>
      <c r="AE14" s="16" t="s">
        <v>117</v>
      </c>
      <c r="AF14" s="16" t="s">
        <v>117</v>
      </c>
      <c r="AG14" s="16" t="s">
        <v>117</v>
      </c>
      <c r="AH14" s="16" t="s">
        <v>117</v>
      </c>
      <c r="AI14" s="16" t="s">
        <v>117</v>
      </c>
      <c r="AJ14" s="16" t="s">
        <v>117</v>
      </c>
      <c r="AK14" s="16" t="s">
        <v>117</v>
      </c>
      <c r="AL14" s="16" t="s">
        <v>117</v>
      </c>
      <c r="AM14" s="16" t="s">
        <v>117</v>
      </c>
      <c r="AN14" s="14">
        <f t="shared" si="1"/>
        <v>0.255</v>
      </c>
    </row>
    <row r="15" spans="1:41" ht="58.15" customHeight="1">
      <c r="A15" s="30" t="s">
        <v>131</v>
      </c>
      <c r="B15" s="23" t="s">
        <v>143</v>
      </c>
      <c r="C15" s="5" t="s">
        <v>120</v>
      </c>
      <c r="D15" s="12">
        <v>68</v>
      </c>
      <c r="E15" s="12">
        <v>51.69</v>
      </c>
      <c r="F15" s="12">
        <v>40.61</v>
      </c>
      <c r="G15" s="12">
        <v>13</v>
      </c>
      <c r="H15" s="12">
        <v>12</v>
      </c>
      <c r="I15" s="12">
        <v>11</v>
      </c>
      <c r="J15" s="12">
        <v>10</v>
      </c>
      <c r="K15" s="12">
        <v>9</v>
      </c>
      <c r="L15" s="16" t="s">
        <v>117</v>
      </c>
      <c r="M15" s="17" t="s">
        <v>117</v>
      </c>
      <c r="N15" s="17" t="s">
        <v>117</v>
      </c>
      <c r="O15" s="17" t="s">
        <v>117</v>
      </c>
      <c r="P15" s="17" t="s">
        <v>117</v>
      </c>
      <c r="Q15" s="17" t="s">
        <v>117</v>
      </c>
      <c r="R15" s="17" t="s">
        <v>117</v>
      </c>
      <c r="S15" s="17" t="s">
        <v>117</v>
      </c>
      <c r="T15" s="17" t="s">
        <v>117</v>
      </c>
      <c r="U15" s="16" t="s">
        <v>117</v>
      </c>
      <c r="V15" s="16" t="s">
        <v>117</v>
      </c>
      <c r="W15" s="16" t="s">
        <v>117</v>
      </c>
      <c r="X15" s="16" t="s">
        <v>117</v>
      </c>
      <c r="Y15" s="16" t="s">
        <v>117</v>
      </c>
      <c r="Z15" s="16" t="s">
        <v>117</v>
      </c>
      <c r="AA15" s="16" t="s">
        <v>117</v>
      </c>
      <c r="AB15" s="16" t="s">
        <v>117</v>
      </c>
      <c r="AC15" s="16" t="s">
        <v>117</v>
      </c>
      <c r="AD15" s="16" t="s">
        <v>117</v>
      </c>
      <c r="AE15" s="16" t="s">
        <v>117</v>
      </c>
      <c r="AF15" s="16" t="s">
        <v>117</v>
      </c>
      <c r="AG15" s="16" t="s">
        <v>117</v>
      </c>
      <c r="AH15" s="16" t="s">
        <v>117</v>
      </c>
      <c r="AI15" s="16" t="s">
        <v>117</v>
      </c>
      <c r="AJ15" s="16" t="s">
        <v>117</v>
      </c>
      <c r="AK15" s="16" t="s">
        <v>117</v>
      </c>
      <c r="AL15" s="16" t="s">
        <v>117</v>
      </c>
      <c r="AM15" s="16" t="s">
        <v>117</v>
      </c>
      <c r="AN15" s="14">
        <f t="shared" si="1"/>
        <v>0.20399999999999999</v>
      </c>
    </row>
    <row r="16" spans="1:41">
      <c r="A16" s="30" t="s">
        <v>132</v>
      </c>
      <c r="B16" s="23" t="s">
        <v>144</v>
      </c>
      <c r="C16" s="11" t="s">
        <v>121</v>
      </c>
      <c r="D16" s="12">
        <v>68</v>
      </c>
      <c r="E16" s="12">
        <v>47.6</v>
      </c>
      <c r="F16" s="12">
        <v>36</v>
      </c>
      <c r="G16" s="12">
        <v>26</v>
      </c>
      <c r="H16" s="12">
        <v>24</v>
      </c>
      <c r="I16" s="12">
        <v>22</v>
      </c>
      <c r="J16" s="12">
        <v>20</v>
      </c>
      <c r="K16" s="12">
        <v>18</v>
      </c>
      <c r="L16" s="13">
        <v>13</v>
      </c>
      <c r="M16" s="18">
        <f>SUM(L16-0.34)</f>
        <v>12.66</v>
      </c>
      <c r="N16" s="18">
        <f t="shared" ref="N16:AA16" si="5">SUM(M16-0.34)</f>
        <v>12.32</v>
      </c>
      <c r="O16" s="18">
        <f t="shared" si="5"/>
        <v>11.98</v>
      </c>
      <c r="P16" s="18">
        <f t="shared" si="5"/>
        <v>11.64</v>
      </c>
      <c r="Q16" s="18">
        <f t="shared" si="5"/>
        <v>11.3</v>
      </c>
      <c r="R16" s="18">
        <f t="shared" si="5"/>
        <v>10.96</v>
      </c>
      <c r="S16" s="18">
        <f t="shared" si="5"/>
        <v>10.620000000000001</v>
      </c>
      <c r="T16" s="18">
        <v>9</v>
      </c>
      <c r="U16" s="13">
        <f t="shared" si="5"/>
        <v>8.66</v>
      </c>
      <c r="V16" s="13">
        <f t="shared" si="5"/>
        <v>8.32</v>
      </c>
      <c r="W16" s="13">
        <f t="shared" si="5"/>
        <v>7.98</v>
      </c>
      <c r="X16" s="13">
        <f t="shared" si="5"/>
        <v>7.6400000000000006</v>
      </c>
      <c r="Y16" s="13">
        <f t="shared" si="5"/>
        <v>7.3000000000000007</v>
      </c>
      <c r="Z16" s="13">
        <f t="shared" si="5"/>
        <v>6.9600000000000009</v>
      </c>
      <c r="AA16" s="13">
        <f t="shared" si="5"/>
        <v>6.620000000000001</v>
      </c>
      <c r="AB16" s="16" t="s">
        <v>117</v>
      </c>
      <c r="AC16" s="16" t="s">
        <v>117</v>
      </c>
      <c r="AD16" s="16" t="s">
        <v>117</v>
      </c>
      <c r="AE16" s="16" t="s">
        <v>117</v>
      </c>
      <c r="AF16" s="16" t="s">
        <v>117</v>
      </c>
      <c r="AG16" s="16" t="s">
        <v>117</v>
      </c>
      <c r="AH16" s="16" t="s">
        <v>117</v>
      </c>
      <c r="AI16" s="16" t="s">
        <v>117</v>
      </c>
      <c r="AJ16" s="16" t="s">
        <v>117</v>
      </c>
      <c r="AK16" s="16" t="s">
        <v>117</v>
      </c>
      <c r="AL16" s="16" t="s">
        <v>117</v>
      </c>
      <c r="AM16" s="16" t="s">
        <v>117</v>
      </c>
      <c r="AN16" s="14">
        <f t="shared" si="1"/>
        <v>0.20399999999999999</v>
      </c>
    </row>
    <row r="17" spans="1:40">
      <c r="A17" s="30" t="s">
        <v>133</v>
      </c>
      <c r="B17" s="23" t="s">
        <v>145</v>
      </c>
      <c r="C17" s="11" t="s">
        <v>122</v>
      </c>
      <c r="D17" s="12">
        <v>51</v>
      </c>
      <c r="E17" s="12">
        <v>35.700000000000003</v>
      </c>
      <c r="F17" s="12">
        <v>27</v>
      </c>
      <c r="G17" s="12">
        <v>19.5</v>
      </c>
      <c r="H17" s="12">
        <v>18</v>
      </c>
      <c r="I17" s="12">
        <v>16.5</v>
      </c>
      <c r="J17" s="12">
        <v>15</v>
      </c>
      <c r="K17" s="12">
        <v>13.5</v>
      </c>
      <c r="L17" s="18">
        <v>8</v>
      </c>
      <c r="M17" s="18">
        <f>SUM(L17-0.255)</f>
        <v>7.7450000000000001</v>
      </c>
      <c r="N17" s="18">
        <f t="shared" ref="N17:S17" si="6">SUM(M17-0.255)</f>
        <v>7.49</v>
      </c>
      <c r="O17" s="18">
        <f t="shared" si="6"/>
        <v>7.2350000000000003</v>
      </c>
      <c r="P17" s="18">
        <f t="shared" si="6"/>
        <v>6.98</v>
      </c>
      <c r="Q17" s="18">
        <f t="shared" si="6"/>
        <v>6.7250000000000005</v>
      </c>
      <c r="R17" s="18">
        <f t="shared" si="6"/>
        <v>6.4700000000000006</v>
      </c>
      <c r="S17" s="18">
        <f t="shared" si="6"/>
        <v>6.2150000000000007</v>
      </c>
      <c r="T17" s="17" t="s">
        <v>117</v>
      </c>
      <c r="U17" s="16" t="s">
        <v>117</v>
      </c>
      <c r="V17" s="16" t="s">
        <v>117</v>
      </c>
      <c r="W17" s="16" t="s">
        <v>117</v>
      </c>
      <c r="X17" s="16" t="s">
        <v>117</v>
      </c>
      <c r="Y17" s="16" t="s">
        <v>117</v>
      </c>
      <c r="Z17" s="16" t="s">
        <v>117</v>
      </c>
      <c r="AA17" s="16" t="s">
        <v>117</v>
      </c>
      <c r="AB17" s="16" t="s">
        <v>117</v>
      </c>
      <c r="AC17" s="16" t="s">
        <v>117</v>
      </c>
      <c r="AD17" s="16" t="s">
        <v>117</v>
      </c>
      <c r="AE17" s="16" t="s">
        <v>117</v>
      </c>
      <c r="AF17" s="16" t="s">
        <v>117</v>
      </c>
      <c r="AG17" s="16" t="s">
        <v>117</v>
      </c>
      <c r="AH17" s="16" t="s">
        <v>117</v>
      </c>
      <c r="AI17" s="16" t="s">
        <v>117</v>
      </c>
      <c r="AJ17" s="16" t="s">
        <v>117</v>
      </c>
      <c r="AK17" s="16" t="s">
        <v>117</v>
      </c>
      <c r="AL17" s="16" t="s">
        <v>117</v>
      </c>
      <c r="AM17" s="16" t="s">
        <v>117</v>
      </c>
      <c r="AN17" s="14">
        <f t="shared" si="1"/>
        <v>0.153</v>
      </c>
    </row>
    <row r="18" spans="1:40">
      <c r="A18" s="26" t="s">
        <v>134</v>
      </c>
      <c r="B18" s="23" t="s">
        <v>146</v>
      </c>
      <c r="C18" s="11" t="s">
        <v>123</v>
      </c>
      <c r="D18" s="12">
        <v>34</v>
      </c>
      <c r="E18" s="12">
        <v>26.04</v>
      </c>
      <c r="F18" s="12">
        <v>20.64</v>
      </c>
      <c r="G18" s="12">
        <v>12</v>
      </c>
      <c r="H18" s="12">
        <v>11</v>
      </c>
      <c r="I18" s="12">
        <v>10</v>
      </c>
      <c r="J18" s="12">
        <v>9</v>
      </c>
      <c r="K18" s="12">
        <v>8</v>
      </c>
      <c r="L18" s="18">
        <v>6</v>
      </c>
      <c r="M18" s="18">
        <f>SUM(L18-0.17)</f>
        <v>5.83</v>
      </c>
      <c r="N18" s="18">
        <f t="shared" ref="N18:S18" si="7">SUM(M18-0.17)</f>
        <v>5.66</v>
      </c>
      <c r="O18" s="18">
        <f t="shared" si="7"/>
        <v>5.49</v>
      </c>
      <c r="P18" s="18">
        <f t="shared" si="7"/>
        <v>5.32</v>
      </c>
      <c r="Q18" s="18">
        <f t="shared" si="7"/>
        <v>5.15</v>
      </c>
      <c r="R18" s="18">
        <f t="shared" si="7"/>
        <v>4.9800000000000004</v>
      </c>
      <c r="S18" s="18">
        <f t="shared" si="7"/>
        <v>4.8100000000000005</v>
      </c>
      <c r="T18" s="17" t="s">
        <v>117</v>
      </c>
      <c r="U18" s="16" t="s">
        <v>117</v>
      </c>
      <c r="V18" s="16" t="s">
        <v>117</v>
      </c>
      <c r="W18" s="16" t="s">
        <v>117</v>
      </c>
      <c r="X18" s="16" t="s">
        <v>117</v>
      </c>
      <c r="Y18" s="16" t="s">
        <v>117</v>
      </c>
      <c r="Z18" s="16" t="s">
        <v>117</v>
      </c>
      <c r="AA18" s="16" t="s">
        <v>117</v>
      </c>
      <c r="AB18" s="16" t="s">
        <v>117</v>
      </c>
      <c r="AC18" s="16" t="s">
        <v>117</v>
      </c>
      <c r="AD18" s="16" t="s">
        <v>117</v>
      </c>
      <c r="AE18" s="16" t="s">
        <v>117</v>
      </c>
      <c r="AF18" s="16" t="s">
        <v>117</v>
      </c>
      <c r="AG18" s="16" t="s">
        <v>117</v>
      </c>
      <c r="AH18" s="16" t="s">
        <v>117</v>
      </c>
      <c r="AI18" s="16" t="s">
        <v>117</v>
      </c>
      <c r="AJ18" s="16" t="s">
        <v>117</v>
      </c>
      <c r="AK18" s="16" t="s">
        <v>117</v>
      </c>
      <c r="AL18" s="16" t="s">
        <v>117</v>
      </c>
      <c r="AM18" s="16" t="s">
        <v>117</v>
      </c>
      <c r="AN18" s="14">
        <f t="shared" si="1"/>
        <v>0.10199999999999999</v>
      </c>
    </row>
    <row r="19" spans="1:40">
      <c r="A19" s="30" t="s">
        <v>135</v>
      </c>
      <c r="B19" s="23" t="s">
        <v>147</v>
      </c>
      <c r="C19" s="11" t="s">
        <v>124</v>
      </c>
      <c r="D19" s="12">
        <v>25.5</v>
      </c>
      <c r="E19" s="12">
        <v>19.53</v>
      </c>
      <c r="F19" s="12">
        <v>15.48</v>
      </c>
      <c r="G19" s="12">
        <v>9</v>
      </c>
      <c r="H19" s="12">
        <v>8.25</v>
      </c>
      <c r="I19" s="12">
        <v>7.5</v>
      </c>
      <c r="J19" s="12">
        <v>6.75</v>
      </c>
      <c r="K19" s="12">
        <v>6</v>
      </c>
      <c r="L19" s="18">
        <v>5</v>
      </c>
      <c r="M19" s="18">
        <f>SUM(L19-0.1275)</f>
        <v>4.8724999999999996</v>
      </c>
      <c r="N19" s="18">
        <f t="shared" ref="N19:S19" si="8">SUM(M19-0.1275)</f>
        <v>4.7449999999999992</v>
      </c>
      <c r="O19" s="18">
        <f t="shared" si="8"/>
        <v>4.6174999999999988</v>
      </c>
      <c r="P19" s="18">
        <f t="shared" si="8"/>
        <v>4.4899999999999984</v>
      </c>
      <c r="Q19" s="18">
        <f t="shared" si="8"/>
        <v>4.362499999999998</v>
      </c>
      <c r="R19" s="18">
        <f t="shared" si="8"/>
        <v>4.2349999999999977</v>
      </c>
      <c r="S19" s="18">
        <f t="shared" si="8"/>
        <v>4.1074999999999973</v>
      </c>
      <c r="T19" s="16" t="s">
        <v>117</v>
      </c>
      <c r="U19" s="16" t="s">
        <v>117</v>
      </c>
      <c r="V19" s="16" t="s">
        <v>117</v>
      </c>
      <c r="W19" s="16" t="s">
        <v>117</v>
      </c>
      <c r="X19" s="16" t="s">
        <v>117</v>
      </c>
      <c r="Y19" s="16" t="s">
        <v>117</v>
      </c>
      <c r="Z19" s="16" t="s">
        <v>117</v>
      </c>
      <c r="AA19" s="16" t="s">
        <v>117</v>
      </c>
      <c r="AB19" s="16" t="s">
        <v>117</v>
      </c>
      <c r="AC19" s="16" t="s">
        <v>117</v>
      </c>
      <c r="AD19" s="16" t="s">
        <v>117</v>
      </c>
      <c r="AE19" s="16" t="s">
        <v>117</v>
      </c>
      <c r="AF19" s="16" t="s">
        <v>117</v>
      </c>
      <c r="AG19" s="16" t="s">
        <v>117</v>
      </c>
      <c r="AH19" s="16" t="s">
        <v>117</v>
      </c>
      <c r="AI19" s="16" t="s">
        <v>117</v>
      </c>
      <c r="AJ19" s="16" t="s">
        <v>117</v>
      </c>
      <c r="AK19" s="16" t="s">
        <v>117</v>
      </c>
      <c r="AL19" s="16" t="s">
        <v>117</v>
      </c>
      <c r="AM19" s="16" t="s">
        <v>117</v>
      </c>
      <c r="AN19" s="14">
        <f t="shared" si="1"/>
        <v>7.6499999999999999E-2</v>
      </c>
    </row>
    <row r="20" spans="1:40" ht="24.6" customHeight="1" thickBot="1">
      <c r="A20" s="30" t="s">
        <v>136</v>
      </c>
      <c r="B20" s="24" t="s">
        <v>148</v>
      </c>
      <c r="C20" s="6" t="s">
        <v>125</v>
      </c>
      <c r="D20" s="19">
        <v>11.48</v>
      </c>
      <c r="E20" s="19">
        <v>8.7899999999999991</v>
      </c>
      <c r="F20" s="19">
        <v>6.97</v>
      </c>
      <c r="G20" s="19">
        <v>4.05</v>
      </c>
      <c r="H20" s="19">
        <v>3.71</v>
      </c>
      <c r="I20" s="19">
        <v>3.38</v>
      </c>
      <c r="J20" s="19">
        <v>3.04</v>
      </c>
      <c r="K20" s="19">
        <v>2.7</v>
      </c>
      <c r="L20" s="20">
        <v>2</v>
      </c>
      <c r="M20" s="20">
        <f>SUM(L20-0.0574)</f>
        <v>1.9426000000000001</v>
      </c>
      <c r="N20" s="20">
        <f t="shared" ref="N20:AA20" si="9">SUM(M20-0.0574)</f>
        <v>1.8852000000000002</v>
      </c>
      <c r="O20" s="20">
        <f t="shared" si="9"/>
        <v>1.8278000000000003</v>
      </c>
      <c r="P20" s="20">
        <f t="shared" si="9"/>
        <v>1.7704000000000004</v>
      </c>
      <c r="Q20" s="20">
        <f t="shared" si="9"/>
        <v>1.7130000000000005</v>
      </c>
      <c r="R20" s="20">
        <f t="shared" si="9"/>
        <v>1.6556000000000006</v>
      </c>
      <c r="S20" s="20">
        <f t="shared" si="9"/>
        <v>1.5982000000000007</v>
      </c>
      <c r="T20" s="20">
        <v>1.3</v>
      </c>
      <c r="U20" s="20">
        <f t="shared" si="9"/>
        <v>1.2426000000000001</v>
      </c>
      <c r="V20" s="20">
        <f t="shared" si="9"/>
        <v>1.1852000000000003</v>
      </c>
      <c r="W20" s="20">
        <f t="shared" si="9"/>
        <v>1.1278000000000004</v>
      </c>
      <c r="X20" s="20">
        <f t="shared" si="9"/>
        <v>1.0704000000000005</v>
      </c>
      <c r="Y20" s="20">
        <f t="shared" si="9"/>
        <v>1.0130000000000006</v>
      </c>
      <c r="Z20" s="20">
        <f t="shared" si="9"/>
        <v>0.95560000000000056</v>
      </c>
      <c r="AA20" s="20">
        <f t="shared" si="9"/>
        <v>0.89820000000000055</v>
      </c>
      <c r="AB20" s="21" t="s">
        <v>117</v>
      </c>
      <c r="AC20" s="21" t="s">
        <v>117</v>
      </c>
      <c r="AD20" s="21" t="s">
        <v>117</v>
      </c>
      <c r="AE20" s="21" t="s">
        <v>117</v>
      </c>
      <c r="AF20" s="21" t="s">
        <v>117</v>
      </c>
      <c r="AG20" s="21" t="s">
        <v>117</v>
      </c>
      <c r="AH20" s="21" t="s">
        <v>117</v>
      </c>
      <c r="AI20" s="21" t="s">
        <v>117</v>
      </c>
      <c r="AJ20" s="21" t="s">
        <v>117</v>
      </c>
      <c r="AK20" s="21" t="s">
        <v>117</v>
      </c>
      <c r="AL20" s="21" t="s">
        <v>117</v>
      </c>
      <c r="AM20" s="21" t="s">
        <v>117</v>
      </c>
      <c r="AN20" s="22">
        <f t="shared" si="1"/>
        <v>3.4439999999999998E-2</v>
      </c>
    </row>
    <row r="22" spans="1:40">
      <c r="G22" s="45"/>
      <c r="H22" s="45"/>
      <c r="I22" s="45"/>
      <c r="J22" s="45"/>
      <c r="K22" s="45"/>
      <c r="R22" s="45" t="s">
        <v>137</v>
      </c>
      <c r="S22" s="45"/>
      <c r="T22" s="45"/>
      <c r="U22" s="45"/>
      <c r="V22" s="45"/>
      <c r="W22" s="45"/>
    </row>
  </sheetData>
  <mergeCells count="45">
    <mergeCell ref="B7:B9"/>
    <mergeCell ref="AN8:AN9"/>
    <mergeCell ref="G22:K22"/>
    <mergeCell ref="R22:W22"/>
    <mergeCell ref="AK8:AK9"/>
    <mergeCell ref="AL8:AL9"/>
    <mergeCell ref="AM8:AM9"/>
    <mergeCell ref="AF8:AF9"/>
    <mergeCell ref="AG8:AG9"/>
    <mergeCell ref="AH8:AH9"/>
    <mergeCell ref="AI8:AI9"/>
    <mergeCell ref="AJ8:AJ9"/>
    <mergeCell ref="AA8:AA9"/>
    <mergeCell ref="AB8:AB9"/>
    <mergeCell ref="AC8:AC9"/>
    <mergeCell ref="AD8:AD9"/>
    <mergeCell ref="T8:T9"/>
    <mergeCell ref="U8:U9"/>
    <mergeCell ref="AE8:AE9"/>
    <mergeCell ref="V8:V9"/>
    <mergeCell ref="W8:W9"/>
    <mergeCell ref="X8:X9"/>
    <mergeCell ref="Y8:Y9"/>
    <mergeCell ref="Z8:Z9"/>
    <mergeCell ref="O8:O9"/>
    <mergeCell ref="P8:P9"/>
    <mergeCell ref="Q8:Q9"/>
    <mergeCell ref="R8:R9"/>
    <mergeCell ref="S8:S9"/>
    <mergeCell ref="AJ1:AN1"/>
    <mergeCell ref="A5:AN5"/>
    <mergeCell ref="A7:A9"/>
    <mergeCell ref="C7:C9"/>
    <mergeCell ref="D7:AM7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5"/>
  <sheetViews>
    <sheetView workbookViewId="0">
      <selection activeCell="AA6" sqref="AA6"/>
    </sheetView>
  </sheetViews>
  <sheetFormatPr defaultRowHeight="15"/>
  <cols>
    <col min="1" max="1" width="49.85546875" customWidth="1"/>
  </cols>
  <sheetData>
    <row r="1" spans="1:1">
      <c r="A1" s="1" t="s">
        <v>10</v>
      </c>
    </row>
    <row r="2" spans="1:1" s="3" customFormat="1" ht="15" customHeight="1">
      <c r="A2" s="2" t="s">
        <v>84</v>
      </c>
    </row>
    <row r="3" spans="1:1" s="3" customFormat="1" ht="15" customHeight="1">
      <c r="A3" s="2" t="s">
        <v>11</v>
      </c>
    </row>
    <row r="4" spans="1:1" s="3" customFormat="1" ht="15" customHeight="1">
      <c r="A4" s="2" t="s">
        <v>12</v>
      </c>
    </row>
    <row r="5" spans="1:1" s="3" customFormat="1" ht="15" customHeight="1">
      <c r="A5" s="2" t="s">
        <v>13</v>
      </c>
    </row>
    <row r="6" spans="1:1" s="3" customFormat="1" ht="15" customHeight="1">
      <c r="A6" s="2" t="s">
        <v>14</v>
      </c>
    </row>
    <row r="7" spans="1:1" s="3" customFormat="1" ht="15" customHeight="1">
      <c r="A7" s="2" t="s">
        <v>15</v>
      </c>
    </row>
    <row r="8" spans="1:1" s="3" customFormat="1" ht="15" customHeight="1">
      <c r="A8" s="2" t="s">
        <v>16</v>
      </c>
    </row>
    <row r="9" spans="1:1" s="3" customFormat="1" ht="15" customHeight="1">
      <c r="A9" s="2" t="s">
        <v>17</v>
      </c>
    </row>
    <row r="10" spans="1:1" s="3" customFormat="1" ht="15" customHeight="1">
      <c r="A10" s="2" t="s">
        <v>18</v>
      </c>
    </row>
    <row r="11" spans="1:1" s="3" customFormat="1" ht="15" customHeight="1">
      <c r="A11" s="2" t="s">
        <v>19</v>
      </c>
    </row>
    <row r="12" spans="1:1" s="3" customFormat="1" ht="15" customHeight="1">
      <c r="A12" s="2" t="s">
        <v>20</v>
      </c>
    </row>
    <row r="13" spans="1:1" s="3" customFormat="1" ht="15" customHeight="1">
      <c r="A13" s="2" t="s">
        <v>21</v>
      </c>
    </row>
    <row r="14" spans="1:1" s="3" customFormat="1" ht="15" customHeight="1">
      <c r="A14" s="2" t="s">
        <v>22</v>
      </c>
    </row>
    <row r="15" spans="1:1" s="3" customFormat="1" ht="15" customHeight="1">
      <c r="A15" s="2" t="s">
        <v>23</v>
      </c>
    </row>
    <row r="16" spans="1:1" s="3" customFormat="1" ht="15" customHeight="1">
      <c r="A16" s="2" t="s">
        <v>24</v>
      </c>
    </row>
    <row r="17" spans="1:1" s="3" customFormat="1" ht="15" customHeight="1">
      <c r="A17" s="2" t="s">
        <v>25</v>
      </c>
    </row>
    <row r="18" spans="1:1" s="3" customFormat="1" ht="15" customHeight="1">
      <c r="A18" s="2" t="s">
        <v>26</v>
      </c>
    </row>
    <row r="19" spans="1:1" s="3" customFormat="1" ht="15" customHeight="1">
      <c r="A19" s="2" t="s">
        <v>27</v>
      </c>
    </row>
    <row r="20" spans="1:1" s="3" customFormat="1" ht="15" customHeight="1">
      <c r="A20" s="2" t="s">
        <v>28</v>
      </c>
    </row>
    <row r="21" spans="1:1" s="3" customFormat="1" ht="15" customHeight="1">
      <c r="A21" s="2" t="s">
        <v>29</v>
      </c>
    </row>
    <row r="22" spans="1:1" s="3" customFormat="1" ht="15" customHeight="1">
      <c r="A22" s="2" t="s">
        <v>30</v>
      </c>
    </row>
    <row r="23" spans="1:1" s="3" customFormat="1" ht="15" customHeight="1">
      <c r="A23" s="2" t="s">
        <v>31</v>
      </c>
    </row>
    <row r="24" spans="1:1" s="3" customFormat="1" ht="15" customHeight="1">
      <c r="A24" s="2" t="s">
        <v>32</v>
      </c>
    </row>
    <row r="25" spans="1:1" s="3" customFormat="1" ht="15" customHeight="1">
      <c r="A25" s="2" t="s">
        <v>33</v>
      </c>
    </row>
    <row r="26" spans="1:1" s="3" customFormat="1" ht="15" customHeight="1">
      <c r="A26" s="2" t="s">
        <v>34</v>
      </c>
    </row>
    <row r="27" spans="1:1" s="3" customFormat="1" ht="15" customHeight="1">
      <c r="A27" s="2" t="s">
        <v>35</v>
      </c>
    </row>
    <row r="28" spans="1:1" s="3" customFormat="1" ht="15" customHeight="1">
      <c r="A28" s="2" t="s">
        <v>36</v>
      </c>
    </row>
    <row r="29" spans="1:1" s="3" customFormat="1" ht="15" customHeight="1">
      <c r="A29" s="2" t="s">
        <v>37</v>
      </c>
    </row>
    <row r="30" spans="1:1" s="3" customFormat="1" ht="15" customHeight="1">
      <c r="A30" s="2" t="s">
        <v>38</v>
      </c>
    </row>
    <row r="31" spans="1:1" s="3" customFormat="1" ht="15" customHeight="1">
      <c r="A31" s="2" t="s">
        <v>39</v>
      </c>
    </row>
    <row r="32" spans="1:1" s="3" customFormat="1" ht="15" customHeight="1">
      <c r="A32" s="2" t="s">
        <v>40</v>
      </c>
    </row>
    <row r="33" spans="1:1" s="3" customFormat="1" ht="15" customHeight="1">
      <c r="A33" s="2" t="s">
        <v>41</v>
      </c>
    </row>
    <row r="34" spans="1:1" s="3" customFormat="1" ht="15" customHeight="1">
      <c r="A34" s="2" t="s">
        <v>42</v>
      </c>
    </row>
    <row r="35" spans="1:1" s="3" customFormat="1" ht="15" customHeight="1">
      <c r="A35" s="2" t="s">
        <v>43</v>
      </c>
    </row>
    <row r="36" spans="1:1" s="3" customFormat="1" ht="15" customHeight="1">
      <c r="A36" s="2" t="s">
        <v>44</v>
      </c>
    </row>
    <row r="37" spans="1:1" s="3" customFormat="1" ht="15" customHeight="1">
      <c r="A37" s="2" t="s">
        <v>45</v>
      </c>
    </row>
    <row r="38" spans="1:1" s="3" customFormat="1" ht="15" customHeight="1">
      <c r="A38" s="2" t="s">
        <v>46</v>
      </c>
    </row>
    <row r="39" spans="1:1" s="3" customFormat="1" ht="15" customHeight="1">
      <c r="A39" s="2" t="s">
        <v>47</v>
      </c>
    </row>
    <row r="40" spans="1:1" s="3" customFormat="1" ht="15" customHeight="1">
      <c r="A40" s="2" t="s">
        <v>48</v>
      </c>
    </row>
    <row r="41" spans="1:1" s="3" customFormat="1" ht="15" customHeight="1">
      <c r="A41" s="2" t="s">
        <v>49</v>
      </c>
    </row>
    <row r="42" spans="1:1" s="3" customFormat="1" ht="15" customHeight="1">
      <c r="A42" s="2" t="s">
        <v>50</v>
      </c>
    </row>
    <row r="43" spans="1:1" s="3" customFormat="1" ht="15" customHeight="1">
      <c r="A43" s="2" t="s">
        <v>51</v>
      </c>
    </row>
    <row r="44" spans="1:1" s="3" customFormat="1" ht="15" customHeight="1">
      <c r="A44" s="2" t="s">
        <v>52</v>
      </c>
    </row>
    <row r="45" spans="1:1" s="3" customFormat="1" ht="15" customHeight="1">
      <c r="A45" s="2" t="s">
        <v>53</v>
      </c>
    </row>
    <row r="46" spans="1:1" s="3" customFormat="1" ht="15" customHeight="1">
      <c r="A46" s="2" t="s">
        <v>54</v>
      </c>
    </row>
    <row r="47" spans="1:1" s="3" customFormat="1" ht="15" customHeight="1">
      <c r="A47" s="2" t="s">
        <v>55</v>
      </c>
    </row>
    <row r="48" spans="1:1" s="3" customFormat="1" ht="15" customHeight="1">
      <c r="A48" s="2" t="s">
        <v>56</v>
      </c>
    </row>
    <row r="49" spans="1:1" s="3" customFormat="1" ht="15" customHeight="1">
      <c r="A49" s="2" t="s">
        <v>57</v>
      </c>
    </row>
    <row r="50" spans="1:1" s="3" customFormat="1" ht="15" customHeight="1">
      <c r="A50" s="2" t="s">
        <v>58</v>
      </c>
    </row>
    <row r="51" spans="1:1" s="3" customFormat="1" ht="15" customHeight="1">
      <c r="A51" s="2" t="s">
        <v>59</v>
      </c>
    </row>
    <row r="52" spans="1:1" s="3" customFormat="1" ht="15" customHeight="1">
      <c r="A52" s="2" t="s">
        <v>60</v>
      </c>
    </row>
    <row r="53" spans="1:1" s="3" customFormat="1" ht="15" customHeight="1">
      <c r="A53" s="2" t="s">
        <v>61</v>
      </c>
    </row>
    <row r="54" spans="1:1" s="3" customFormat="1" ht="15" customHeight="1">
      <c r="A54" s="2" t="s">
        <v>62</v>
      </c>
    </row>
    <row r="55" spans="1:1" s="3" customFormat="1" ht="15" customHeight="1">
      <c r="A55" s="2" t="s">
        <v>63</v>
      </c>
    </row>
    <row r="56" spans="1:1" s="3" customFormat="1" ht="15" customHeight="1">
      <c r="A56" s="2" t="s">
        <v>64</v>
      </c>
    </row>
    <row r="57" spans="1:1" s="3" customFormat="1" ht="15" customHeight="1">
      <c r="A57" s="2" t="s">
        <v>65</v>
      </c>
    </row>
    <row r="58" spans="1:1" s="3" customFormat="1" ht="15" customHeight="1">
      <c r="A58" s="2" t="s">
        <v>66</v>
      </c>
    </row>
    <row r="59" spans="1:1" s="3" customFormat="1" ht="15" customHeight="1">
      <c r="A59" s="2" t="s">
        <v>67</v>
      </c>
    </row>
    <row r="60" spans="1:1" s="3" customFormat="1" ht="15" customHeight="1">
      <c r="A60" s="2" t="s">
        <v>68</v>
      </c>
    </row>
    <row r="61" spans="1:1" s="3" customFormat="1" ht="15" customHeight="1">
      <c r="A61" s="2" t="s">
        <v>69</v>
      </c>
    </row>
    <row r="62" spans="1:1" s="3" customFormat="1" ht="15" customHeight="1">
      <c r="A62" s="2" t="s">
        <v>70</v>
      </c>
    </row>
    <row r="63" spans="1:1" s="3" customFormat="1" ht="15" customHeight="1">
      <c r="A63" s="2" t="s">
        <v>71</v>
      </c>
    </row>
    <row r="64" spans="1:1" s="3" customFormat="1" ht="15" customHeight="1">
      <c r="A64" s="2" t="s">
        <v>72</v>
      </c>
    </row>
    <row r="65" spans="1:1" s="3" customFormat="1" ht="15" customHeight="1">
      <c r="A65" s="2" t="s">
        <v>73</v>
      </c>
    </row>
    <row r="66" spans="1:1" s="3" customFormat="1" ht="15" customHeight="1">
      <c r="A66" s="2" t="s">
        <v>74</v>
      </c>
    </row>
    <row r="67" spans="1:1" s="3" customFormat="1" ht="15" customHeight="1">
      <c r="A67" s="2" t="s">
        <v>75</v>
      </c>
    </row>
    <row r="68" spans="1:1" s="3" customFormat="1" ht="15" customHeight="1">
      <c r="A68" s="2" t="s">
        <v>76</v>
      </c>
    </row>
    <row r="69" spans="1:1" s="3" customFormat="1" ht="15" customHeight="1">
      <c r="A69" s="2" t="s">
        <v>77</v>
      </c>
    </row>
    <row r="70" spans="1:1" s="3" customFormat="1" ht="15" customHeight="1">
      <c r="A70" s="2" t="s">
        <v>78</v>
      </c>
    </row>
    <row r="71" spans="1:1" s="3" customFormat="1" ht="15" customHeight="1">
      <c r="A71" s="2" t="s">
        <v>79</v>
      </c>
    </row>
    <row r="72" spans="1:1" s="3" customFormat="1" ht="15" customHeight="1">
      <c r="A72" s="2" t="s">
        <v>80</v>
      </c>
    </row>
    <row r="73" spans="1:1" s="3" customFormat="1" ht="15" customHeight="1">
      <c r="A73" s="2" t="s">
        <v>81</v>
      </c>
    </row>
    <row r="74" spans="1:1" s="3" customFormat="1" ht="15" customHeight="1">
      <c r="A74" s="2" t="s">
        <v>82</v>
      </c>
    </row>
    <row r="75" spans="1:1" s="3" customFormat="1" ht="15" customHeight="1">
      <c r="A75" s="2" t="s">
        <v>83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8ECFFBDDA118244861569856C5AC6C3" ma:contentTypeVersion="0" ma:contentTypeDescription="Kurkite naują dokumentą." ma:contentTypeScope="" ma:versionID="e894898859fc6bec26f1b7b2ed962d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2f6efcb3d141a2d8cf8d4aae0174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F047A4-F0F7-4E44-8734-C9DAADA63CE4}"/>
</file>

<file path=customXml/itemProps2.xml><?xml version="1.0" encoding="utf-8"?>
<ds:datastoreItem xmlns:ds="http://schemas.openxmlformats.org/officeDocument/2006/customXml" ds:itemID="{3B6CC11D-5D8D-4577-829F-FF0FA477C7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7D8006-9A84-49E2-8E64-C00B7880603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Balų lentelė</vt:lpstr>
      <vt:lpstr>Pripazintos federacijos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8e2bdf21-8734-4233-812d-4af556ede940</dc:title>
  <dc:creator>Dell</dc:creator>
  <cp:lastModifiedBy>Papartė Gintarė</cp:lastModifiedBy>
  <cp:lastPrinted>2017-11-23T11:11:42Z</cp:lastPrinted>
  <dcterms:created xsi:type="dcterms:W3CDTF">2013-11-12T13:42:11Z</dcterms:created>
  <dcterms:modified xsi:type="dcterms:W3CDTF">2020-02-03T05:01:49Z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0x010100D8ECFFBDDA118244861569856C5AC6C3</vt:lpwstr>
  </property>
  <property fmtid="{D5CDD505-2E9C-101B-9397-08002B2CF9AE}" pid="3" name="Komentarai">
    <vt:lpwstr>Pridėta vizavimo metu</vt:lpwstr>
  </property>
</Properties>
</file>