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00" windowHeight="11760"/>
  </bookViews>
  <sheets>
    <sheet name="Lapas1" sheetId="1" r:id="rId1"/>
    <sheet name="Lapas2" sheetId="2" r:id="rId2"/>
    <sheet name="Lapas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1" i="1" l="1"/>
  <c r="G41" i="1" s="1"/>
  <c r="F41" i="1" s="1"/>
  <c r="G43" i="1" l="1"/>
  <c r="G44" i="1" s="1"/>
  <c r="D41" i="1"/>
  <c r="E43" i="1"/>
  <c r="E44" i="1" s="1"/>
  <c r="E33" i="1"/>
  <c r="E34" i="1" s="1"/>
  <c r="E35" i="1" s="1"/>
  <c r="D33" i="1" l="1"/>
  <c r="D34" i="1" s="1"/>
  <c r="D35" i="1" s="1"/>
  <c r="D43" i="1"/>
  <c r="D44" i="1" s="1"/>
  <c r="F43" i="1"/>
  <c r="F44" i="1" s="1"/>
  <c r="G33" i="1"/>
  <c r="E21" i="1"/>
  <c r="E22" i="1"/>
  <c r="E23" i="1"/>
  <c r="E24" i="1"/>
  <c r="E25" i="1"/>
  <c r="D20" i="1"/>
  <c r="E20" i="1"/>
  <c r="D21" i="1"/>
  <c r="D22" i="1"/>
  <c r="D23" i="1"/>
  <c r="D24" i="1"/>
  <c r="D25" i="1"/>
  <c r="E19" i="1"/>
  <c r="D19" i="1"/>
  <c r="F33" i="1" l="1"/>
  <c r="F34" i="1" s="1"/>
  <c r="G34" i="1"/>
  <c r="G35" i="1"/>
  <c r="G20" i="1"/>
  <c r="G21" i="1"/>
  <c r="G22" i="1"/>
  <c r="G23" i="1"/>
  <c r="G24" i="1"/>
  <c r="G25" i="1"/>
  <c r="F21" i="1"/>
  <c r="F22" i="1"/>
  <c r="F23" i="1"/>
  <c r="F24" i="1"/>
  <c r="F25" i="1"/>
  <c r="F20" i="1"/>
  <c r="G19" i="1"/>
  <c r="F19" i="1"/>
  <c r="F35" i="1" l="1"/>
  <c r="G27" i="1"/>
  <c r="F27" i="1"/>
  <c r="E27" i="1"/>
  <c r="D27" i="1"/>
  <c r="E13" i="1"/>
  <c r="D13" i="1"/>
</calcChain>
</file>

<file path=xl/sharedStrings.xml><?xml version="1.0" encoding="utf-8"?>
<sst xmlns="http://schemas.openxmlformats.org/spreadsheetml/2006/main" count="58" uniqueCount="23">
  <si>
    <t>iš viso išlaidoms</t>
  </si>
  <si>
    <t>iš jų DU</t>
  </si>
  <si>
    <t>2020 m. perskirstoma suma, tūkst. €</t>
  </si>
  <si>
    <t>FM</t>
  </si>
  <si>
    <t>Asignavimų valdytojas</t>
  </si>
  <si>
    <t>Nuo</t>
  </si>
  <si>
    <t>Iš viso</t>
  </si>
  <si>
    <t>Socialinės apsaugos ir darbo ministerija</t>
  </si>
  <si>
    <t>Kultūros ministerija</t>
  </si>
  <si>
    <t>Nacionalinis M. K. Čiurlionio dailės muziejus</t>
  </si>
  <si>
    <t>Lietuvos dailės muziejus</t>
  </si>
  <si>
    <t>Lietuvos nacionalinė Martyno Mažvydo biblioteka</t>
  </si>
  <si>
    <t>Lietuvos nacionalinis muziejus</t>
  </si>
  <si>
    <t>Nacionalinis muziejus Lietuvos Didžiosios Kunigaikštystės valdovų rūmai</t>
  </si>
  <si>
    <t>Dėl personalo administravimo funkcijų centralizavimo NBFC nuo 2020-07-01 ir nuo 2020-10-01 prašomos perskirstyti lėšos</t>
  </si>
  <si>
    <t>2021 m. perskirstoma suma, tūkst. €</t>
  </si>
  <si>
    <t>2020 m. perskirstoma „atgal“ suma, tūkst. €</t>
  </si>
  <si>
    <t xml:space="preserve">Dėl personalo administravimo funkcijų centralizavimo NBFC nuo 2020-04-01 ir nuo 2020-05-04 prašomos perskirstyti lėšos </t>
  </si>
  <si>
    <t>Lietuvos Respublikos teisingumo ministerija</t>
  </si>
  <si>
    <t>Finansų ministerija</t>
  </si>
  <si>
    <t>Valstybinė duomenų apsaugos inspekcija</t>
  </si>
  <si>
    <t>Dėl Teisingumo ministro valdymo srities personalo administravimo funkcijų centralizavimo NBFC nuo 2020-07-01 prašomos perskirstyti lėšos</t>
  </si>
  <si>
    <t>Dėl Teisingumo ministro valdymo srities personalo administravimo funkcijų centralizavimo NBFC nuo 2020-10-01 prašomos perskirstyti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</si>
</sst>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1" fillId="0" borderId="0" xfId="0" applyFont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/>
    <xf numFmtId="0" fontId="0" fillId="2" borderId="1" xfId="0" applyFill="1" applyBorder="1"/>
    <xf numFmtId="0" fontId="0" fillId="0" borderId="1" xfId="0" applyFill="1" applyBorder="1"/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ill="1" applyBorder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1" fontId="0" fillId="0" borderId="1" xfId="0" applyNumberFormat="1" applyFill="1" applyBorder="1"/>
    <xf numFmtId="1" fontId="3" fillId="0" borderId="1" xfId="0" applyNumberFormat="1" applyFont="1" applyFill="1" applyBorder="1"/>
    <xf numFmtId="1" fontId="3" fillId="0" borderId="0" xfId="0" applyNumberFormat="1" applyFont="1" applyFill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wrapText="1"/>
    </xf>
    <xf numFmtId="14" fontId="5" fillId="0" borderId="1" xfId="0" applyNumberFormat="1" applyFont="1" applyFill="1" applyBorder="1"/>
    <xf numFmtId="0" fontId="5" fillId="0" borderId="1" xfId="0" applyFont="1" applyFill="1" applyBorder="1"/>
    <xf numFmtId="1" fontId="5" fillId="0" borderId="1" xfId="0" applyNumberFormat="1" applyFont="1" applyFill="1" applyBorder="1"/>
    <xf numFmtId="14" fontId="5" fillId="2" borderId="1" xfId="0" applyNumberFormat="1" applyFont="1" applyFill="1" applyBorder="1"/>
    <xf numFmtId="0" fontId="5" fillId="2" borderId="1" xfId="0" applyFont="1" applyFill="1" applyBorder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4"/>
  <sheetViews>
    <sheetView tabSelected="1" topLeftCell="A28" zoomScale="85" zoomScaleNormal="85" workbookViewId="0">
      <selection activeCell="F70" sqref="F70"/>
    </sheetView>
  </sheetViews>
  <sheetFormatPr defaultRowHeight="15" outlineLevelRow="1" x14ac:dyDescent="0.25"/>
  <cols>
    <col min="1" max="1" width="1.28515625" customWidth="1"/>
    <col min="2" max="2" width="59" customWidth="1"/>
    <col min="3" max="3" width="13" customWidth="1"/>
    <col min="4" max="4" width="13.7109375" customWidth="1"/>
    <col min="5" max="5" width="16.42578125" customWidth="1"/>
    <col min="6" max="6" width="17" customWidth="1"/>
    <col min="7" max="7" width="16.28515625" customWidth="1"/>
  </cols>
  <sheetData>
    <row r="1" spans="2:5" hidden="1" outlineLevel="1" x14ac:dyDescent="0.25">
      <c r="B1" s="3" t="s">
        <v>17</v>
      </c>
      <c r="C1" s="3"/>
    </row>
    <row r="2" spans="2:5" hidden="1" outlineLevel="1" x14ac:dyDescent="0.25"/>
    <row r="3" spans="2:5" s="1" customFormat="1" ht="30" hidden="1" customHeight="1" outlineLevel="1" x14ac:dyDescent="0.25">
      <c r="B3" s="16" t="s">
        <v>4</v>
      </c>
      <c r="C3" s="17" t="s">
        <v>5</v>
      </c>
      <c r="D3" s="15" t="s">
        <v>2</v>
      </c>
      <c r="E3" s="15"/>
    </row>
    <row r="4" spans="2:5" ht="30" hidden="1" outlineLevel="1" x14ac:dyDescent="0.25">
      <c r="B4" s="16"/>
      <c r="C4" s="18"/>
      <c r="D4" s="4" t="s">
        <v>0</v>
      </c>
      <c r="E4" s="4" t="s">
        <v>1</v>
      </c>
    </row>
    <row r="5" spans="2:5" hidden="1" outlineLevel="1" x14ac:dyDescent="0.25">
      <c r="B5" s="2" t="s">
        <v>7</v>
      </c>
      <c r="C5" s="5">
        <v>43922</v>
      </c>
      <c r="D5" s="7">
        <v>-17</v>
      </c>
      <c r="E5" s="7">
        <v>-17</v>
      </c>
    </row>
    <row r="6" spans="2:5" hidden="1" outlineLevel="1" x14ac:dyDescent="0.25">
      <c r="B6" s="2" t="s">
        <v>8</v>
      </c>
      <c r="C6" s="5">
        <v>43955</v>
      </c>
      <c r="D6" s="7">
        <v>-82</v>
      </c>
      <c r="E6" s="7">
        <v>-81</v>
      </c>
    </row>
    <row r="7" spans="2:5" hidden="1" outlineLevel="1" x14ac:dyDescent="0.25">
      <c r="B7" s="2" t="s">
        <v>9</v>
      </c>
      <c r="C7" s="5">
        <v>43955</v>
      </c>
      <c r="D7" s="7">
        <v>-7</v>
      </c>
      <c r="E7" s="7">
        <v>-7</v>
      </c>
    </row>
    <row r="8" spans="2:5" hidden="1" outlineLevel="1" x14ac:dyDescent="0.25">
      <c r="B8" s="2" t="s">
        <v>10</v>
      </c>
      <c r="C8" s="5">
        <v>43955</v>
      </c>
      <c r="D8" s="7">
        <v>-8</v>
      </c>
      <c r="E8" s="7">
        <v>-8</v>
      </c>
    </row>
    <row r="9" spans="2:5" hidden="1" outlineLevel="1" x14ac:dyDescent="0.25">
      <c r="B9" s="2" t="s">
        <v>11</v>
      </c>
      <c r="C9" s="5">
        <v>43955</v>
      </c>
      <c r="D9" s="7">
        <v>-18</v>
      </c>
      <c r="E9" s="7">
        <v>-18</v>
      </c>
    </row>
    <row r="10" spans="2:5" hidden="1" outlineLevel="1" x14ac:dyDescent="0.25">
      <c r="B10" s="2" t="s">
        <v>12</v>
      </c>
      <c r="C10" s="5">
        <v>43955</v>
      </c>
      <c r="D10" s="7">
        <v>-11</v>
      </c>
      <c r="E10" s="7">
        <v>-11</v>
      </c>
    </row>
    <row r="11" spans="2:5" hidden="1" outlineLevel="1" x14ac:dyDescent="0.25">
      <c r="B11" s="2" t="s">
        <v>13</v>
      </c>
      <c r="C11" s="5">
        <v>43955</v>
      </c>
      <c r="D11" s="7">
        <v>-5</v>
      </c>
      <c r="E11" s="7">
        <v>-5</v>
      </c>
    </row>
    <row r="12" spans="2:5" hidden="1" outlineLevel="1" x14ac:dyDescent="0.25">
      <c r="B12" s="2" t="s">
        <v>3</v>
      </c>
      <c r="C12" s="6"/>
      <c r="D12" s="7">
        <v>148</v>
      </c>
      <c r="E12" s="7">
        <v>147</v>
      </c>
    </row>
    <row r="13" spans="2:5" hidden="1" outlineLevel="1" x14ac:dyDescent="0.25">
      <c r="B13" s="2" t="s">
        <v>6</v>
      </c>
      <c r="C13" s="6"/>
      <c r="D13" s="2">
        <f>SUM(D5:D12)</f>
        <v>0</v>
      </c>
      <c r="E13" s="2">
        <f>SUM(E5:E12)</f>
        <v>0</v>
      </c>
    </row>
    <row r="14" spans="2:5" ht="15.75" hidden="1" customHeight="1" collapsed="1" x14ac:dyDescent="0.25"/>
    <row r="15" spans="2:5" hidden="1" x14ac:dyDescent="0.25">
      <c r="B15" s="3" t="s">
        <v>14</v>
      </c>
      <c r="C15" s="3"/>
    </row>
    <row r="16" spans="2:5" hidden="1" x14ac:dyDescent="0.25"/>
    <row r="17" spans="2:7" ht="39" hidden="1" customHeight="1" x14ac:dyDescent="0.25">
      <c r="B17" s="19" t="s">
        <v>4</v>
      </c>
      <c r="C17" s="20" t="s">
        <v>5</v>
      </c>
      <c r="D17" s="22" t="s">
        <v>16</v>
      </c>
      <c r="E17" s="22"/>
      <c r="F17" s="22" t="s">
        <v>15</v>
      </c>
      <c r="G17" s="22"/>
    </row>
    <row r="18" spans="2:7" ht="30" hidden="1" x14ac:dyDescent="0.25">
      <c r="B18" s="19"/>
      <c r="C18" s="21"/>
      <c r="D18" s="8" t="s">
        <v>0</v>
      </c>
      <c r="E18" s="8" t="s">
        <v>1</v>
      </c>
      <c r="F18" s="8" t="s">
        <v>0</v>
      </c>
      <c r="G18" s="8" t="s">
        <v>1</v>
      </c>
    </row>
    <row r="19" spans="2:7" hidden="1" x14ac:dyDescent="0.25">
      <c r="B19" s="7" t="s">
        <v>7</v>
      </c>
      <c r="C19" s="9">
        <v>44013</v>
      </c>
      <c r="D19" s="7">
        <f>ROUND(D5/9*6,0)-D5</f>
        <v>6</v>
      </c>
      <c r="E19" s="7">
        <f>ROUND(E5/9*6,0)-E5</f>
        <v>6</v>
      </c>
      <c r="F19" s="7">
        <f>ROUND(D5/9*12,0)</f>
        <v>-23</v>
      </c>
      <c r="G19" s="7">
        <f>ROUND(E5/9*12,0)</f>
        <v>-23</v>
      </c>
    </row>
    <row r="20" spans="2:7" hidden="1" x14ac:dyDescent="0.25">
      <c r="B20" s="7" t="s">
        <v>8</v>
      </c>
      <c r="C20" s="9">
        <v>44105</v>
      </c>
      <c r="D20" s="7">
        <f>ROUND(D6/8*3,0)-D6</f>
        <v>51</v>
      </c>
      <c r="E20" s="7">
        <f>ROUND(E6/8*3,0)-E6</f>
        <v>51</v>
      </c>
      <c r="F20" s="7">
        <f>ROUND(D6/8*12,0)</f>
        <v>-123</v>
      </c>
      <c r="G20" s="7">
        <f>ROUND(E6/8*12,0)</f>
        <v>-122</v>
      </c>
    </row>
    <row r="21" spans="2:7" hidden="1" x14ac:dyDescent="0.25">
      <c r="B21" s="7" t="s">
        <v>9</v>
      </c>
      <c r="C21" s="9">
        <v>44105</v>
      </c>
      <c r="D21" s="7">
        <f t="shared" ref="D21:E25" si="0">ROUND(D7/8*3,0)-D7</f>
        <v>4</v>
      </c>
      <c r="E21" s="7">
        <f t="shared" si="0"/>
        <v>4</v>
      </c>
      <c r="F21" s="7">
        <f t="shared" ref="F21:G25" si="1">ROUND(D7/8*12,0)</f>
        <v>-11</v>
      </c>
      <c r="G21" s="7">
        <f t="shared" si="1"/>
        <v>-11</v>
      </c>
    </row>
    <row r="22" spans="2:7" hidden="1" x14ac:dyDescent="0.25">
      <c r="B22" s="7" t="s">
        <v>10</v>
      </c>
      <c r="C22" s="9">
        <v>44105</v>
      </c>
      <c r="D22" s="7">
        <f t="shared" si="0"/>
        <v>5</v>
      </c>
      <c r="E22" s="7">
        <f t="shared" si="0"/>
        <v>5</v>
      </c>
      <c r="F22" s="7">
        <f t="shared" si="1"/>
        <v>-12</v>
      </c>
      <c r="G22" s="7">
        <f t="shared" si="1"/>
        <v>-12</v>
      </c>
    </row>
    <row r="23" spans="2:7" hidden="1" x14ac:dyDescent="0.25">
      <c r="B23" s="7" t="s">
        <v>11</v>
      </c>
      <c r="C23" s="9">
        <v>44105</v>
      </c>
      <c r="D23" s="7">
        <f t="shared" si="0"/>
        <v>11</v>
      </c>
      <c r="E23" s="7">
        <f t="shared" si="0"/>
        <v>11</v>
      </c>
      <c r="F23" s="7">
        <f t="shared" si="1"/>
        <v>-27</v>
      </c>
      <c r="G23" s="7">
        <f t="shared" si="1"/>
        <v>-27</v>
      </c>
    </row>
    <row r="24" spans="2:7" hidden="1" x14ac:dyDescent="0.25">
      <c r="B24" s="7" t="s">
        <v>12</v>
      </c>
      <c r="C24" s="9">
        <v>44105</v>
      </c>
      <c r="D24" s="7">
        <f t="shared" si="0"/>
        <v>7</v>
      </c>
      <c r="E24" s="7">
        <f t="shared" si="0"/>
        <v>7</v>
      </c>
      <c r="F24" s="7">
        <f t="shared" si="1"/>
        <v>-17</v>
      </c>
      <c r="G24" s="7">
        <f t="shared" si="1"/>
        <v>-17</v>
      </c>
    </row>
    <row r="25" spans="2:7" hidden="1" x14ac:dyDescent="0.25">
      <c r="B25" s="7" t="s">
        <v>13</v>
      </c>
      <c r="C25" s="9">
        <v>44105</v>
      </c>
      <c r="D25" s="7">
        <f t="shared" si="0"/>
        <v>3</v>
      </c>
      <c r="E25" s="7">
        <f t="shared" si="0"/>
        <v>3</v>
      </c>
      <c r="F25" s="7">
        <f t="shared" si="1"/>
        <v>-8</v>
      </c>
      <c r="G25" s="7">
        <f t="shared" si="1"/>
        <v>-8</v>
      </c>
    </row>
    <row r="26" spans="2:7" hidden="1" x14ac:dyDescent="0.25">
      <c r="B26" s="7" t="s">
        <v>3</v>
      </c>
      <c r="C26" s="7"/>
      <c r="D26" s="7">
        <v>-87</v>
      </c>
      <c r="E26" s="7">
        <v>-87</v>
      </c>
      <c r="F26" s="7">
        <v>221</v>
      </c>
      <c r="G26" s="7">
        <v>220</v>
      </c>
    </row>
    <row r="27" spans="2:7" hidden="1" x14ac:dyDescent="0.25">
      <c r="B27" s="7" t="s">
        <v>6</v>
      </c>
      <c r="C27" s="7"/>
      <c r="D27" s="7">
        <f>SUM(D19:D26)</f>
        <v>0</v>
      </c>
      <c r="E27" s="7">
        <f>SUM(E19:E26)</f>
        <v>0</v>
      </c>
      <c r="F27" s="7">
        <f>SUM(F19:F26)</f>
        <v>0</v>
      </c>
      <c r="G27" s="7">
        <f>SUM(G19:G26)</f>
        <v>0</v>
      </c>
    </row>
    <row r="29" spans="2:7" x14ac:dyDescent="0.25">
      <c r="B29" s="3" t="s">
        <v>21</v>
      </c>
    </row>
    <row r="31" spans="2:7" ht="30" customHeight="1" x14ac:dyDescent="0.25">
      <c r="B31" s="19" t="s">
        <v>4</v>
      </c>
      <c r="C31" s="20" t="s">
        <v>5</v>
      </c>
      <c r="D31" s="22" t="s">
        <v>2</v>
      </c>
      <c r="E31" s="22"/>
      <c r="F31" s="22" t="s">
        <v>15</v>
      </c>
      <c r="G31" s="22"/>
    </row>
    <row r="32" spans="2:7" ht="30" x14ac:dyDescent="0.25">
      <c r="B32" s="19"/>
      <c r="C32" s="21"/>
      <c r="D32" s="10" t="s">
        <v>0</v>
      </c>
      <c r="E32" s="10" t="s">
        <v>1</v>
      </c>
      <c r="F32" s="10" t="s">
        <v>0</v>
      </c>
      <c r="G32" s="10" t="s">
        <v>1</v>
      </c>
    </row>
    <row r="33" spans="2:7" x14ac:dyDescent="0.25">
      <c r="B33" s="11" t="s">
        <v>18</v>
      </c>
      <c r="C33" s="9">
        <v>44013</v>
      </c>
      <c r="D33" s="12">
        <f>ROUND(E33*0.0145+E33,0)</f>
        <v>-45</v>
      </c>
      <c r="E33" s="14">
        <f>-(ROUND((1595*0.06+2102.29*2+1351.29*0.41+2029.13*0.66+1498.13*0.2+1120.19*0.67)/173*176*6/1000,0))</f>
        <v>-44</v>
      </c>
      <c r="F33" s="12">
        <f>ROUND(G33*0.0145+G33,0)</f>
        <v>-89</v>
      </c>
      <c r="G33" s="13">
        <f>E33/6*12</f>
        <v>-88</v>
      </c>
    </row>
    <row r="34" spans="2:7" x14ac:dyDescent="0.25">
      <c r="B34" s="11" t="s">
        <v>19</v>
      </c>
      <c r="C34" s="9">
        <v>44013</v>
      </c>
      <c r="D34" s="12">
        <f>-(SUM(D33:D33))</f>
        <v>45</v>
      </c>
      <c r="E34" s="12">
        <f>-(SUM(E33:E33))</f>
        <v>44</v>
      </c>
      <c r="F34" s="12">
        <f>-(SUM(F33:F33))</f>
        <v>89</v>
      </c>
      <c r="G34" s="12">
        <f>-(SUM(G33:G33))</f>
        <v>88</v>
      </c>
    </row>
    <row r="35" spans="2:7" x14ac:dyDescent="0.25">
      <c r="B35" s="11" t="s">
        <v>6</v>
      </c>
      <c r="C35" s="6"/>
      <c r="D35" s="12">
        <f>SUM(D33:D34)</f>
        <v>0</v>
      </c>
      <c r="E35" s="12">
        <f>SUM(E33:E34)</f>
        <v>0</v>
      </c>
      <c r="F35" s="7">
        <f>SUM(F33:F34)</f>
        <v>0</v>
      </c>
      <c r="G35" s="7">
        <f>SUM(G33:G34)</f>
        <v>0</v>
      </c>
    </row>
    <row r="37" spans="2:7" s="24" customFormat="1" hidden="1" x14ac:dyDescent="0.25">
      <c r="B37" s="23" t="s">
        <v>22</v>
      </c>
    </row>
    <row r="38" spans="2:7" s="24" customFormat="1" hidden="1" x14ac:dyDescent="0.25"/>
    <row r="39" spans="2:7" s="24" customFormat="1" hidden="1" x14ac:dyDescent="0.25">
      <c r="B39" s="25" t="s">
        <v>4</v>
      </c>
      <c r="C39" s="26" t="s">
        <v>5</v>
      </c>
      <c r="D39" s="27" t="s">
        <v>2</v>
      </c>
      <c r="E39" s="27"/>
      <c r="F39" s="27" t="s">
        <v>15</v>
      </c>
      <c r="G39" s="27"/>
    </row>
    <row r="40" spans="2:7" s="24" customFormat="1" ht="30" hidden="1" x14ac:dyDescent="0.25">
      <c r="B40" s="25"/>
      <c r="C40" s="28"/>
      <c r="D40" s="29" t="s">
        <v>0</v>
      </c>
      <c r="E40" s="29" t="s">
        <v>1</v>
      </c>
      <c r="F40" s="29" t="s">
        <v>0</v>
      </c>
      <c r="G40" s="29" t="s">
        <v>1</v>
      </c>
    </row>
    <row r="41" spans="2:7" s="24" customFormat="1" hidden="1" x14ac:dyDescent="0.25">
      <c r="B41" s="30" t="s">
        <v>18</v>
      </c>
      <c r="C41" s="31">
        <v>44105</v>
      </c>
      <c r="D41" s="32">
        <f>ROUND(E41*0.0145+E41,0)</f>
        <v>-155</v>
      </c>
      <c r="E41" s="32">
        <f>-(ROUND(1502.75*33.37/173*176*3/1000,0))</f>
        <v>-153</v>
      </c>
      <c r="F41" s="33">
        <f>ROUND(G41*0.0145+G41,0)</f>
        <v>-621</v>
      </c>
      <c r="G41" s="32">
        <f>E41/3*12</f>
        <v>-612</v>
      </c>
    </row>
    <row r="42" spans="2:7" s="24" customFormat="1" hidden="1" x14ac:dyDescent="0.25">
      <c r="B42" s="30" t="s">
        <v>20</v>
      </c>
      <c r="C42" s="31">
        <v>44105</v>
      </c>
      <c r="D42" s="32">
        <v>0</v>
      </c>
      <c r="E42" s="32">
        <v>0</v>
      </c>
      <c r="F42" s="32">
        <v>0</v>
      </c>
      <c r="G42" s="32">
        <v>0</v>
      </c>
    </row>
    <row r="43" spans="2:7" s="24" customFormat="1" hidden="1" x14ac:dyDescent="0.25">
      <c r="B43" s="30" t="s">
        <v>19</v>
      </c>
      <c r="C43" s="34"/>
      <c r="D43" s="33">
        <f>-(SUM(D41:D42))</f>
        <v>155</v>
      </c>
      <c r="E43" s="33">
        <f>-(SUM(E41:E42))</f>
        <v>153</v>
      </c>
      <c r="F43" s="33">
        <f>-(SUM(F41:F42))</f>
        <v>621</v>
      </c>
      <c r="G43" s="33">
        <f>-(SUM(G41:G42))</f>
        <v>612</v>
      </c>
    </row>
    <row r="44" spans="2:7" s="24" customFormat="1" hidden="1" x14ac:dyDescent="0.25">
      <c r="B44" s="30" t="s">
        <v>6</v>
      </c>
      <c r="C44" s="35"/>
      <c r="D44" s="33">
        <f>SUM(D41:D43)</f>
        <v>0</v>
      </c>
      <c r="E44" s="33">
        <f>SUM(E41:E43)</f>
        <v>0</v>
      </c>
      <c r="F44" s="32">
        <f>SUM(F41:F43)</f>
        <v>0</v>
      </c>
      <c r="G44" s="32">
        <f>SUM(G41:G43)</f>
        <v>0</v>
      </c>
    </row>
  </sheetData>
  <mergeCells count="15">
    <mergeCell ref="B39:B40"/>
    <mergeCell ref="C39:C40"/>
    <mergeCell ref="D39:E39"/>
    <mergeCell ref="F39:G39"/>
    <mergeCell ref="B31:B32"/>
    <mergeCell ref="C31:C32"/>
    <mergeCell ref="D31:E31"/>
    <mergeCell ref="F31:G31"/>
    <mergeCell ref="F17:G17"/>
    <mergeCell ref="D3:E3"/>
    <mergeCell ref="B3:B4"/>
    <mergeCell ref="C3:C4"/>
    <mergeCell ref="B17:B18"/>
    <mergeCell ref="C17:C18"/>
    <mergeCell ref="D17:E17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Danguolė Ališevičienė</dc:creator>
  <cp:lastModifiedBy>Jurga Vieraitytė</cp:lastModifiedBy>
  <cp:lastPrinted>2020-06-09T12:17:22Z</cp:lastPrinted>
  <dcterms:created xsi:type="dcterms:W3CDTF">2019-10-30T11:47:58Z</dcterms:created>
  <dcterms:modified xsi:type="dcterms:W3CDTF">2020-06-09T12:17:27Z</dcterms:modified>
</cp:coreProperties>
</file>