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205"/>
  </bookViews>
  <sheets>
    <sheet name="2021-02 DU įvykdymas" sheetId="4" r:id="rId1"/>
  </sheets>
  <definedNames>
    <definedName name="_xlnm.Print_Titles" localSheetId="0">'2021-02 DU įvykdymas'!$4:$5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4" l="1"/>
  <c r="I68" i="4" l="1"/>
  <c r="J68" i="4"/>
  <c r="K68" i="4"/>
  <c r="H68" i="4"/>
  <c r="G68" i="4"/>
  <c r="K67" i="4"/>
  <c r="J67" i="4"/>
  <c r="I67" i="4"/>
  <c r="H67" i="4"/>
  <c r="G67" i="4"/>
  <c r="K55" i="4" l="1"/>
  <c r="J55" i="4"/>
  <c r="I55" i="4"/>
  <c r="H55" i="4"/>
  <c r="G55" i="4"/>
  <c r="K54" i="4"/>
  <c r="J54" i="4"/>
  <c r="I54" i="4"/>
  <c r="H54" i="4"/>
  <c r="G54" i="4"/>
  <c r="K16" i="4" l="1"/>
  <c r="J16" i="4"/>
  <c r="I16" i="4"/>
  <c r="H16" i="4"/>
  <c r="G16" i="4"/>
  <c r="E16" i="4"/>
  <c r="D16" i="4"/>
  <c r="C16" i="4"/>
  <c r="B16" i="4"/>
  <c r="K15" i="4"/>
  <c r="J15" i="4"/>
  <c r="I15" i="4"/>
  <c r="H15" i="4"/>
  <c r="G15" i="4"/>
  <c r="E15" i="4"/>
  <c r="D15" i="4"/>
  <c r="C15" i="4"/>
  <c r="B15" i="4"/>
  <c r="H29" i="4" l="1"/>
  <c r="I29" i="4"/>
  <c r="J29" i="4"/>
  <c r="K29" i="4"/>
  <c r="G28" i="4"/>
  <c r="H28" i="4"/>
  <c r="I28" i="4"/>
  <c r="J28" i="4"/>
  <c r="K28" i="4"/>
  <c r="F20" i="4"/>
  <c r="F21" i="4"/>
  <c r="F22" i="4"/>
  <c r="F23" i="4"/>
  <c r="I42" i="4" l="1"/>
  <c r="J42" i="4"/>
  <c r="K42" i="4"/>
  <c r="G41" i="4"/>
  <c r="H41" i="4"/>
  <c r="I41" i="4"/>
  <c r="J41" i="4"/>
  <c r="K41" i="4"/>
  <c r="C67" i="4" l="1"/>
  <c r="D67" i="4"/>
  <c r="E67" i="4"/>
  <c r="B67" i="4"/>
  <c r="C68" i="4"/>
  <c r="D68" i="4"/>
  <c r="E68" i="4"/>
  <c r="B68" i="4"/>
  <c r="B55" i="4"/>
  <c r="C55" i="4"/>
  <c r="D55" i="4"/>
  <c r="E55" i="4"/>
  <c r="B42" i="4"/>
  <c r="C42" i="4"/>
  <c r="D42" i="4"/>
  <c r="E42" i="4"/>
  <c r="G42" i="4"/>
  <c r="H42" i="4"/>
  <c r="C29" i="4"/>
  <c r="D29" i="4"/>
  <c r="E29" i="4"/>
  <c r="G29" i="4"/>
  <c r="B29" i="4"/>
  <c r="B28" i="4"/>
  <c r="K79" i="4" l="1"/>
  <c r="J79" i="4"/>
  <c r="I79" i="4"/>
  <c r="H79" i="4"/>
  <c r="G79" i="4"/>
  <c r="E79" i="4"/>
  <c r="D79" i="4"/>
  <c r="C79" i="4"/>
  <c r="B79" i="4"/>
  <c r="K78" i="4"/>
  <c r="J78" i="4"/>
  <c r="I78" i="4"/>
  <c r="H78" i="4"/>
  <c r="G78" i="4"/>
  <c r="E78" i="4"/>
  <c r="D78" i="4"/>
  <c r="C78" i="4"/>
  <c r="B78" i="4"/>
  <c r="K77" i="4"/>
  <c r="J77" i="4"/>
  <c r="I77" i="4"/>
  <c r="H77" i="4"/>
  <c r="G77" i="4"/>
  <c r="E77" i="4"/>
  <c r="D77" i="4"/>
  <c r="C77" i="4"/>
  <c r="B77" i="4"/>
  <c r="K76" i="4"/>
  <c r="J76" i="4"/>
  <c r="I76" i="4"/>
  <c r="H76" i="4"/>
  <c r="G76" i="4"/>
  <c r="E76" i="4"/>
  <c r="D76" i="4"/>
  <c r="C76" i="4"/>
  <c r="B76" i="4"/>
  <c r="K75" i="4"/>
  <c r="J75" i="4"/>
  <c r="I75" i="4"/>
  <c r="H75" i="4"/>
  <c r="G75" i="4"/>
  <c r="E75" i="4"/>
  <c r="D75" i="4"/>
  <c r="C75" i="4"/>
  <c r="B75" i="4"/>
  <c r="K74" i="4"/>
  <c r="J74" i="4"/>
  <c r="I74" i="4"/>
  <c r="H74" i="4"/>
  <c r="G74" i="4"/>
  <c r="E74" i="4"/>
  <c r="D74" i="4"/>
  <c r="C74" i="4"/>
  <c r="B74" i="4"/>
  <c r="K73" i="4"/>
  <c r="K81" i="4" s="1"/>
  <c r="J73" i="4"/>
  <c r="J81" i="4" s="1"/>
  <c r="I73" i="4"/>
  <c r="H73" i="4"/>
  <c r="G73" i="4"/>
  <c r="E73" i="4"/>
  <c r="D73" i="4"/>
  <c r="C73" i="4"/>
  <c r="B73" i="4"/>
  <c r="C72" i="4"/>
  <c r="C80" i="4" s="1"/>
  <c r="D72" i="4"/>
  <c r="E72" i="4"/>
  <c r="G72" i="4"/>
  <c r="H72" i="4"/>
  <c r="I72" i="4"/>
  <c r="J72" i="4"/>
  <c r="K72" i="4"/>
  <c r="B72" i="4"/>
  <c r="F66" i="4"/>
  <c r="L66" i="4" s="1"/>
  <c r="F65" i="4"/>
  <c r="L65" i="4" s="1"/>
  <c r="F64" i="4"/>
  <c r="L64" i="4" s="1"/>
  <c r="F63" i="4"/>
  <c r="L63" i="4" s="1"/>
  <c r="F62" i="4"/>
  <c r="L62" i="4" s="1"/>
  <c r="F61" i="4"/>
  <c r="L61" i="4" s="1"/>
  <c r="F60" i="4"/>
  <c r="F59" i="4"/>
  <c r="E54" i="4"/>
  <c r="D54" i="4"/>
  <c r="C54" i="4"/>
  <c r="B54" i="4"/>
  <c r="F53" i="4"/>
  <c r="L53" i="4" s="1"/>
  <c r="F52" i="4"/>
  <c r="L52" i="4" s="1"/>
  <c r="F51" i="4"/>
  <c r="L51" i="4" s="1"/>
  <c r="F50" i="4"/>
  <c r="L50" i="4" s="1"/>
  <c r="F49" i="4"/>
  <c r="L49" i="4" s="1"/>
  <c r="F48" i="4"/>
  <c r="F47" i="4"/>
  <c r="F46" i="4"/>
  <c r="L46" i="4" s="1"/>
  <c r="E41" i="4"/>
  <c r="D41" i="4"/>
  <c r="C41" i="4"/>
  <c r="B41" i="4"/>
  <c r="F40" i="4"/>
  <c r="L40" i="4" s="1"/>
  <c r="F39" i="4"/>
  <c r="L39" i="4" s="1"/>
  <c r="F38" i="4"/>
  <c r="L38" i="4" s="1"/>
  <c r="F37" i="4"/>
  <c r="L37" i="4" s="1"/>
  <c r="F36" i="4"/>
  <c r="L36" i="4" s="1"/>
  <c r="F35" i="4"/>
  <c r="L35" i="4" s="1"/>
  <c r="F34" i="4"/>
  <c r="F33" i="4"/>
  <c r="L33" i="4" s="1"/>
  <c r="L41" i="4" s="1"/>
  <c r="E28" i="4"/>
  <c r="D28" i="4"/>
  <c r="C28" i="4"/>
  <c r="F27" i="4"/>
  <c r="L27" i="4" s="1"/>
  <c r="F26" i="4"/>
  <c r="L26" i="4" s="1"/>
  <c r="F25" i="4"/>
  <c r="L25" i="4" s="1"/>
  <c r="F24" i="4"/>
  <c r="L24" i="4" s="1"/>
  <c r="L23" i="4"/>
  <c r="L20" i="4"/>
  <c r="L59" i="4" l="1"/>
  <c r="L67" i="4" s="1"/>
  <c r="F67" i="4"/>
  <c r="L60" i="4"/>
  <c r="L68" i="4" s="1"/>
  <c r="F68" i="4"/>
  <c r="B80" i="4"/>
  <c r="K80" i="4"/>
  <c r="J80" i="4"/>
  <c r="H80" i="4"/>
  <c r="G81" i="4"/>
  <c r="I80" i="4"/>
  <c r="G80" i="4"/>
  <c r="H81" i="4"/>
  <c r="I81" i="4"/>
  <c r="C81" i="4"/>
  <c r="E81" i="4"/>
  <c r="D81" i="4"/>
  <c r="E80" i="4"/>
  <c r="B81" i="4"/>
  <c r="D80" i="4"/>
  <c r="L47" i="4"/>
  <c r="L55" i="4" s="1"/>
  <c r="F55" i="4"/>
  <c r="F54" i="4"/>
  <c r="L34" i="4"/>
  <c r="L42" i="4" s="1"/>
  <c r="F42" i="4"/>
  <c r="L21" i="4"/>
  <c r="L29" i="4" s="1"/>
  <c r="F29" i="4"/>
  <c r="L48" i="4"/>
  <c r="L54" i="4" s="1"/>
  <c r="F28" i="4"/>
  <c r="F41" i="4"/>
  <c r="L22" i="4"/>
  <c r="L28" i="4" s="1"/>
  <c r="N68" i="4" l="1"/>
  <c r="L69" i="4"/>
  <c r="L70" i="4"/>
  <c r="N55" i="4"/>
  <c r="N42" i="4"/>
  <c r="N29" i="4"/>
  <c r="L31" i="4"/>
  <c r="L57" i="4"/>
  <c r="L44" i="4"/>
  <c r="F14" i="4" l="1"/>
  <c r="F13" i="4"/>
  <c r="F12" i="4"/>
  <c r="F11" i="4"/>
  <c r="F10" i="4"/>
  <c r="F9" i="4"/>
  <c r="F8" i="4"/>
  <c r="F16" i="4" s="1"/>
  <c r="F7" i="4"/>
  <c r="F72" i="4" l="1"/>
  <c r="F15" i="4"/>
  <c r="L10" i="4"/>
  <c r="L75" i="4" s="1"/>
  <c r="F75" i="4"/>
  <c r="L8" i="4"/>
  <c r="F73" i="4"/>
  <c r="L12" i="4"/>
  <c r="L77" i="4" s="1"/>
  <c r="F77" i="4"/>
  <c r="L14" i="4"/>
  <c r="L79" i="4" s="1"/>
  <c r="F79" i="4"/>
  <c r="L9" i="4"/>
  <c r="L74" i="4" s="1"/>
  <c r="F74" i="4"/>
  <c r="L11" i="4"/>
  <c r="L76" i="4" s="1"/>
  <c r="F76" i="4"/>
  <c r="L13" i="4"/>
  <c r="L78" i="4" s="1"/>
  <c r="F78" i="4"/>
  <c r="L7" i="4"/>
  <c r="L16" i="4" l="1"/>
  <c r="N16" i="4" s="1"/>
  <c r="N81" i="4" s="1"/>
  <c r="L15" i="4"/>
  <c r="L82" i="4" s="1"/>
  <c r="L73" i="4"/>
  <c r="L81" i="4" s="1"/>
  <c r="F80" i="4"/>
  <c r="L72" i="4"/>
  <c r="L80" i="4" s="1"/>
  <c r="F81" i="4"/>
  <c r="L18" i="4" l="1"/>
  <c r="L83" i="4" s="1"/>
</calcChain>
</file>

<file path=xl/sharedStrings.xml><?xml version="1.0" encoding="utf-8"?>
<sst xmlns="http://schemas.openxmlformats.org/spreadsheetml/2006/main" count="221" uniqueCount="34">
  <si>
    <t>Įstaigos pavadinimas</t>
  </si>
  <si>
    <t>10 proc.</t>
  </si>
  <si>
    <t>Įmokos Sodrai (1,45 proc.)</t>
  </si>
  <si>
    <t>IŠ VISO</t>
  </si>
  <si>
    <t>VISO</t>
  </si>
  <si>
    <t>(tūkst. eurų)</t>
  </si>
  <si>
    <t>X</t>
  </si>
  <si>
    <t>darbuotojų skaičius</t>
  </si>
  <si>
    <t>Mokėjimai už darbą švenčių dieną ir poilsio dienomis</t>
  </si>
  <si>
    <t>20 proc.</t>
  </si>
  <si>
    <t>Pirminės ir vidurinės grandies pareigūnai</t>
  </si>
  <si>
    <t>Valstybės tarnautojai</t>
  </si>
  <si>
    <t>Darbuotojai, dirbantys pagal darbo sutartį</t>
  </si>
  <si>
    <t>Iš viso darbuotojų, kuriems atlikti mokėjimai, skaičius</t>
  </si>
  <si>
    <t>Išmokėtos priemokos*</t>
  </si>
  <si>
    <t>Viso išmokėta priemokų</t>
  </si>
  <si>
    <t>Iš viso išmokėta</t>
  </si>
  <si>
    <t>tame skaičiuje dėl dalyvavimo judėjimo ribojimo, karantino režimo kontrolės vykdyme**</t>
  </si>
  <si>
    <t>Aukštesniosios grandies pareigūnai</t>
  </si>
  <si>
    <t>suma</t>
  </si>
  <si>
    <t>Kiti mokėjimai                                   (už viršvalandinį darbą, darbą naktį, budėjimą)</t>
  </si>
  <si>
    <t>Policijos departamentas</t>
  </si>
  <si>
    <t>Priešgaisrinės apsaugos ir gelbėjimo departamentas</t>
  </si>
  <si>
    <t>Valstybės sienos apsaugos tarnyba</t>
  </si>
  <si>
    <t>Viešojo saugumo tarnyba</t>
  </si>
  <si>
    <t>Finansinių nusikaltimų tyrimo tarnyba</t>
  </si>
  <si>
    <t>SUVESTINĖ</t>
  </si>
  <si>
    <t>Sodra</t>
  </si>
  <si>
    <t>Viso</t>
  </si>
  <si>
    <t xml:space="preserve">Patirtos kompensuotinos darbo užmokesčio išlaidos (pagal faktinius duomenis) pareigūnams ir kitiems darbuotojams, kurie tiesiogiai dalyvavo valdant ekstremaliąją situaciją, per 2021 m. vasario mėn. </t>
  </si>
  <si>
    <t>** - pagal LRV 2020 m. lapkričio 4 d. nutarimą Nr. 1226 „Dėl karantino Lietuvos Respublikos teritorijoje paskelbimo“, vidaus reikalų ministrės 2021 m. sausio 29 d. įsakymą Nr. 1V-90 dėl pareigūnų pasitelkimo.</t>
  </si>
  <si>
    <t>* - priemokos skirtos už įprastą darbo krūvį viršijančią veiklą, kai yra padidėjęs darbų mastas atliekant pareigybės aprašyme nustatytas funkcijas neviršijant nustatytos darbo trukmės:</t>
  </si>
  <si>
    <t xml:space="preserve"> - 20 proc. priemokos skirtos pareigūnams už darbą užtikrinant gyventojų judėjimo kontrolę, saviizoliacijos režimo kontrolę, sienos kirtimo režimo kontrolę, pajėgų koordinavimą ir kontrolę,  reaguojantiems  į įvykius (kai daugiau kaip 40 proc. laiko buvo  įtraukti į aktyvias pajėgas), dirbantiems laikino sulaikymo patalpose, areštinėse, vykdantiems kriminalistinių tyrimų funkcijas, kai būtinas kontaktas su asmenimis.</t>
  </si>
  <si>
    <t xml:space="preserve"> - 10 proc. priemokos skirtos pareigūnams už darbą užtikrinant gyventojų judėjimo kontrolę, saviizoliacijos režimo kontrolę, sienos kirtimo režimo kontrolę, pajėgų koordinavimą ir kontrolę, reaguojantiems į įvykius (kai mažiau kaip 40 proc. laiko buvo  įtraukti į aktyvias pajėgas), ikiteisminio tyrimo, kriminalinės žvalgybos veiksmų ir kitų pažeidimų tyrimo veiksmų atlikimą (būtinumas atlikti apklausas ir kitus  tyrimo veiksmus kontaktiniu būdu).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</si>
</sst>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,##0.0"/>
    <numFmt numFmtId="166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4"/>
      <color rgb="FF0000FF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FF"/>
      <name val="Times New Roman"/>
      <family val="1"/>
      <charset val="186"/>
    </font>
    <font>
      <b/>
      <sz val="13"/>
      <color rgb="FF0000FF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5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Alignment="1"/>
    <xf numFmtId="166" fontId="4" fillId="4" borderId="1" xfId="0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19" fillId="4" borderId="1" xfId="0" applyNumberFormat="1" applyFont="1" applyFill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showZeros="0" tabSelected="1" zoomScale="80" zoomScaleNormal="80" workbookViewId="0">
      <pane xSplit="1" ySplit="5" topLeftCell="C71" activePane="bottomRight" state="frozen"/>
      <selection pane="topRight" activeCell="B1" sqref="B1"/>
      <selection pane="bottomLeft" activeCell="A5" sqref="A5"/>
      <selection pane="bottomRight" activeCell="O71" sqref="O71"/>
    </sheetView>
  </sheetViews>
  <sheetFormatPr defaultColWidth="8.85546875" defaultRowHeight="15" x14ac:dyDescent="0.25"/>
  <cols>
    <col min="1" max="1" width="38" style="1" customWidth="1"/>
    <col min="2" max="2" width="9.7109375" style="21" customWidth="1"/>
    <col min="3" max="3" width="9.42578125" style="21" customWidth="1"/>
    <col min="4" max="4" width="11.140625" style="21" customWidth="1"/>
    <col min="5" max="5" width="9.28515625" style="21" customWidth="1"/>
    <col min="6" max="6" width="10" style="21" customWidth="1"/>
    <col min="7" max="7" width="9.5703125" style="21" customWidth="1"/>
    <col min="8" max="9" width="9.7109375" style="21" customWidth="1"/>
    <col min="10" max="10" width="10.42578125" style="21" customWidth="1"/>
    <col min="11" max="11" width="12.42578125" style="21" customWidth="1"/>
    <col min="12" max="12" width="12.5703125" style="21" customWidth="1"/>
    <col min="13" max="14" width="8.140625" style="52" customWidth="1"/>
    <col min="15" max="15" width="8.140625" style="1" customWidth="1"/>
    <col min="16" max="16384" width="8.85546875" style="1"/>
  </cols>
  <sheetData>
    <row r="1" spans="1:14" ht="14.45" x14ac:dyDescent="0.25">
      <c r="A1" s="54"/>
      <c r="B1" s="81"/>
      <c r="C1" s="81"/>
      <c r="D1" s="55"/>
    </row>
    <row r="2" spans="1:14" ht="53.4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4" ht="25.9" customHeight="1" x14ac:dyDescent="0.25">
      <c r="E3" s="2"/>
      <c r="F3" s="2"/>
      <c r="G3" s="2"/>
      <c r="H3" s="3"/>
      <c r="I3" s="3"/>
      <c r="J3" s="84" t="s">
        <v>5</v>
      </c>
      <c r="K3" s="84"/>
      <c r="L3" s="84"/>
    </row>
    <row r="4" spans="1:14" ht="43.9" customHeight="1" x14ac:dyDescent="0.25">
      <c r="A4" s="86" t="s">
        <v>0</v>
      </c>
      <c r="B4" s="88" t="s">
        <v>14</v>
      </c>
      <c r="C4" s="89"/>
      <c r="D4" s="89"/>
      <c r="E4" s="89"/>
      <c r="F4" s="90"/>
      <c r="G4" s="93" t="s">
        <v>8</v>
      </c>
      <c r="H4" s="94"/>
      <c r="I4" s="93" t="s">
        <v>20</v>
      </c>
      <c r="J4" s="94"/>
      <c r="K4" s="91" t="s">
        <v>13</v>
      </c>
      <c r="L4" s="83" t="s">
        <v>16</v>
      </c>
      <c r="M4" s="71"/>
      <c r="N4" s="71"/>
    </row>
    <row r="5" spans="1:14" ht="64.900000000000006" customHeight="1" x14ac:dyDescent="0.25">
      <c r="A5" s="87"/>
      <c r="B5" s="8" t="s">
        <v>1</v>
      </c>
      <c r="C5" s="14" t="s">
        <v>7</v>
      </c>
      <c r="D5" s="8" t="s">
        <v>9</v>
      </c>
      <c r="E5" s="14" t="s">
        <v>7</v>
      </c>
      <c r="F5" s="9" t="s">
        <v>15</v>
      </c>
      <c r="G5" s="15" t="s">
        <v>19</v>
      </c>
      <c r="H5" s="14" t="s">
        <v>7</v>
      </c>
      <c r="I5" s="14" t="s">
        <v>19</v>
      </c>
      <c r="J5" s="14" t="s">
        <v>7</v>
      </c>
      <c r="K5" s="92"/>
      <c r="L5" s="83"/>
      <c r="M5" s="72" t="s">
        <v>27</v>
      </c>
      <c r="N5" s="72" t="s">
        <v>28</v>
      </c>
    </row>
    <row r="6" spans="1:14" ht="24" customHeight="1" x14ac:dyDescent="0.3">
      <c r="A6" s="16" t="s">
        <v>21</v>
      </c>
      <c r="B6" s="17"/>
      <c r="C6" s="18"/>
      <c r="D6" s="17"/>
      <c r="E6" s="18"/>
      <c r="F6" s="19"/>
      <c r="G6" s="20"/>
      <c r="H6" s="18"/>
      <c r="I6" s="18"/>
      <c r="J6" s="18"/>
      <c r="K6" s="42"/>
      <c r="L6" s="22"/>
      <c r="M6" s="73"/>
      <c r="N6" s="74"/>
    </row>
    <row r="7" spans="1:14" ht="25.15" customHeight="1" x14ac:dyDescent="0.25">
      <c r="A7" s="12" t="s">
        <v>10</v>
      </c>
      <c r="B7" s="23">
        <v>254.9</v>
      </c>
      <c r="C7" s="24">
        <v>2190</v>
      </c>
      <c r="D7" s="23">
        <v>634.70000000000005</v>
      </c>
      <c r="E7" s="24">
        <v>3142</v>
      </c>
      <c r="F7" s="25">
        <f t="shared" ref="F7:F14" si="0">B7+D7</f>
        <v>889.6</v>
      </c>
      <c r="G7" s="26">
        <v>299.8</v>
      </c>
      <c r="H7" s="27">
        <v>1363</v>
      </c>
      <c r="I7" s="28">
        <v>66.7</v>
      </c>
      <c r="J7" s="29">
        <v>613</v>
      </c>
      <c r="K7" s="41">
        <v>5332</v>
      </c>
      <c r="L7" s="44">
        <f>F7+G7+I7</f>
        <v>1256.1000000000001</v>
      </c>
      <c r="M7" s="73"/>
      <c r="N7" s="74"/>
    </row>
    <row r="8" spans="1:14" ht="24.6" customHeight="1" x14ac:dyDescent="0.25">
      <c r="A8" s="43" t="s">
        <v>17</v>
      </c>
      <c r="B8" s="23">
        <v>64.900000000000006</v>
      </c>
      <c r="C8" s="24">
        <v>636</v>
      </c>
      <c r="D8" s="23">
        <v>634.70000000000005</v>
      </c>
      <c r="E8" s="24">
        <v>3142</v>
      </c>
      <c r="F8" s="25">
        <f t="shared" si="0"/>
        <v>699.6</v>
      </c>
      <c r="G8" s="26">
        <v>299.8</v>
      </c>
      <c r="H8" s="27">
        <v>1363</v>
      </c>
      <c r="I8" s="28">
        <v>66.7</v>
      </c>
      <c r="J8" s="29">
        <v>613</v>
      </c>
      <c r="K8" s="41">
        <v>3778</v>
      </c>
      <c r="L8" s="7">
        <f t="shared" ref="L8:L14" si="1">F8+G8+I8</f>
        <v>1066.1000000000001</v>
      </c>
      <c r="M8" s="73"/>
      <c r="N8" s="74"/>
    </row>
    <row r="9" spans="1:14" ht="25.15" customHeight="1" x14ac:dyDescent="0.25">
      <c r="A9" s="13" t="s">
        <v>18</v>
      </c>
      <c r="B9" s="23">
        <v>272</v>
      </c>
      <c r="C9" s="24">
        <v>1721</v>
      </c>
      <c r="D9" s="23">
        <v>15.6</v>
      </c>
      <c r="E9" s="24">
        <v>55</v>
      </c>
      <c r="F9" s="25">
        <f t="shared" si="0"/>
        <v>287.60000000000002</v>
      </c>
      <c r="G9" s="26">
        <v>65.400000000000006</v>
      </c>
      <c r="H9" s="27">
        <v>181</v>
      </c>
      <c r="I9" s="28">
        <v>13.3</v>
      </c>
      <c r="J9" s="29">
        <v>77</v>
      </c>
      <c r="K9" s="41">
        <v>1776</v>
      </c>
      <c r="L9" s="44">
        <f t="shared" si="1"/>
        <v>366.3</v>
      </c>
      <c r="M9" s="73"/>
      <c r="N9" s="74"/>
    </row>
    <row r="10" spans="1:14" ht="27.6" customHeight="1" x14ac:dyDescent="0.25">
      <c r="A10" s="10" t="s">
        <v>17</v>
      </c>
      <c r="B10" s="23">
        <v>32.200000000000003</v>
      </c>
      <c r="C10" s="24">
        <v>246</v>
      </c>
      <c r="D10" s="23">
        <v>15.6</v>
      </c>
      <c r="E10" s="24">
        <v>55</v>
      </c>
      <c r="F10" s="25">
        <f t="shared" si="0"/>
        <v>47.800000000000004</v>
      </c>
      <c r="G10" s="26">
        <v>65.400000000000006</v>
      </c>
      <c r="H10" s="27">
        <v>181</v>
      </c>
      <c r="I10" s="28">
        <v>13.3</v>
      </c>
      <c r="J10" s="29">
        <v>77</v>
      </c>
      <c r="K10" s="41">
        <v>301</v>
      </c>
      <c r="L10" s="7">
        <f t="shared" si="1"/>
        <v>126.50000000000001</v>
      </c>
      <c r="M10" s="73"/>
      <c r="N10" s="74"/>
    </row>
    <row r="11" spans="1:14" ht="28.15" customHeight="1" x14ac:dyDescent="0.25">
      <c r="A11" s="13" t="s">
        <v>11</v>
      </c>
      <c r="B11" s="23"/>
      <c r="C11" s="24"/>
      <c r="D11" s="23"/>
      <c r="E11" s="24"/>
      <c r="F11" s="25">
        <f t="shared" si="0"/>
        <v>0</v>
      </c>
      <c r="G11" s="26"/>
      <c r="H11" s="27"/>
      <c r="I11" s="28"/>
      <c r="J11" s="29"/>
      <c r="K11" s="41"/>
      <c r="L11" s="7">
        <f t="shared" si="1"/>
        <v>0</v>
      </c>
      <c r="M11" s="73"/>
      <c r="N11" s="74"/>
    </row>
    <row r="12" spans="1:14" ht="27.6" customHeight="1" x14ac:dyDescent="0.25">
      <c r="A12" s="10" t="s">
        <v>17</v>
      </c>
      <c r="B12" s="23"/>
      <c r="C12" s="24"/>
      <c r="D12" s="23"/>
      <c r="E12" s="24"/>
      <c r="F12" s="25">
        <f t="shared" si="0"/>
        <v>0</v>
      </c>
      <c r="G12" s="26"/>
      <c r="H12" s="27"/>
      <c r="I12" s="28"/>
      <c r="J12" s="29"/>
      <c r="K12" s="41"/>
      <c r="L12" s="7">
        <f t="shared" si="1"/>
        <v>0</v>
      </c>
      <c r="M12" s="73"/>
      <c r="N12" s="74"/>
    </row>
    <row r="13" spans="1:14" ht="31.15" customHeight="1" x14ac:dyDescent="0.25">
      <c r="A13" s="6" t="s">
        <v>12</v>
      </c>
      <c r="B13" s="23"/>
      <c r="C13" s="24"/>
      <c r="D13" s="23"/>
      <c r="E13" s="24"/>
      <c r="F13" s="25">
        <f t="shared" si="0"/>
        <v>0</v>
      </c>
      <c r="G13" s="26"/>
      <c r="H13" s="27"/>
      <c r="I13" s="28"/>
      <c r="J13" s="29"/>
      <c r="K13" s="41"/>
      <c r="L13" s="7">
        <f t="shared" si="1"/>
        <v>0</v>
      </c>
      <c r="M13" s="73"/>
      <c r="N13" s="74"/>
    </row>
    <row r="14" spans="1:14" ht="40.9" customHeight="1" x14ac:dyDescent="0.25">
      <c r="A14" s="10" t="s">
        <v>17</v>
      </c>
      <c r="B14" s="23"/>
      <c r="C14" s="24"/>
      <c r="D14" s="23"/>
      <c r="E14" s="24"/>
      <c r="F14" s="25">
        <f t="shared" si="0"/>
        <v>0</v>
      </c>
      <c r="G14" s="26"/>
      <c r="H14" s="27"/>
      <c r="I14" s="28"/>
      <c r="J14" s="29"/>
      <c r="K14" s="41"/>
      <c r="L14" s="7">
        <f t="shared" si="1"/>
        <v>0</v>
      </c>
      <c r="M14" s="73"/>
      <c r="N14" s="74"/>
    </row>
    <row r="15" spans="1:14" ht="25.15" customHeight="1" x14ac:dyDescent="0.3">
      <c r="A15" s="36" t="s">
        <v>4</v>
      </c>
      <c r="B15" s="64">
        <f t="shared" ref="B15:K15" si="2">B7+B9+B11+B13</f>
        <v>526.9</v>
      </c>
      <c r="C15" s="65">
        <f t="shared" si="2"/>
        <v>3911</v>
      </c>
      <c r="D15" s="64">
        <f t="shared" si="2"/>
        <v>650.30000000000007</v>
      </c>
      <c r="E15" s="65">
        <f t="shared" si="2"/>
        <v>3197</v>
      </c>
      <c r="F15" s="35">
        <f t="shared" si="2"/>
        <v>1177.2</v>
      </c>
      <c r="G15" s="35">
        <f t="shared" si="2"/>
        <v>365.20000000000005</v>
      </c>
      <c r="H15" s="65">
        <f t="shared" si="2"/>
        <v>1544</v>
      </c>
      <c r="I15" s="37">
        <f t="shared" si="2"/>
        <v>80</v>
      </c>
      <c r="J15" s="65">
        <f t="shared" si="2"/>
        <v>690</v>
      </c>
      <c r="K15" s="65">
        <f t="shared" si="2"/>
        <v>7108</v>
      </c>
      <c r="L15" s="45">
        <f>L7+L9+L11+L13</f>
        <v>1622.4</v>
      </c>
      <c r="M15" s="73"/>
      <c r="N15" s="74"/>
    </row>
    <row r="16" spans="1:14" ht="25.15" customHeight="1" x14ac:dyDescent="0.25">
      <c r="A16" s="70" t="s">
        <v>17</v>
      </c>
      <c r="B16" s="31">
        <f>B8+B10+B12+B14</f>
        <v>97.100000000000009</v>
      </c>
      <c r="C16" s="30">
        <f t="shared" ref="C16:L16" si="3">C8+C10+C12+C14</f>
        <v>882</v>
      </c>
      <c r="D16" s="31">
        <f t="shared" si="3"/>
        <v>650.30000000000007</v>
      </c>
      <c r="E16" s="30">
        <f t="shared" si="3"/>
        <v>3197</v>
      </c>
      <c r="F16" s="66">
        <f t="shared" si="3"/>
        <v>747.4</v>
      </c>
      <c r="G16" s="66">
        <f t="shared" si="3"/>
        <v>365.20000000000005</v>
      </c>
      <c r="H16" s="30">
        <f t="shared" si="3"/>
        <v>1544</v>
      </c>
      <c r="I16" s="37">
        <f t="shared" si="3"/>
        <v>80</v>
      </c>
      <c r="J16" s="30">
        <f t="shared" si="3"/>
        <v>690</v>
      </c>
      <c r="K16" s="30">
        <f t="shared" si="3"/>
        <v>4079</v>
      </c>
      <c r="L16" s="58">
        <f t="shared" si="3"/>
        <v>1192.6000000000001</v>
      </c>
      <c r="M16" s="75">
        <v>17.3</v>
      </c>
      <c r="N16" s="76">
        <f>L16+M16</f>
        <v>1209.9000000000001</v>
      </c>
    </row>
    <row r="17" spans="1:14" ht="24.95" customHeight="1" x14ac:dyDescent="0.25">
      <c r="A17" s="4" t="s">
        <v>2</v>
      </c>
      <c r="B17" s="32" t="s">
        <v>6</v>
      </c>
      <c r="C17" s="32" t="s">
        <v>6</v>
      </c>
      <c r="D17" s="32" t="s">
        <v>6</v>
      </c>
      <c r="E17" s="32" t="s">
        <v>6</v>
      </c>
      <c r="F17" s="32" t="s">
        <v>6</v>
      </c>
      <c r="G17" s="32" t="s">
        <v>6</v>
      </c>
      <c r="H17" s="32" t="s">
        <v>6</v>
      </c>
      <c r="I17" s="32" t="s">
        <v>6</v>
      </c>
      <c r="J17" s="32" t="s">
        <v>6</v>
      </c>
      <c r="K17" s="32" t="s">
        <v>6</v>
      </c>
      <c r="L17" s="46">
        <v>23.5</v>
      </c>
      <c r="M17" s="73"/>
      <c r="N17" s="74"/>
    </row>
    <row r="18" spans="1:14" ht="24.95" customHeight="1" x14ac:dyDescent="0.25">
      <c r="A18" s="5" t="s">
        <v>3</v>
      </c>
      <c r="B18" s="32" t="s">
        <v>6</v>
      </c>
      <c r="C18" s="32" t="s">
        <v>6</v>
      </c>
      <c r="D18" s="32" t="s">
        <v>6</v>
      </c>
      <c r="E18" s="32" t="s">
        <v>6</v>
      </c>
      <c r="F18" s="32" t="s">
        <v>6</v>
      </c>
      <c r="G18" s="32" t="s">
        <v>6</v>
      </c>
      <c r="H18" s="32" t="s">
        <v>6</v>
      </c>
      <c r="I18" s="32" t="s">
        <v>6</v>
      </c>
      <c r="J18" s="32" t="s">
        <v>6</v>
      </c>
      <c r="K18" s="32" t="s">
        <v>6</v>
      </c>
      <c r="L18" s="46">
        <f>L15+L17</f>
        <v>1645.9</v>
      </c>
      <c r="M18" s="73"/>
      <c r="N18" s="74"/>
    </row>
    <row r="19" spans="1:14" ht="24" customHeight="1" x14ac:dyDescent="0.25">
      <c r="A19" s="16" t="s">
        <v>22</v>
      </c>
      <c r="B19" s="17"/>
      <c r="C19" s="18"/>
      <c r="D19" s="17"/>
      <c r="E19" s="18"/>
      <c r="F19" s="19"/>
      <c r="G19" s="20"/>
      <c r="H19" s="18"/>
      <c r="I19" s="18"/>
      <c r="J19" s="18"/>
      <c r="K19" s="42"/>
      <c r="L19" s="22"/>
      <c r="M19" s="73"/>
      <c r="N19" s="74"/>
    </row>
    <row r="20" spans="1:14" ht="25.15" customHeight="1" x14ac:dyDescent="0.25">
      <c r="A20" s="12" t="s">
        <v>10</v>
      </c>
      <c r="B20" s="23"/>
      <c r="C20" s="24"/>
      <c r="D20" s="23">
        <v>353.9</v>
      </c>
      <c r="E20" s="24">
        <v>2176</v>
      </c>
      <c r="F20" s="25">
        <f t="shared" ref="F20:F27" si="4">B20+D20</f>
        <v>353.9</v>
      </c>
      <c r="G20" s="28">
        <v>28.1</v>
      </c>
      <c r="H20" s="27">
        <v>107</v>
      </c>
      <c r="I20" s="61">
        <v>17.600000000000001</v>
      </c>
      <c r="J20" s="29">
        <v>132</v>
      </c>
      <c r="K20" s="41">
        <v>2326</v>
      </c>
      <c r="L20" s="44">
        <f>F20+G20+I20</f>
        <v>399.6</v>
      </c>
      <c r="M20" s="73"/>
      <c r="N20" s="74"/>
    </row>
    <row r="21" spans="1:14" ht="24.6" customHeight="1" x14ac:dyDescent="0.25">
      <c r="A21" s="10" t="s">
        <v>17</v>
      </c>
      <c r="B21" s="23"/>
      <c r="C21" s="24"/>
      <c r="D21" s="23"/>
      <c r="E21" s="24"/>
      <c r="F21" s="25">
        <f t="shared" si="4"/>
        <v>0</v>
      </c>
      <c r="G21" s="28">
        <v>28.07</v>
      </c>
      <c r="H21" s="27">
        <v>107</v>
      </c>
      <c r="I21" s="28">
        <v>17.600000000000001</v>
      </c>
      <c r="J21" s="29">
        <v>132</v>
      </c>
      <c r="K21" s="41">
        <v>150</v>
      </c>
      <c r="L21" s="7">
        <f t="shared" ref="L21:L27" si="5">F21+G21+I21</f>
        <v>45.67</v>
      </c>
      <c r="M21" s="73"/>
      <c r="N21" s="74"/>
    </row>
    <row r="22" spans="1:14" ht="25.15" customHeight="1" x14ac:dyDescent="0.25">
      <c r="A22" s="13" t="s">
        <v>18</v>
      </c>
      <c r="B22" s="23"/>
      <c r="C22" s="24"/>
      <c r="D22" s="23">
        <v>56.7</v>
      </c>
      <c r="E22" s="24">
        <v>270</v>
      </c>
      <c r="F22" s="25">
        <f t="shared" si="4"/>
        <v>56.7</v>
      </c>
      <c r="G22" s="28">
        <v>15.2</v>
      </c>
      <c r="H22" s="27">
        <v>51</v>
      </c>
      <c r="I22" s="28">
        <v>7.9</v>
      </c>
      <c r="J22" s="29">
        <v>44</v>
      </c>
      <c r="K22" s="41">
        <v>330</v>
      </c>
      <c r="L22" s="44">
        <f t="shared" si="5"/>
        <v>79.800000000000011</v>
      </c>
      <c r="M22" s="73"/>
      <c r="N22" s="74"/>
    </row>
    <row r="23" spans="1:14" ht="27.6" customHeight="1" x14ac:dyDescent="0.25">
      <c r="A23" s="10" t="s">
        <v>17</v>
      </c>
      <c r="B23" s="23"/>
      <c r="C23" s="24"/>
      <c r="D23" s="23"/>
      <c r="E23" s="24"/>
      <c r="F23" s="25">
        <f t="shared" si="4"/>
        <v>0</v>
      </c>
      <c r="G23" s="28">
        <v>15.179999999999998</v>
      </c>
      <c r="H23" s="27">
        <v>51</v>
      </c>
      <c r="I23" s="28">
        <v>7.9</v>
      </c>
      <c r="J23" s="29">
        <v>44</v>
      </c>
      <c r="K23" s="41">
        <v>60</v>
      </c>
      <c r="L23" s="7">
        <f t="shared" si="5"/>
        <v>23.08</v>
      </c>
      <c r="M23" s="73"/>
      <c r="N23" s="74"/>
    </row>
    <row r="24" spans="1:14" ht="28.15" customHeight="1" x14ac:dyDescent="0.25">
      <c r="A24" s="13" t="s">
        <v>11</v>
      </c>
      <c r="B24" s="23"/>
      <c r="C24" s="24"/>
      <c r="D24" s="23"/>
      <c r="E24" s="24"/>
      <c r="F24" s="25">
        <f t="shared" si="4"/>
        <v>0</v>
      </c>
      <c r="G24" s="26"/>
      <c r="H24" s="27"/>
      <c r="I24" s="28"/>
      <c r="J24" s="29"/>
      <c r="K24" s="41"/>
      <c r="L24" s="7">
        <f>F24+G24+I24</f>
        <v>0</v>
      </c>
      <c r="M24" s="73"/>
      <c r="N24" s="74"/>
    </row>
    <row r="25" spans="1:14" ht="27.6" customHeight="1" x14ac:dyDescent="0.25">
      <c r="A25" s="10" t="s">
        <v>17</v>
      </c>
      <c r="B25" s="23"/>
      <c r="C25" s="24"/>
      <c r="D25" s="23"/>
      <c r="E25" s="24"/>
      <c r="F25" s="25">
        <f t="shared" si="4"/>
        <v>0</v>
      </c>
      <c r="G25" s="26"/>
      <c r="H25" s="27"/>
      <c r="I25" s="28"/>
      <c r="J25" s="29"/>
      <c r="K25" s="41"/>
      <c r="L25" s="7">
        <f t="shared" si="5"/>
        <v>0</v>
      </c>
      <c r="M25" s="73"/>
      <c r="N25" s="74"/>
    </row>
    <row r="26" spans="1:14" ht="31.15" customHeight="1" x14ac:dyDescent="0.25">
      <c r="A26" s="6" t="s">
        <v>12</v>
      </c>
      <c r="B26" s="23"/>
      <c r="C26" s="24"/>
      <c r="D26" s="23"/>
      <c r="E26" s="24"/>
      <c r="F26" s="25">
        <f t="shared" si="4"/>
        <v>0</v>
      </c>
      <c r="G26" s="26"/>
      <c r="H26" s="27"/>
      <c r="I26" s="28"/>
      <c r="J26" s="29"/>
      <c r="K26" s="41"/>
      <c r="L26" s="7">
        <f t="shared" si="5"/>
        <v>0</v>
      </c>
      <c r="M26" s="73"/>
      <c r="N26" s="74"/>
    </row>
    <row r="27" spans="1:14" ht="40.9" customHeight="1" x14ac:dyDescent="0.25">
      <c r="A27" s="10" t="s">
        <v>17</v>
      </c>
      <c r="B27" s="23"/>
      <c r="C27" s="24"/>
      <c r="D27" s="23"/>
      <c r="E27" s="24"/>
      <c r="F27" s="25">
        <f t="shared" si="4"/>
        <v>0</v>
      </c>
      <c r="G27" s="26"/>
      <c r="H27" s="27"/>
      <c r="I27" s="28"/>
      <c r="J27" s="29"/>
      <c r="K27" s="41"/>
      <c r="L27" s="7">
        <f t="shared" si="5"/>
        <v>0</v>
      </c>
      <c r="M27" s="73"/>
      <c r="N27" s="74"/>
    </row>
    <row r="28" spans="1:14" ht="25.15" customHeight="1" x14ac:dyDescent="0.25">
      <c r="A28" s="36" t="s">
        <v>4</v>
      </c>
      <c r="B28" s="37">
        <f>B20+B22+B24+B26</f>
        <v>0</v>
      </c>
      <c r="C28" s="37">
        <f t="shared" ref="C28:L28" si="6">C20+C22+C24+C26</f>
        <v>0</v>
      </c>
      <c r="D28" s="31">
        <f t="shared" si="6"/>
        <v>410.59999999999997</v>
      </c>
      <c r="E28" s="30">
        <f t="shared" si="6"/>
        <v>2446</v>
      </c>
      <c r="F28" s="35">
        <f t="shared" si="6"/>
        <v>410.59999999999997</v>
      </c>
      <c r="G28" s="35">
        <f t="shared" si="6"/>
        <v>43.3</v>
      </c>
      <c r="H28" s="30">
        <f t="shared" si="6"/>
        <v>158</v>
      </c>
      <c r="I28" s="35">
        <f t="shared" si="6"/>
        <v>25.5</v>
      </c>
      <c r="J28" s="30">
        <f t="shared" si="6"/>
        <v>176</v>
      </c>
      <c r="K28" s="30">
        <f t="shared" si="6"/>
        <v>2656</v>
      </c>
      <c r="L28" s="45">
        <f t="shared" si="6"/>
        <v>479.40000000000003</v>
      </c>
      <c r="M28" s="73"/>
      <c r="N28" s="74"/>
    </row>
    <row r="29" spans="1:14" ht="29.45" customHeight="1" x14ac:dyDescent="0.25">
      <c r="A29" s="70" t="s">
        <v>17</v>
      </c>
      <c r="B29" s="30">
        <f>B21+B23+B25+B27</f>
        <v>0</v>
      </c>
      <c r="C29" s="30">
        <f t="shared" ref="C29:L29" si="7">C21+C23+C25+C27</f>
        <v>0</v>
      </c>
      <c r="D29" s="31">
        <f t="shared" si="7"/>
        <v>0</v>
      </c>
      <c r="E29" s="30">
        <f t="shared" si="7"/>
        <v>0</v>
      </c>
      <c r="F29" s="31">
        <f t="shared" si="7"/>
        <v>0</v>
      </c>
      <c r="G29" s="35">
        <f t="shared" si="7"/>
        <v>43.25</v>
      </c>
      <c r="H29" s="30">
        <f t="shared" si="7"/>
        <v>158</v>
      </c>
      <c r="I29" s="35">
        <f t="shared" si="7"/>
        <v>25.5</v>
      </c>
      <c r="J29" s="30">
        <f t="shared" si="7"/>
        <v>176</v>
      </c>
      <c r="K29" s="31">
        <f t="shared" si="7"/>
        <v>210</v>
      </c>
      <c r="L29" s="58">
        <f t="shared" si="7"/>
        <v>68.75</v>
      </c>
      <c r="M29" s="75">
        <v>1</v>
      </c>
      <c r="N29" s="76">
        <f>L29+M29</f>
        <v>69.75</v>
      </c>
    </row>
    <row r="30" spans="1:14" ht="24.95" customHeight="1" x14ac:dyDescent="0.25">
      <c r="A30" s="4" t="s">
        <v>2</v>
      </c>
      <c r="B30" s="32" t="s">
        <v>6</v>
      </c>
      <c r="C30" s="32" t="s">
        <v>6</v>
      </c>
      <c r="D30" s="32" t="s">
        <v>6</v>
      </c>
      <c r="E30" s="32" t="s">
        <v>6</v>
      </c>
      <c r="F30" s="40" t="s">
        <v>6</v>
      </c>
      <c r="G30" s="32" t="s">
        <v>6</v>
      </c>
      <c r="H30" s="32" t="s">
        <v>6</v>
      </c>
      <c r="I30" s="32" t="s">
        <v>6</v>
      </c>
      <c r="J30" s="32" t="s">
        <v>6</v>
      </c>
      <c r="K30" s="32" t="s">
        <v>6</v>
      </c>
      <c r="L30" s="46">
        <v>7</v>
      </c>
      <c r="M30" s="73"/>
      <c r="N30" s="74"/>
    </row>
    <row r="31" spans="1:14" ht="24.95" customHeight="1" x14ac:dyDescent="0.25">
      <c r="A31" s="5" t="s">
        <v>3</v>
      </c>
      <c r="B31" s="32" t="s">
        <v>6</v>
      </c>
      <c r="C31" s="32" t="s">
        <v>6</v>
      </c>
      <c r="D31" s="32" t="s">
        <v>6</v>
      </c>
      <c r="E31" s="32" t="s">
        <v>6</v>
      </c>
      <c r="F31" s="32" t="s">
        <v>6</v>
      </c>
      <c r="G31" s="32" t="s">
        <v>6</v>
      </c>
      <c r="H31" s="32" t="s">
        <v>6</v>
      </c>
      <c r="I31" s="32" t="s">
        <v>6</v>
      </c>
      <c r="J31" s="32" t="s">
        <v>6</v>
      </c>
      <c r="K31" s="32" t="s">
        <v>6</v>
      </c>
      <c r="L31" s="46">
        <f>L28+L30</f>
        <v>486.40000000000003</v>
      </c>
      <c r="M31" s="73"/>
      <c r="N31" s="74"/>
    </row>
    <row r="32" spans="1:14" ht="24" customHeight="1" x14ac:dyDescent="0.25">
      <c r="A32" s="16" t="s">
        <v>23</v>
      </c>
      <c r="B32" s="17"/>
      <c r="C32" s="18"/>
      <c r="D32" s="17"/>
      <c r="E32" s="18"/>
      <c r="F32" s="19"/>
      <c r="G32" s="20"/>
      <c r="H32" s="18"/>
      <c r="I32" s="18"/>
      <c r="J32" s="18"/>
      <c r="K32" s="42"/>
      <c r="L32" s="22"/>
      <c r="M32" s="73"/>
      <c r="N32" s="74"/>
    </row>
    <row r="33" spans="1:14" ht="25.15" customHeight="1" x14ac:dyDescent="0.25">
      <c r="A33" s="12" t="s">
        <v>10</v>
      </c>
      <c r="B33" s="23">
        <v>52.1</v>
      </c>
      <c r="C33" s="24">
        <v>384</v>
      </c>
      <c r="D33" s="23">
        <v>377.1</v>
      </c>
      <c r="E33" s="24">
        <v>2056</v>
      </c>
      <c r="F33" s="25">
        <f t="shared" ref="F33:F40" si="8">B33+D33</f>
        <v>429.20000000000005</v>
      </c>
      <c r="G33" s="26">
        <v>79.900000000000006</v>
      </c>
      <c r="H33" s="27">
        <v>1109</v>
      </c>
      <c r="I33" s="28"/>
      <c r="J33" s="29"/>
      <c r="K33" s="41">
        <v>2440</v>
      </c>
      <c r="L33" s="44">
        <f>F33+G33+I33</f>
        <v>509.1</v>
      </c>
      <c r="M33" s="73"/>
      <c r="N33" s="74"/>
    </row>
    <row r="34" spans="1:14" ht="24.6" customHeight="1" x14ac:dyDescent="0.25">
      <c r="A34" s="10" t="s">
        <v>17</v>
      </c>
      <c r="B34" s="23">
        <v>52.1</v>
      </c>
      <c r="C34" s="24">
        <v>384</v>
      </c>
      <c r="D34" s="23">
        <v>377.1</v>
      </c>
      <c r="E34" s="24">
        <v>2056</v>
      </c>
      <c r="F34" s="25">
        <f t="shared" si="8"/>
        <v>429.20000000000005</v>
      </c>
      <c r="G34" s="26">
        <v>79.900000000000006</v>
      </c>
      <c r="H34" s="27">
        <v>1109</v>
      </c>
      <c r="I34" s="28"/>
      <c r="J34" s="29"/>
      <c r="K34" s="41">
        <v>2440</v>
      </c>
      <c r="L34" s="7">
        <f t="shared" ref="L34:L40" si="9">F34+G34+I34</f>
        <v>509.1</v>
      </c>
      <c r="M34" s="73"/>
      <c r="N34" s="74"/>
    </row>
    <row r="35" spans="1:14" ht="25.15" customHeight="1" x14ac:dyDescent="0.25">
      <c r="A35" s="13" t="s">
        <v>18</v>
      </c>
      <c r="B35" s="23">
        <v>13.5</v>
      </c>
      <c r="C35" s="24">
        <v>76</v>
      </c>
      <c r="D35" s="23"/>
      <c r="E35" s="24"/>
      <c r="F35" s="25">
        <f t="shared" si="8"/>
        <v>13.5</v>
      </c>
      <c r="G35" s="26"/>
      <c r="H35" s="27"/>
      <c r="I35" s="28"/>
      <c r="J35" s="29"/>
      <c r="K35" s="41">
        <v>76</v>
      </c>
      <c r="L35" s="44">
        <f t="shared" si="9"/>
        <v>13.5</v>
      </c>
      <c r="M35" s="73"/>
      <c r="N35" s="74"/>
    </row>
    <row r="36" spans="1:14" ht="27.6" customHeight="1" x14ac:dyDescent="0.25">
      <c r="A36" s="10" t="s">
        <v>17</v>
      </c>
      <c r="B36" s="23">
        <v>13.5</v>
      </c>
      <c r="C36" s="24">
        <v>76</v>
      </c>
      <c r="D36" s="23"/>
      <c r="E36" s="24"/>
      <c r="F36" s="25">
        <f t="shared" si="8"/>
        <v>13.5</v>
      </c>
      <c r="G36" s="26"/>
      <c r="H36" s="27"/>
      <c r="I36" s="28"/>
      <c r="J36" s="29"/>
      <c r="K36" s="41">
        <v>76</v>
      </c>
      <c r="L36" s="7">
        <f t="shared" si="9"/>
        <v>13.5</v>
      </c>
      <c r="M36" s="73"/>
      <c r="N36" s="74"/>
    </row>
    <row r="37" spans="1:14" ht="28.15" customHeight="1" x14ac:dyDescent="0.25">
      <c r="A37" s="13" t="s">
        <v>11</v>
      </c>
      <c r="B37" s="23"/>
      <c r="C37" s="24"/>
      <c r="D37" s="23"/>
      <c r="E37" s="24"/>
      <c r="F37" s="25">
        <f t="shared" si="8"/>
        <v>0</v>
      </c>
      <c r="G37" s="26"/>
      <c r="H37" s="27"/>
      <c r="I37" s="28"/>
      <c r="J37" s="29"/>
      <c r="K37" s="41"/>
      <c r="L37" s="44">
        <f t="shared" si="9"/>
        <v>0</v>
      </c>
      <c r="M37" s="73"/>
      <c r="N37" s="74"/>
    </row>
    <row r="38" spans="1:14" ht="27.6" customHeight="1" x14ac:dyDescent="0.25">
      <c r="A38" s="10" t="s">
        <v>17</v>
      </c>
      <c r="B38" s="23"/>
      <c r="C38" s="24"/>
      <c r="D38" s="23"/>
      <c r="E38" s="24"/>
      <c r="F38" s="25">
        <f t="shared" si="8"/>
        <v>0</v>
      </c>
      <c r="G38" s="26"/>
      <c r="H38" s="27"/>
      <c r="I38" s="28"/>
      <c r="J38" s="29"/>
      <c r="K38" s="41"/>
      <c r="L38" s="7">
        <f t="shared" si="9"/>
        <v>0</v>
      </c>
      <c r="M38" s="73"/>
      <c r="N38" s="74"/>
    </row>
    <row r="39" spans="1:14" ht="31.15" customHeight="1" x14ac:dyDescent="0.25">
      <c r="A39" s="6" t="s">
        <v>12</v>
      </c>
      <c r="B39" s="23"/>
      <c r="C39" s="24"/>
      <c r="D39" s="23"/>
      <c r="E39" s="24"/>
      <c r="F39" s="25">
        <f t="shared" si="8"/>
        <v>0</v>
      </c>
      <c r="G39" s="26"/>
      <c r="H39" s="27"/>
      <c r="I39" s="28"/>
      <c r="J39" s="29"/>
      <c r="K39" s="41"/>
      <c r="L39" s="44">
        <f t="shared" si="9"/>
        <v>0</v>
      </c>
      <c r="M39" s="73"/>
      <c r="N39" s="74"/>
    </row>
    <row r="40" spans="1:14" ht="40.9" customHeight="1" x14ac:dyDescent="0.25">
      <c r="A40" s="10" t="s">
        <v>17</v>
      </c>
      <c r="B40" s="23"/>
      <c r="C40" s="24"/>
      <c r="D40" s="23"/>
      <c r="E40" s="24"/>
      <c r="F40" s="25">
        <f t="shared" si="8"/>
        <v>0</v>
      </c>
      <c r="G40" s="26"/>
      <c r="H40" s="27"/>
      <c r="I40" s="28"/>
      <c r="J40" s="29"/>
      <c r="K40" s="41"/>
      <c r="L40" s="7">
        <f t="shared" si="9"/>
        <v>0</v>
      </c>
      <c r="M40" s="73"/>
      <c r="N40" s="74"/>
    </row>
    <row r="41" spans="1:14" ht="25.15" customHeight="1" x14ac:dyDescent="0.25">
      <c r="A41" s="36" t="s">
        <v>4</v>
      </c>
      <c r="B41" s="31">
        <f t="shared" ref="B41:K41" si="10">B33+B35+B37+B39</f>
        <v>65.599999999999994</v>
      </c>
      <c r="C41" s="30">
        <f t="shared" si="10"/>
        <v>460</v>
      </c>
      <c r="D41" s="31">
        <f t="shared" si="10"/>
        <v>377.1</v>
      </c>
      <c r="E41" s="30">
        <f t="shared" si="10"/>
        <v>2056</v>
      </c>
      <c r="F41" s="35">
        <f t="shared" si="10"/>
        <v>442.70000000000005</v>
      </c>
      <c r="G41" s="35">
        <f t="shared" si="10"/>
        <v>79.900000000000006</v>
      </c>
      <c r="H41" s="30">
        <f t="shared" si="10"/>
        <v>1109</v>
      </c>
      <c r="I41" s="37">
        <f t="shared" si="10"/>
        <v>0</v>
      </c>
      <c r="J41" s="37">
        <f t="shared" si="10"/>
        <v>0</v>
      </c>
      <c r="K41" s="37">
        <f t="shared" si="10"/>
        <v>2516</v>
      </c>
      <c r="L41" s="45">
        <f>L33+L35+L37+L39</f>
        <v>522.6</v>
      </c>
      <c r="M41" s="73"/>
      <c r="N41" s="74"/>
    </row>
    <row r="42" spans="1:14" ht="33" customHeight="1" x14ac:dyDescent="0.25">
      <c r="A42" s="70" t="s">
        <v>17</v>
      </c>
      <c r="B42" s="31">
        <f>B34+B36+B38+B40</f>
        <v>65.599999999999994</v>
      </c>
      <c r="C42" s="30">
        <f t="shared" ref="C42:G42" si="11">C34+C36+C38+C40</f>
        <v>460</v>
      </c>
      <c r="D42" s="31">
        <f t="shared" si="11"/>
        <v>377.1</v>
      </c>
      <c r="E42" s="30">
        <f t="shared" si="11"/>
        <v>2056</v>
      </c>
      <c r="F42" s="35">
        <f t="shared" si="11"/>
        <v>442.70000000000005</v>
      </c>
      <c r="G42" s="35">
        <f t="shared" si="11"/>
        <v>79.900000000000006</v>
      </c>
      <c r="H42" s="30">
        <f t="shared" ref="H42:L42" si="12">H34+H36+H38+H40</f>
        <v>1109</v>
      </c>
      <c r="I42" s="30">
        <f t="shared" si="12"/>
        <v>0</v>
      </c>
      <c r="J42" s="30">
        <f t="shared" si="12"/>
        <v>0</v>
      </c>
      <c r="K42" s="37">
        <f t="shared" si="12"/>
        <v>2516</v>
      </c>
      <c r="L42" s="58">
        <f t="shared" si="12"/>
        <v>522.6</v>
      </c>
      <c r="M42" s="75">
        <v>7.6</v>
      </c>
      <c r="N42" s="76">
        <f>L42+M42</f>
        <v>530.20000000000005</v>
      </c>
    </row>
    <row r="43" spans="1:14" ht="24.95" customHeight="1" x14ac:dyDescent="0.25">
      <c r="A43" s="4" t="s">
        <v>2</v>
      </c>
      <c r="B43" s="32" t="s">
        <v>6</v>
      </c>
      <c r="C43" s="32" t="s">
        <v>6</v>
      </c>
      <c r="D43" s="32" t="s">
        <v>6</v>
      </c>
      <c r="E43" s="32" t="s">
        <v>6</v>
      </c>
      <c r="F43" s="32" t="s">
        <v>6</v>
      </c>
      <c r="G43" s="32" t="s">
        <v>6</v>
      </c>
      <c r="H43" s="32" t="s">
        <v>6</v>
      </c>
      <c r="I43" s="32" t="s">
        <v>6</v>
      </c>
      <c r="J43" s="32" t="s">
        <v>6</v>
      </c>
      <c r="K43" s="32" t="s">
        <v>6</v>
      </c>
      <c r="L43" s="46">
        <v>7.6</v>
      </c>
      <c r="M43" s="73"/>
      <c r="N43" s="74"/>
    </row>
    <row r="44" spans="1:14" ht="24.95" customHeight="1" x14ac:dyDescent="0.25">
      <c r="A44" s="5" t="s">
        <v>3</v>
      </c>
      <c r="B44" s="32" t="s">
        <v>6</v>
      </c>
      <c r="C44" s="32" t="s">
        <v>6</v>
      </c>
      <c r="D44" s="32" t="s">
        <v>6</v>
      </c>
      <c r="E44" s="32" t="s">
        <v>6</v>
      </c>
      <c r="F44" s="32" t="s">
        <v>6</v>
      </c>
      <c r="G44" s="32" t="s">
        <v>6</v>
      </c>
      <c r="H44" s="32" t="s">
        <v>6</v>
      </c>
      <c r="I44" s="32" t="s">
        <v>6</v>
      </c>
      <c r="J44" s="32" t="s">
        <v>6</v>
      </c>
      <c r="K44" s="32" t="s">
        <v>6</v>
      </c>
      <c r="L44" s="46">
        <f>L41+L43</f>
        <v>530.20000000000005</v>
      </c>
      <c r="M44" s="73"/>
      <c r="N44" s="74"/>
    </row>
    <row r="45" spans="1:14" ht="24" customHeight="1" x14ac:dyDescent="0.25">
      <c r="A45" s="16" t="s">
        <v>24</v>
      </c>
      <c r="B45" s="17"/>
      <c r="C45" s="18"/>
      <c r="D45" s="17"/>
      <c r="E45" s="18"/>
      <c r="F45" s="19"/>
      <c r="G45" s="20"/>
      <c r="H45" s="18"/>
      <c r="I45" s="18"/>
      <c r="J45" s="18"/>
      <c r="K45" s="42"/>
      <c r="L45" s="22"/>
      <c r="M45" s="73"/>
      <c r="N45" s="74"/>
    </row>
    <row r="46" spans="1:14" ht="25.15" customHeight="1" x14ac:dyDescent="0.25">
      <c r="A46" s="12" t="s">
        <v>10</v>
      </c>
      <c r="B46" s="59">
        <v>1</v>
      </c>
      <c r="C46" s="60">
        <v>6</v>
      </c>
      <c r="D46" s="59">
        <v>23.2</v>
      </c>
      <c r="E46" s="60">
        <v>105</v>
      </c>
      <c r="F46" s="25">
        <f t="shared" ref="F46:F53" si="13">B46+D46</f>
        <v>24.2</v>
      </c>
      <c r="G46" s="61">
        <v>0.9</v>
      </c>
      <c r="H46" s="62">
        <v>10</v>
      </c>
      <c r="I46" s="61"/>
      <c r="J46" s="63"/>
      <c r="K46" s="63">
        <v>111</v>
      </c>
      <c r="L46" s="44">
        <f>F46+G46+I46</f>
        <v>25.099999999999998</v>
      </c>
      <c r="M46" s="73"/>
      <c r="N46" s="74"/>
    </row>
    <row r="47" spans="1:14" ht="24.6" customHeight="1" x14ac:dyDescent="0.25">
      <c r="A47" s="10" t="s">
        <v>17</v>
      </c>
      <c r="B47" s="59"/>
      <c r="C47" s="60"/>
      <c r="D47" s="59">
        <v>18.600000000000001</v>
      </c>
      <c r="E47" s="60">
        <v>83</v>
      </c>
      <c r="F47" s="25">
        <f t="shared" si="13"/>
        <v>18.600000000000001</v>
      </c>
      <c r="G47" s="61">
        <v>0.9</v>
      </c>
      <c r="H47" s="62">
        <v>10</v>
      </c>
      <c r="I47" s="61"/>
      <c r="J47" s="63"/>
      <c r="K47" s="63">
        <v>83</v>
      </c>
      <c r="L47" s="7">
        <f t="shared" ref="L47:L53" si="14">F47+G47+I47</f>
        <v>19.5</v>
      </c>
      <c r="M47" s="73"/>
      <c r="N47" s="74"/>
    </row>
    <row r="48" spans="1:14" ht="25.15" customHeight="1" x14ac:dyDescent="0.25">
      <c r="A48" s="13" t="s">
        <v>18</v>
      </c>
      <c r="B48" s="23"/>
      <c r="C48" s="24"/>
      <c r="D48" s="23"/>
      <c r="E48" s="24"/>
      <c r="F48" s="25">
        <f t="shared" si="13"/>
        <v>0</v>
      </c>
      <c r="G48" s="26"/>
      <c r="H48" s="27"/>
      <c r="I48" s="28"/>
      <c r="J48" s="29"/>
      <c r="K48" s="41"/>
      <c r="L48" s="7">
        <f t="shared" si="14"/>
        <v>0</v>
      </c>
      <c r="M48" s="73"/>
      <c r="N48" s="74"/>
    </row>
    <row r="49" spans="1:14" ht="27.6" customHeight="1" x14ac:dyDescent="0.25">
      <c r="A49" s="10" t="s">
        <v>17</v>
      </c>
      <c r="B49" s="23"/>
      <c r="C49" s="24"/>
      <c r="D49" s="23"/>
      <c r="E49" s="24"/>
      <c r="F49" s="25">
        <f t="shared" si="13"/>
        <v>0</v>
      </c>
      <c r="G49" s="26"/>
      <c r="H49" s="27"/>
      <c r="I49" s="28"/>
      <c r="J49" s="29"/>
      <c r="K49" s="41"/>
      <c r="L49" s="7">
        <f t="shared" si="14"/>
        <v>0</v>
      </c>
      <c r="M49" s="73"/>
      <c r="N49" s="74"/>
    </row>
    <row r="50" spans="1:14" ht="28.15" customHeight="1" x14ac:dyDescent="0.25">
      <c r="A50" s="13" t="s">
        <v>11</v>
      </c>
      <c r="B50" s="23"/>
      <c r="C50" s="24"/>
      <c r="D50" s="23"/>
      <c r="E50" s="24"/>
      <c r="F50" s="25">
        <f t="shared" si="13"/>
        <v>0</v>
      </c>
      <c r="G50" s="26"/>
      <c r="H50" s="27"/>
      <c r="I50" s="28"/>
      <c r="J50" s="29"/>
      <c r="K50" s="41"/>
      <c r="L50" s="7">
        <f t="shared" si="14"/>
        <v>0</v>
      </c>
      <c r="M50" s="73"/>
      <c r="N50" s="74"/>
    </row>
    <row r="51" spans="1:14" ht="27.6" customHeight="1" x14ac:dyDescent="0.25">
      <c r="A51" s="10" t="s">
        <v>17</v>
      </c>
      <c r="B51" s="23"/>
      <c r="C51" s="24"/>
      <c r="D51" s="23"/>
      <c r="E51" s="24"/>
      <c r="F51" s="25">
        <f t="shared" si="13"/>
        <v>0</v>
      </c>
      <c r="G51" s="26"/>
      <c r="H51" s="27"/>
      <c r="I51" s="28"/>
      <c r="J51" s="29"/>
      <c r="K51" s="41"/>
      <c r="L51" s="7">
        <f t="shared" si="14"/>
        <v>0</v>
      </c>
      <c r="M51" s="73"/>
      <c r="N51" s="74"/>
    </row>
    <row r="52" spans="1:14" ht="31.15" customHeight="1" x14ac:dyDescent="0.25">
      <c r="A52" s="6" t="s">
        <v>12</v>
      </c>
      <c r="B52" s="23"/>
      <c r="C52" s="24"/>
      <c r="D52" s="23"/>
      <c r="E52" s="24"/>
      <c r="F52" s="25">
        <f t="shared" si="13"/>
        <v>0</v>
      </c>
      <c r="G52" s="26"/>
      <c r="H52" s="27"/>
      <c r="I52" s="28"/>
      <c r="J52" s="29"/>
      <c r="K52" s="41"/>
      <c r="L52" s="7">
        <f t="shared" si="14"/>
        <v>0</v>
      </c>
      <c r="M52" s="73"/>
      <c r="N52" s="74"/>
    </row>
    <row r="53" spans="1:14" ht="40.9" customHeight="1" x14ac:dyDescent="0.25">
      <c r="A53" s="10" t="s">
        <v>17</v>
      </c>
      <c r="B53" s="23"/>
      <c r="C53" s="24"/>
      <c r="D53" s="23"/>
      <c r="E53" s="24"/>
      <c r="F53" s="25">
        <f t="shared" si="13"/>
        <v>0</v>
      </c>
      <c r="G53" s="26"/>
      <c r="H53" s="27"/>
      <c r="I53" s="28"/>
      <c r="J53" s="29"/>
      <c r="K53" s="41"/>
      <c r="L53" s="7">
        <f t="shared" si="14"/>
        <v>0</v>
      </c>
      <c r="M53" s="73"/>
      <c r="N53" s="74"/>
    </row>
    <row r="54" spans="1:14" ht="25.15" customHeight="1" x14ac:dyDescent="0.25">
      <c r="A54" s="36" t="s">
        <v>4</v>
      </c>
      <c r="B54" s="64">
        <f t="shared" ref="B54:K54" si="15">B46+B48+B50+B52</f>
        <v>1</v>
      </c>
      <c r="C54" s="65">
        <f t="shared" si="15"/>
        <v>6</v>
      </c>
      <c r="D54" s="64">
        <f t="shared" si="15"/>
        <v>23.2</v>
      </c>
      <c r="E54" s="65">
        <f t="shared" si="15"/>
        <v>105</v>
      </c>
      <c r="F54" s="66">
        <f t="shared" si="15"/>
        <v>24.2</v>
      </c>
      <c r="G54" s="35">
        <f t="shared" si="15"/>
        <v>0.9</v>
      </c>
      <c r="H54" s="65">
        <f t="shared" si="15"/>
        <v>10</v>
      </c>
      <c r="I54" s="35">
        <f t="shared" si="15"/>
        <v>0</v>
      </c>
      <c r="J54" s="37">
        <f t="shared" si="15"/>
        <v>0</v>
      </c>
      <c r="K54" s="37">
        <f t="shared" si="15"/>
        <v>111</v>
      </c>
      <c r="L54" s="45">
        <f>L46+L48+L50+L52</f>
        <v>25.099999999999998</v>
      </c>
      <c r="M54" s="73"/>
      <c r="N54" s="74"/>
    </row>
    <row r="55" spans="1:14" ht="25.15" customHeight="1" x14ac:dyDescent="0.25">
      <c r="A55" s="70" t="s">
        <v>17</v>
      </c>
      <c r="B55" s="64">
        <f>B47+B49+B51+B53</f>
        <v>0</v>
      </c>
      <c r="C55" s="30">
        <f t="shared" ref="C55:L55" si="16">C47+C49+C51+C53</f>
        <v>0</v>
      </c>
      <c r="D55" s="64">
        <f t="shared" si="16"/>
        <v>18.600000000000001</v>
      </c>
      <c r="E55" s="30">
        <f t="shared" si="16"/>
        <v>83</v>
      </c>
      <c r="F55" s="66">
        <f t="shared" si="16"/>
        <v>18.600000000000001</v>
      </c>
      <c r="G55" s="66">
        <f t="shared" si="16"/>
        <v>0.9</v>
      </c>
      <c r="H55" s="30">
        <f t="shared" si="16"/>
        <v>10</v>
      </c>
      <c r="I55" s="31">
        <f t="shared" si="16"/>
        <v>0</v>
      </c>
      <c r="J55" s="30">
        <f t="shared" si="16"/>
        <v>0</v>
      </c>
      <c r="K55" s="37">
        <f t="shared" si="16"/>
        <v>83</v>
      </c>
      <c r="L55" s="58">
        <f t="shared" si="16"/>
        <v>19.5</v>
      </c>
      <c r="M55" s="75">
        <v>0.3</v>
      </c>
      <c r="N55" s="76">
        <f>L55+M55</f>
        <v>19.8</v>
      </c>
    </row>
    <row r="56" spans="1:14" ht="24.95" customHeight="1" x14ac:dyDescent="0.25">
      <c r="A56" s="4" t="s">
        <v>2</v>
      </c>
      <c r="B56" s="32" t="s">
        <v>6</v>
      </c>
      <c r="C56" s="32" t="s">
        <v>6</v>
      </c>
      <c r="D56" s="32" t="s">
        <v>6</v>
      </c>
      <c r="E56" s="32" t="s">
        <v>6</v>
      </c>
      <c r="F56" s="32" t="s">
        <v>6</v>
      </c>
      <c r="G56" s="32" t="s">
        <v>6</v>
      </c>
      <c r="H56" s="32" t="s">
        <v>6</v>
      </c>
      <c r="I56" s="32" t="s">
        <v>6</v>
      </c>
      <c r="J56" s="32" t="s">
        <v>6</v>
      </c>
      <c r="K56" s="32" t="s">
        <v>6</v>
      </c>
      <c r="L56" s="46">
        <v>0.4</v>
      </c>
      <c r="M56" s="73"/>
      <c r="N56" s="74"/>
    </row>
    <row r="57" spans="1:14" ht="24.95" customHeight="1" x14ac:dyDescent="0.25">
      <c r="A57" s="5" t="s">
        <v>3</v>
      </c>
      <c r="B57" s="32" t="s">
        <v>6</v>
      </c>
      <c r="C57" s="32" t="s">
        <v>6</v>
      </c>
      <c r="D57" s="32" t="s">
        <v>6</v>
      </c>
      <c r="E57" s="32" t="s">
        <v>6</v>
      </c>
      <c r="F57" s="32" t="s">
        <v>6</v>
      </c>
      <c r="G57" s="32" t="s">
        <v>6</v>
      </c>
      <c r="H57" s="32" t="s">
        <v>6</v>
      </c>
      <c r="I57" s="32" t="s">
        <v>6</v>
      </c>
      <c r="J57" s="32" t="s">
        <v>6</v>
      </c>
      <c r="K57" s="32" t="s">
        <v>6</v>
      </c>
      <c r="L57" s="46">
        <f>L54+L56</f>
        <v>25.499999999999996</v>
      </c>
      <c r="M57" s="73"/>
      <c r="N57" s="74"/>
    </row>
    <row r="58" spans="1:14" ht="24" customHeight="1" x14ac:dyDescent="0.25">
      <c r="A58" s="48" t="s">
        <v>25</v>
      </c>
      <c r="B58" s="17"/>
      <c r="C58" s="18"/>
      <c r="D58" s="17"/>
      <c r="E58" s="18"/>
      <c r="F58" s="19"/>
      <c r="G58" s="20"/>
      <c r="H58" s="18"/>
      <c r="I58" s="18"/>
      <c r="J58" s="18"/>
      <c r="K58" s="42"/>
      <c r="L58" s="22"/>
      <c r="M58" s="73"/>
      <c r="N58" s="74"/>
    </row>
    <row r="59" spans="1:14" ht="25.15" customHeight="1" x14ac:dyDescent="0.25">
      <c r="A59" s="12" t="s">
        <v>10</v>
      </c>
      <c r="B59" s="23"/>
      <c r="C59" s="24"/>
      <c r="D59" s="23"/>
      <c r="E59" s="24"/>
      <c r="F59" s="25">
        <f t="shared" ref="F59:F66" si="17">B59+D59</f>
        <v>0</v>
      </c>
      <c r="G59" s="28"/>
      <c r="H59" s="27"/>
      <c r="I59" s="28"/>
      <c r="J59" s="29"/>
      <c r="K59" s="41"/>
      <c r="L59" s="44">
        <f>F59+G59+I59</f>
        <v>0</v>
      </c>
      <c r="M59" s="73"/>
      <c r="N59" s="74"/>
    </row>
    <row r="60" spans="1:14" ht="24.6" customHeight="1" x14ac:dyDescent="0.25">
      <c r="A60" s="10" t="s">
        <v>17</v>
      </c>
      <c r="B60" s="23"/>
      <c r="C60" s="24"/>
      <c r="D60" s="23"/>
      <c r="E60" s="24"/>
      <c r="F60" s="25">
        <f t="shared" si="17"/>
        <v>0</v>
      </c>
      <c r="G60" s="28"/>
      <c r="H60" s="27"/>
      <c r="I60" s="28"/>
      <c r="J60" s="29"/>
      <c r="K60" s="41"/>
      <c r="L60" s="7">
        <f t="shared" ref="L60:L66" si="18">F60+G60+I60</f>
        <v>0</v>
      </c>
      <c r="M60" s="73"/>
      <c r="N60" s="74"/>
    </row>
    <row r="61" spans="1:14" ht="25.15" customHeight="1" x14ac:dyDescent="0.25">
      <c r="A61" s="13" t="s">
        <v>18</v>
      </c>
      <c r="B61" s="23"/>
      <c r="C61" s="24"/>
      <c r="D61" s="23"/>
      <c r="E61" s="24"/>
      <c r="F61" s="25">
        <f t="shared" si="17"/>
        <v>0</v>
      </c>
      <c r="G61" s="28"/>
      <c r="H61" s="27"/>
      <c r="I61" s="28"/>
      <c r="J61" s="29"/>
      <c r="K61" s="41"/>
      <c r="L61" s="44">
        <f t="shared" si="18"/>
        <v>0</v>
      </c>
      <c r="M61" s="73"/>
      <c r="N61" s="74"/>
    </row>
    <row r="62" spans="1:14" ht="27.6" customHeight="1" x14ac:dyDescent="0.25">
      <c r="A62" s="10" t="s">
        <v>17</v>
      </c>
      <c r="B62" s="23"/>
      <c r="C62" s="24"/>
      <c r="D62" s="23"/>
      <c r="E62" s="24"/>
      <c r="F62" s="25">
        <f t="shared" si="17"/>
        <v>0</v>
      </c>
      <c r="G62" s="28"/>
      <c r="H62" s="27"/>
      <c r="I62" s="28"/>
      <c r="J62" s="29"/>
      <c r="K62" s="41"/>
      <c r="L62" s="7">
        <f t="shared" si="18"/>
        <v>0</v>
      </c>
      <c r="M62" s="73"/>
      <c r="N62" s="74"/>
    </row>
    <row r="63" spans="1:14" ht="28.15" customHeight="1" x14ac:dyDescent="0.25">
      <c r="A63" s="13" t="s">
        <v>11</v>
      </c>
      <c r="B63" s="23"/>
      <c r="C63" s="24"/>
      <c r="D63" s="23"/>
      <c r="E63" s="24"/>
      <c r="F63" s="25">
        <f t="shared" si="17"/>
        <v>0</v>
      </c>
      <c r="G63" s="26"/>
      <c r="H63" s="27"/>
      <c r="I63" s="28"/>
      <c r="J63" s="29"/>
      <c r="K63" s="41"/>
      <c r="L63" s="7">
        <f t="shared" si="18"/>
        <v>0</v>
      </c>
      <c r="M63" s="73"/>
      <c r="N63" s="74"/>
    </row>
    <row r="64" spans="1:14" ht="27.6" customHeight="1" x14ac:dyDescent="0.25">
      <c r="A64" s="10" t="s">
        <v>17</v>
      </c>
      <c r="B64" s="23"/>
      <c r="C64" s="24"/>
      <c r="D64" s="23"/>
      <c r="E64" s="24"/>
      <c r="F64" s="25">
        <f t="shared" si="17"/>
        <v>0</v>
      </c>
      <c r="G64" s="26"/>
      <c r="H64" s="27"/>
      <c r="I64" s="28"/>
      <c r="J64" s="29"/>
      <c r="K64" s="41"/>
      <c r="L64" s="7">
        <f t="shared" si="18"/>
        <v>0</v>
      </c>
      <c r="M64" s="73"/>
      <c r="N64" s="74"/>
    </row>
    <row r="65" spans="1:14" ht="31.15" customHeight="1" x14ac:dyDescent="0.25">
      <c r="A65" s="6" t="s">
        <v>12</v>
      </c>
      <c r="B65" s="23"/>
      <c r="C65" s="24"/>
      <c r="D65" s="23"/>
      <c r="E65" s="24"/>
      <c r="F65" s="25">
        <f t="shared" si="17"/>
        <v>0</v>
      </c>
      <c r="G65" s="26"/>
      <c r="H65" s="27"/>
      <c r="I65" s="28"/>
      <c r="J65" s="29"/>
      <c r="K65" s="41"/>
      <c r="L65" s="7">
        <f t="shared" si="18"/>
        <v>0</v>
      </c>
      <c r="M65" s="73"/>
      <c r="N65" s="74"/>
    </row>
    <row r="66" spans="1:14" ht="40.9" customHeight="1" x14ac:dyDescent="0.25">
      <c r="A66" s="10" t="s">
        <v>17</v>
      </c>
      <c r="B66" s="23"/>
      <c r="C66" s="24"/>
      <c r="D66" s="23"/>
      <c r="E66" s="24"/>
      <c r="F66" s="25">
        <f t="shared" si="17"/>
        <v>0</v>
      </c>
      <c r="G66" s="26"/>
      <c r="H66" s="27"/>
      <c r="I66" s="28"/>
      <c r="J66" s="29"/>
      <c r="K66" s="41"/>
      <c r="L66" s="7">
        <f t="shared" si="18"/>
        <v>0</v>
      </c>
      <c r="M66" s="73"/>
      <c r="N66" s="74"/>
    </row>
    <row r="67" spans="1:14" ht="25.15" customHeight="1" x14ac:dyDescent="0.3">
      <c r="A67" s="36" t="s">
        <v>4</v>
      </c>
      <c r="B67" s="38">
        <f>B59+B61+B63+B65</f>
        <v>0</v>
      </c>
      <c r="C67" s="38">
        <f t="shared" ref="C67:K67" si="19">C59+C61+C63+C65</f>
        <v>0</v>
      </c>
      <c r="D67" s="38">
        <f t="shared" si="19"/>
        <v>0</v>
      </c>
      <c r="E67" s="38">
        <f t="shared" si="19"/>
        <v>0</v>
      </c>
      <c r="F67" s="38">
        <f t="shared" si="19"/>
        <v>0</v>
      </c>
      <c r="G67" s="35">
        <f t="shared" si="19"/>
        <v>0</v>
      </c>
      <c r="H67" s="37">
        <f t="shared" si="19"/>
        <v>0</v>
      </c>
      <c r="I67" s="35">
        <f t="shared" si="19"/>
        <v>0</v>
      </c>
      <c r="J67" s="37">
        <f t="shared" si="19"/>
        <v>0</v>
      </c>
      <c r="K67" s="37">
        <f t="shared" si="19"/>
        <v>0</v>
      </c>
      <c r="L67" s="45">
        <f>L59+L61+L63+L65</f>
        <v>0</v>
      </c>
      <c r="M67" s="73"/>
      <c r="N67" s="74"/>
    </row>
    <row r="68" spans="1:14" ht="30.6" customHeight="1" x14ac:dyDescent="0.25">
      <c r="A68" s="10" t="s">
        <v>17</v>
      </c>
      <c r="B68" s="30">
        <f>B60+B62+B64+B66</f>
        <v>0</v>
      </c>
      <c r="C68" s="30">
        <f t="shared" ref="C68:L68" si="20">C60+C62+C64+C66</f>
        <v>0</v>
      </c>
      <c r="D68" s="30">
        <f t="shared" si="20"/>
        <v>0</v>
      </c>
      <c r="E68" s="30">
        <f t="shared" si="20"/>
        <v>0</v>
      </c>
      <c r="F68" s="30">
        <f t="shared" si="20"/>
        <v>0</v>
      </c>
      <c r="G68" s="31">
        <f t="shared" si="20"/>
        <v>0</v>
      </c>
      <c r="H68" s="30">
        <f t="shared" si="20"/>
        <v>0</v>
      </c>
      <c r="I68" s="30">
        <f t="shared" si="20"/>
        <v>0</v>
      </c>
      <c r="J68" s="30">
        <f t="shared" si="20"/>
        <v>0</v>
      </c>
      <c r="K68" s="30">
        <f t="shared" si="20"/>
        <v>0</v>
      </c>
      <c r="L68" s="67">
        <f t="shared" si="20"/>
        <v>0</v>
      </c>
      <c r="M68" s="73"/>
      <c r="N68" s="77">
        <f>L68+M68</f>
        <v>0</v>
      </c>
    </row>
    <row r="69" spans="1:14" ht="24.95" customHeight="1" x14ac:dyDescent="0.25">
      <c r="A69" s="4" t="s">
        <v>2</v>
      </c>
      <c r="B69" s="32" t="s">
        <v>6</v>
      </c>
      <c r="C69" s="32" t="s">
        <v>6</v>
      </c>
      <c r="D69" s="32" t="s">
        <v>6</v>
      </c>
      <c r="E69" s="32" t="s">
        <v>6</v>
      </c>
      <c r="F69" s="32" t="s">
        <v>6</v>
      </c>
      <c r="G69" s="32" t="s">
        <v>6</v>
      </c>
      <c r="H69" s="32" t="s">
        <v>6</v>
      </c>
      <c r="I69" s="32" t="s">
        <v>6</v>
      </c>
      <c r="J69" s="32" t="s">
        <v>6</v>
      </c>
      <c r="K69" s="32" t="s">
        <v>6</v>
      </c>
      <c r="L69" s="46">
        <f>L68*1.45/100</f>
        <v>0</v>
      </c>
      <c r="M69" s="73"/>
      <c r="N69" s="74"/>
    </row>
    <row r="70" spans="1:14" ht="24.95" customHeight="1" x14ac:dyDescent="0.25">
      <c r="A70" s="5" t="s">
        <v>3</v>
      </c>
      <c r="B70" s="32" t="s">
        <v>6</v>
      </c>
      <c r="C70" s="32" t="s">
        <v>6</v>
      </c>
      <c r="D70" s="32" t="s">
        <v>6</v>
      </c>
      <c r="E70" s="32" t="s">
        <v>6</v>
      </c>
      <c r="F70" s="32" t="s">
        <v>6</v>
      </c>
      <c r="G70" s="32" t="s">
        <v>6</v>
      </c>
      <c r="H70" s="32" t="s">
        <v>6</v>
      </c>
      <c r="I70" s="32" t="s">
        <v>6</v>
      </c>
      <c r="J70" s="32" t="s">
        <v>6</v>
      </c>
      <c r="K70" s="32" t="s">
        <v>6</v>
      </c>
      <c r="L70" s="47">
        <f>L67+L69</f>
        <v>0</v>
      </c>
      <c r="M70" s="73"/>
      <c r="N70" s="74"/>
    </row>
    <row r="71" spans="1:14" ht="24" customHeight="1" x14ac:dyDescent="0.25">
      <c r="A71" s="16" t="s">
        <v>26</v>
      </c>
      <c r="B71" s="17"/>
      <c r="C71" s="18"/>
      <c r="D71" s="17"/>
      <c r="E71" s="18"/>
      <c r="F71" s="19"/>
      <c r="G71" s="20"/>
      <c r="H71" s="18"/>
      <c r="I71" s="18"/>
      <c r="J71" s="18"/>
      <c r="K71" s="42"/>
      <c r="L71" s="22"/>
      <c r="M71" s="73"/>
      <c r="N71" s="74"/>
    </row>
    <row r="72" spans="1:14" ht="25.15" customHeight="1" x14ac:dyDescent="0.25">
      <c r="A72" s="12" t="s">
        <v>10</v>
      </c>
      <c r="B72" s="23">
        <f>B7+B20+B33+B46+B59</f>
        <v>308</v>
      </c>
      <c r="C72" s="23">
        <f t="shared" ref="C72:L72" si="21">C7+C20+C33+C46+C59</f>
        <v>2580</v>
      </c>
      <c r="D72" s="23">
        <f t="shared" si="21"/>
        <v>1388.9</v>
      </c>
      <c r="E72" s="23">
        <f t="shared" si="21"/>
        <v>7479</v>
      </c>
      <c r="F72" s="23">
        <f t="shared" si="21"/>
        <v>1696.9</v>
      </c>
      <c r="G72" s="23">
        <f t="shared" si="21"/>
        <v>408.70000000000005</v>
      </c>
      <c r="H72" s="24">
        <f t="shared" si="21"/>
        <v>2589</v>
      </c>
      <c r="I72" s="23">
        <f t="shared" si="21"/>
        <v>84.300000000000011</v>
      </c>
      <c r="J72" s="23">
        <f t="shared" si="21"/>
        <v>745</v>
      </c>
      <c r="K72" s="23">
        <f t="shared" si="21"/>
        <v>10209</v>
      </c>
      <c r="L72" s="23">
        <f t="shared" si="21"/>
        <v>2189.9</v>
      </c>
      <c r="M72" s="73"/>
      <c r="N72" s="74"/>
    </row>
    <row r="73" spans="1:14" ht="24.6" customHeight="1" x14ac:dyDescent="0.25">
      <c r="A73" s="10" t="s">
        <v>17</v>
      </c>
      <c r="B73" s="23">
        <f t="shared" ref="B73:L73" si="22">B8+B21+B34+B47+B60</f>
        <v>117</v>
      </c>
      <c r="C73" s="23">
        <f t="shared" si="22"/>
        <v>1020</v>
      </c>
      <c r="D73" s="23">
        <f t="shared" si="22"/>
        <v>1030.4000000000001</v>
      </c>
      <c r="E73" s="23">
        <f t="shared" si="22"/>
        <v>5281</v>
      </c>
      <c r="F73" s="23">
        <f t="shared" si="22"/>
        <v>1147.4000000000001</v>
      </c>
      <c r="G73" s="23">
        <f t="shared" si="22"/>
        <v>408.66999999999996</v>
      </c>
      <c r="H73" s="24">
        <f t="shared" si="22"/>
        <v>2589</v>
      </c>
      <c r="I73" s="23">
        <f t="shared" si="22"/>
        <v>84.300000000000011</v>
      </c>
      <c r="J73" s="23">
        <f t="shared" si="22"/>
        <v>745</v>
      </c>
      <c r="K73" s="23">
        <f t="shared" si="22"/>
        <v>6451</v>
      </c>
      <c r="L73" s="23">
        <f t="shared" si="22"/>
        <v>1640.3700000000003</v>
      </c>
      <c r="M73" s="73"/>
      <c r="N73" s="74"/>
    </row>
    <row r="74" spans="1:14" ht="25.15" customHeight="1" x14ac:dyDescent="0.25">
      <c r="A74" s="13" t="s">
        <v>18</v>
      </c>
      <c r="B74" s="23">
        <f t="shared" ref="B74:L74" si="23">B9+B22+B35+B48+B61</f>
        <v>285.5</v>
      </c>
      <c r="C74" s="23">
        <f t="shared" si="23"/>
        <v>1797</v>
      </c>
      <c r="D74" s="23">
        <f t="shared" si="23"/>
        <v>72.3</v>
      </c>
      <c r="E74" s="23">
        <f t="shared" si="23"/>
        <v>325</v>
      </c>
      <c r="F74" s="23">
        <f t="shared" si="23"/>
        <v>357.8</v>
      </c>
      <c r="G74" s="23">
        <f t="shared" si="23"/>
        <v>80.600000000000009</v>
      </c>
      <c r="H74" s="24">
        <f t="shared" si="23"/>
        <v>232</v>
      </c>
      <c r="I74" s="23">
        <f t="shared" si="23"/>
        <v>21.200000000000003</v>
      </c>
      <c r="J74" s="23">
        <f t="shared" si="23"/>
        <v>121</v>
      </c>
      <c r="K74" s="23">
        <f t="shared" si="23"/>
        <v>2182</v>
      </c>
      <c r="L74" s="23">
        <f t="shared" si="23"/>
        <v>459.6</v>
      </c>
      <c r="M74" s="73"/>
      <c r="N74" s="74"/>
    </row>
    <row r="75" spans="1:14" ht="27.6" customHeight="1" x14ac:dyDescent="0.25">
      <c r="A75" s="10" t="s">
        <v>17</v>
      </c>
      <c r="B75" s="23">
        <f t="shared" ref="B75:L75" si="24">B10+B23+B36+B49+B62</f>
        <v>45.7</v>
      </c>
      <c r="C75" s="23">
        <f t="shared" si="24"/>
        <v>322</v>
      </c>
      <c r="D75" s="23">
        <f t="shared" si="24"/>
        <v>15.6</v>
      </c>
      <c r="E75" s="23">
        <f t="shared" si="24"/>
        <v>55</v>
      </c>
      <c r="F75" s="23">
        <f t="shared" si="24"/>
        <v>61.300000000000004</v>
      </c>
      <c r="G75" s="23">
        <f t="shared" si="24"/>
        <v>80.58</v>
      </c>
      <c r="H75" s="24">
        <f t="shared" si="24"/>
        <v>232</v>
      </c>
      <c r="I75" s="23">
        <f t="shared" si="24"/>
        <v>21.200000000000003</v>
      </c>
      <c r="J75" s="23">
        <f t="shared" si="24"/>
        <v>121</v>
      </c>
      <c r="K75" s="23">
        <f t="shared" si="24"/>
        <v>437</v>
      </c>
      <c r="L75" s="23">
        <f t="shared" si="24"/>
        <v>163.08000000000001</v>
      </c>
      <c r="M75" s="73"/>
      <c r="N75" s="74"/>
    </row>
    <row r="76" spans="1:14" ht="28.15" customHeight="1" x14ac:dyDescent="0.25">
      <c r="A76" s="13" t="s">
        <v>11</v>
      </c>
      <c r="B76" s="23">
        <f t="shared" ref="B76:L76" si="25">B11+B24+B37+B50+B63</f>
        <v>0</v>
      </c>
      <c r="C76" s="23">
        <f t="shared" si="25"/>
        <v>0</v>
      </c>
      <c r="D76" s="23">
        <f t="shared" si="25"/>
        <v>0</v>
      </c>
      <c r="E76" s="23">
        <f t="shared" si="25"/>
        <v>0</v>
      </c>
      <c r="F76" s="23">
        <f t="shared" si="25"/>
        <v>0</v>
      </c>
      <c r="G76" s="23">
        <f t="shared" si="25"/>
        <v>0</v>
      </c>
      <c r="H76" s="24">
        <f t="shared" si="25"/>
        <v>0</v>
      </c>
      <c r="I76" s="23">
        <f t="shared" si="25"/>
        <v>0</v>
      </c>
      <c r="J76" s="23">
        <f t="shared" si="25"/>
        <v>0</v>
      </c>
      <c r="K76" s="23">
        <f t="shared" si="25"/>
        <v>0</v>
      </c>
      <c r="L76" s="23">
        <f t="shared" si="25"/>
        <v>0</v>
      </c>
      <c r="M76" s="73"/>
      <c r="N76" s="74"/>
    </row>
    <row r="77" spans="1:14" ht="27.6" customHeight="1" x14ac:dyDescent="0.25">
      <c r="A77" s="10" t="s">
        <v>17</v>
      </c>
      <c r="B77" s="23">
        <f t="shared" ref="B77:L77" si="26">B12+B25+B38+B51+B64</f>
        <v>0</v>
      </c>
      <c r="C77" s="23">
        <f t="shared" si="26"/>
        <v>0</v>
      </c>
      <c r="D77" s="23">
        <f t="shared" si="26"/>
        <v>0</v>
      </c>
      <c r="E77" s="23">
        <f t="shared" si="26"/>
        <v>0</v>
      </c>
      <c r="F77" s="23">
        <f t="shared" si="26"/>
        <v>0</v>
      </c>
      <c r="G77" s="23">
        <f t="shared" si="26"/>
        <v>0</v>
      </c>
      <c r="H77" s="24">
        <f t="shared" si="26"/>
        <v>0</v>
      </c>
      <c r="I77" s="23">
        <f t="shared" si="26"/>
        <v>0</v>
      </c>
      <c r="J77" s="23">
        <f t="shared" si="26"/>
        <v>0</v>
      </c>
      <c r="K77" s="23">
        <f t="shared" si="26"/>
        <v>0</v>
      </c>
      <c r="L77" s="23">
        <f t="shared" si="26"/>
        <v>0</v>
      </c>
      <c r="M77" s="73"/>
      <c r="N77" s="74"/>
    </row>
    <row r="78" spans="1:14" ht="31.15" customHeight="1" x14ac:dyDescent="0.25">
      <c r="A78" s="6" t="s">
        <v>12</v>
      </c>
      <c r="B78" s="23">
        <f t="shared" ref="B78:L78" si="27">B13+B26+B39+B52+B65</f>
        <v>0</v>
      </c>
      <c r="C78" s="23">
        <f t="shared" si="27"/>
        <v>0</v>
      </c>
      <c r="D78" s="23">
        <f t="shared" si="27"/>
        <v>0</v>
      </c>
      <c r="E78" s="23">
        <f t="shared" si="27"/>
        <v>0</v>
      </c>
      <c r="F78" s="23">
        <f t="shared" si="27"/>
        <v>0</v>
      </c>
      <c r="G78" s="23">
        <f t="shared" si="27"/>
        <v>0</v>
      </c>
      <c r="H78" s="24">
        <f t="shared" si="27"/>
        <v>0</v>
      </c>
      <c r="I78" s="23">
        <f t="shared" si="27"/>
        <v>0</v>
      </c>
      <c r="J78" s="23">
        <f t="shared" si="27"/>
        <v>0</v>
      </c>
      <c r="K78" s="23">
        <f t="shared" si="27"/>
        <v>0</v>
      </c>
      <c r="L78" s="23">
        <f t="shared" si="27"/>
        <v>0</v>
      </c>
      <c r="M78" s="73"/>
      <c r="N78" s="74"/>
    </row>
    <row r="79" spans="1:14" ht="40.9" customHeight="1" x14ac:dyDescent="0.25">
      <c r="A79" s="10" t="s">
        <v>17</v>
      </c>
      <c r="B79" s="23">
        <f t="shared" ref="B79:L79" si="28">B14+B27+B40+B53+B66</f>
        <v>0</v>
      </c>
      <c r="C79" s="23">
        <f t="shared" si="28"/>
        <v>0</v>
      </c>
      <c r="D79" s="23">
        <f t="shared" si="28"/>
        <v>0</v>
      </c>
      <c r="E79" s="23">
        <f t="shared" si="28"/>
        <v>0</v>
      </c>
      <c r="F79" s="23">
        <f t="shared" si="28"/>
        <v>0</v>
      </c>
      <c r="G79" s="23">
        <f t="shared" si="28"/>
        <v>0</v>
      </c>
      <c r="H79" s="24">
        <f t="shared" si="28"/>
        <v>0</v>
      </c>
      <c r="I79" s="23">
        <f t="shared" si="28"/>
        <v>0</v>
      </c>
      <c r="J79" s="23">
        <f t="shared" si="28"/>
        <v>0</v>
      </c>
      <c r="K79" s="23">
        <f t="shared" si="28"/>
        <v>0</v>
      </c>
      <c r="L79" s="23">
        <f t="shared" si="28"/>
        <v>0</v>
      </c>
      <c r="M79" s="73"/>
      <c r="N79" s="74"/>
    </row>
    <row r="80" spans="1:14" ht="25.15" customHeight="1" x14ac:dyDescent="0.25">
      <c r="A80" s="36" t="s">
        <v>4</v>
      </c>
      <c r="B80" s="68">
        <f>B72+B74+B76+B78</f>
        <v>593.5</v>
      </c>
      <c r="C80" s="68">
        <f t="shared" ref="C80:L80" si="29">C72+C74+C76+C78</f>
        <v>4377</v>
      </c>
      <c r="D80" s="68">
        <f t="shared" si="29"/>
        <v>1461.2</v>
      </c>
      <c r="E80" s="68">
        <f t="shared" si="29"/>
        <v>7804</v>
      </c>
      <c r="F80" s="39">
        <f t="shared" si="29"/>
        <v>2054.7000000000003</v>
      </c>
      <c r="G80" s="39">
        <f t="shared" si="29"/>
        <v>489.30000000000007</v>
      </c>
      <c r="H80" s="68">
        <f t="shared" si="29"/>
        <v>2821</v>
      </c>
      <c r="I80" s="39">
        <f t="shared" si="29"/>
        <v>105.50000000000001</v>
      </c>
      <c r="J80" s="68">
        <f t="shared" si="29"/>
        <v>866</v>
      </c>
      <c r="K80" s="68">
        <f t="shared" si="29"/>
        <v>12391</v>
      </c>
      <c r="L80" s="49">
        <f t="shared" si="29"/>
        <v>2649.5</v>
      </c>
      <c r="M80" s="73"/>
      <c r="N80" s="74"/>
    </row>
    <row r="81" spans="1:14" ht="25.15" customHeight="1" x14ac:dyDescent="0.25">
      <c r="A81" s="70" t="s">
        <v>17</v>
      </c>
      <c r="B81" s="23">
        <f>B73+B75+B77+B79</f>
        <v>162.69999999999999</v>
      </c>
      <c r="C81" s="23">
        <f t="shared" ref="C81:L81" si="30">C73+C75+C77+C79</f>
        <v>1342</v>
      </c>
      <c r="D81" s="23">
        <f t="shared" si="30"/>
        <v>1046</v>
      </c>
      <c r="E81" s="23">
        <f t="shared" si="30"/>
        <v>5336</v>
      </c>
      <c r="F81" s="25">
        <f t="shared" si="30"/>
        <v>1208.7</v>
      </c>
      <c r="G81" s="25">
        <f t="shared" si="30"/>
        <v>489.24999999999994</v>
      </c>
      <c r="H81" s="23">
        <f t="shared" si="30"/>
        <v>2821</v>
      </c>
      <c r="I81" s="25">
        <f t="shared" si="30"/>
        <v>105.50000000000001</v>
      </c>
      <c r="J81" s="23">
        <f t="shared" si="30"/>
        <v>866</v>
      </c>
      <c r="K81" s="23">
        <f t="shared" si="30"/>
        <v>6888</v>
      </c>
      <c r="L81" s="69">
        <f t="shared" si="30"/>
        <v>1803.4500000000003</v>
      </c>
      <c r="M81" s="78">
        <f>SUM(M16:M80)</f>
        <v>26.2</v>
      </c>
      <c r="N81" s="79">
        <f>SUM(N16:N80)</f>
        <v>1829.65</v>
      </c>
    </row>
    <row r="82" spans="1:14" ht="24.95" customHeight="1" x14ac:dyDescent="0.25">
      <c r="A82" s="4" t="s">
        <v>2</v>
      </c>
      <c r="B82" s="32" t="s">
        <v>6</v>
      </c>
      <c r="C82" s="32" t="s">
        <v>6</v>
      </c>
      <c r="D82" s="32" t="s">
        <v>6</v>
      </c>
      <c r="E82" s="32" t="s">
        <v>6</v>
      </c>
      <c r="F82" s="32" t="s">
        <v>6</v>
      </c>
      <c r="G82" s="32" t="s">
        <v>6</v>
      </c>
      <c r="H82" s="32" t="s">
        <v>6</v>
      </c>
      <c r="I82" s="32" t="s">
        <v>6</v>
      </c>
      <c r="J82" s="32" t="s">
        <v>6</v>
      </c>
      <c r="K82" s="32" t="s">
        <v>6</v>
      </c>
      <c r="L82" s="50">
        <f>L17+L30+L43+L56+L69</f>
        <v>38.5</v>
      </c>
      <c r="M82" s="80"/>
      <c r="N82" s="74"/>
    </row>
    <row r="83" spans="1:14" ht="24.95" customHeight="1" x14ac:dyDescent="0.25">
      <c r="A83" s="5" t="s">
        <v>3</v>
      </c>
      <c r="B83" s="32" t="s">
        <v>6</v>
      </c>
      <c r="C83" s="32" t="s">
        <v>6</v>
      </c>
      <c r="D83" s="32" t="s">
        <v>6</v>
      </c>
      <c r="E83" s="32" t="s">
        <v>6</v>
      </c>
      <c r="F83" s="32" t="s">
        <v>6</v>
      </c>
      <c r="G83" s="32" t="s">
        <v>6</v>
      </c>
      <c r="H83" s="32" t="s">
        <v>6</v>
      </c>
      <c r="I83" s="32" t="s">
        <v>6</v>
      </c>
      <c r="J83" s="32" t="s">
        <v>6</v>
      </c>
      <c r="K83" s="32" t="s">
        <v>6</v>
      </c>
      <c r="L83" s="51">
        <f>L18+L31+L44+L57+L70</f>
        <v>2688</v>
      </c>
      <c r="M83" s="80"/>
      <c r="N83" s="74"/>
    </row>
    <row r="84" spans="1:14" ht="8.4499999999999993" customHeight="1" x14ac:dyDescent="0.25">
      <c r="A84" s="11"/>
      <c r="B84" s="33"/>
      <c r="C84" s="33"/>
      <c r="D84" s="33"/>
      <c r="E84" s="33"/>
      <c r="F84" s="33"/>
      <c r="G84" s="33"/>
      <c r="H84" s="34"/>
      <c r="I84" s="34"/>
    </row>
    <row r="85" spans="1:14" ht="16.899999999999999" customHeight="1" x14ac:dyDescent="0.25">
      <c r="A85" s="56" t="s">
        <v>31</v>
      </c>
      <c r="J85" s="57"/>
      <c r="K85" s="57"/>
      <c r="L85" s="57"/>
    </row>
    <row r="86" spans="1:14" ht="46.9" customHeight="1" x14ac:dyDescent="0.25">
      <c r="A86" s="95" t="s">
        <v>33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</row>
    <row r="87" spans="1:14" ht="40.15" customHeight="1" x14ac:dyDescent="0.25">
      <c r="A87" s="95" t="s">
        <v>32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</row>
    <row r="88" spans="1:14" ht="9" customHeight="1" x14ac:dyDescent="0.25">
      <c r="A88" s="56"/>
      <c r="J88" s="57"/>
      <c r="K88" s="57"/>
      <c r="L88" s="57"/>
    </row>
    <row r="89" spans="1:14" ht="45" customHeight="1" x14ac:dyDescent="0.25">
      <c r="A89" s="82" t="s">
        <v>30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53"/>
    </row>
  </sheetData>
  <mergeCells count="12">
    <mergeCell ref="B1:C1"/>
    <mergeCell ref="A89:L89"/>
    <mergeCell ref="L4:L5"/>
    <mergeCell ref="J3:L3"/>
    <mergeCell ref="A2:L2"/>
    <mergeCell ref="A4:A5"/>
    <mergeCell ref="B4:F4"/>
    <mergeCell ref="K4:K5"/>
    <mergeCell ref="G4:H4"/>
    <mergeCell ref="I4:J4"/>
    <mergeCell ref="A86:L86"/>
    <mergeCell ref="A87:L87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2021-02 DU įvykdymas</vt:lpstr>
      <vt:lpstr>'2021-02 DU įvykdymas'!Print_Titles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Morkūnaitė</dc:creator>
  <cp:lastModifiedBy>Akvilė Bružienė</cp:lastModifiedBy>
  <cp:lastPrinted>2021-03-16T06:24:50Z</cp:lastPrinted>
  <dcterms:created xsi:type="dcterms:W3CDTF">2020-04-03T07:14:45Z</dcterms:created>
  <dcterms:modified xsi:type="dcterms:W3CDTF">2021-03-16T06:28:41Z</dcterms:modified>
</cp:coreProperties>
</file>