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r.kiseliene\Desktop\"/>
    </mc:Choice>
  </mc:AlternateContent>
  <xr:revisionPtr revIDLastSave="0" documentId="8_{D2C2F220-26F2-4255-869F-89A7611A61F0}" xr6:coauthVersionLast="47" xr6:coauthVersionMax="47" xr10:uidLastSave="{00000000-0000-0000-0000-000000000000}"/>
  <bookViews>
    <workbookView xWindow="-108" yWindow="-108" windowWidth="30936" windowHeight="16896" xr2:uid="{D7B7D2FB-88E6-461B-BCA5-A6C5764D73C5}"/>
  </bookViews>
  <sheets>
    <sheet name="Skaičiuoklė"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6" i="1" l="1"/>
  <c r="N56" i="1" s="1"/>
  <c r="M55" i="1"/>
  <c r="N55" i="1" s="1"/>
  <c r="M54" i="1"/>
  <c r="N54" i="1" s="1"/>
  <c r="M53" i="1"/>
  <c r="N53" i="1" s="1"/>
  <c r="M52" i="1"/>
  <c r="N52" i="1" s="1"/>
  <c r="M49" i="1"/>
  <c r="N49" i="1" s="1"/>
  <c r="M48" i="1"/>
  <c r="N48" i="1" s="1"/>
  <c r="M47" i="1"/>
  <c r="N47" i="1" s="1"/>
  <c r="M46" i="1"/>
  <c r="N46" i="1" s="1"/>
  <c r="M45" i="1"/>
  <c r="N45" i="1" s="1"/>
  <c r="M42" i="1"/>
  <c r="N42" i="1" s="1"/>
  <c r="M41" i="1"/>
  <c r="N41" i="1" s="1"/>
  <c r="M40" i="1"/>
  <c r="N40" i="1" s="1"/>
  <c r="M39" i="1"/>
  <c r="N39" i="1" s="1"/>
  <c r="M38" i="1"/>
  <c r="N38" i="1" s="1"/>
  <c r="M37" i="1"/>
  <c r="N37" i="1" s="1"/>
  <c r="M34" i="1"/>
  <c r="N34" i="1" s="1"/>
  <c r="M33" i="1"/>
  <c r="N33" i="1" s="1"/>
  <c r="M32" i="1"/>
  <c r="N32" i="1" s="1"/>
  <c r="M31" i="1"/>
  <c r="N31" i="1" s="1"/>
  <c r="M30" i="1"/>
  <c r="N30" i="1" s="1"/>
  <c r="M29" i="1"/>
  <c r="N29" i="1" s="1"/>
  <c r="M24" i="1"/>
  <c r="N24" i="1" s="1"/>
  <c r="M23" i="1"/>
  <c r="N23" i="1" s="1"/>
  <c r="M22" i="1"/>
  <c r="N22" i="1" s="1"/>
  <c r="M21" i="1"/>
  <c r="N21" i="1" s="1"/>
  <c r="M20" i="1"/>
  <c r="N20" i="1" s="1"/>
  <c r="M19" i="1"/>
  <c r="N19" i="1" s="1"/>
  <c r="M16" i="1"/>
  <c r="N16" i="1" s="1"/>
  <c r="M15" i="1"/>
  <c r="N15" i="1" s="1"/>
  <c r="M14" i="1"/>
  <c r="N14" i="1" s="1"/>
  <c r="M13" i="1"/>
  <c r="N13" i="1" s="1"/>
  <c r="M12" i="1"/>
  <c r="N12" i="1" s="1"/>
  <c r="M11" i="1"/>
  <c r="N11" i="1" s="1"/>
  <c r="N50" i="1" l="1"/>
  <c r="N35" i="1"/>
  <c r="N57" i="1"/>
  <c r="N17" i="1"/>
  <c r="N25" i="1"/>
  <c r="N43" i="1"/>
  <c r="N26" i="1" l="1"/>
  <c r="N58" i="1"/>
  <c r="N6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Vainorienė</author>
    <author>Bulytė Justė</author>
    <author>Riskus Regimantas</author>
  </authors>
  <commentList>
    <comment ref="C8" authorId="0" shapeId="0" xr:uid="{ECA93CE2-9F82-42C0-9AB1-80051C59DAD1}">
      <text>
        <r>
          <rPr>
            <sz val="9"/>
            <color indexed="81"/>
            <rFont val="Tahoma"/>
            <family val="2"/>
            <charset val="186"/>
          </rPr>
          <t xml:space="preserve">Šioje skiltyje nurodomi veiksmai, kuriuos turės atlikti respondentai. 
</t>
        </r>
      </text>
    </comment>
    <comment ref="D8" authorId="1" shapeId="0" xr:uid="{FE82BC6D-F45A-4876-81C6-A28A4CD813D0}">
      <text>
        <r>
          <rPr>
            <sz val="9"/>
            <color indexed="81"/>
            <rFont val="Tahoma"/>
            <family val="2"/>
            <charset val="186"/>
          </rPr>
          <t>Nurodomi ūkio subjektai, privalantys vykdyti informacinį įpareigojimą, kurio sukeliama administracinė našta vertinama</t>
        </r>
      </text>
    </comment>
    <comment ref="E8" authorId="0" shapeId="0" xr:uid="{863595E8-05FA-4A51-A010-9C9A396015A6}">
      <text>
        <r>
          <rPr>
            <sz val="9"/>
            <color indexed="81"/>
            <rFont val="Tahoma"/>
            <family val="2"/>
            <charset val="186"/>
          </rPr>
          <t xml:space="preserve">Nurodoma, ar reglamentuoja ES, ar LR teisės aktai
</t>
        </r>
      </text>
    </comment>
    <comment ref="F8" authorId="0" shapeId="0" xr:uid="{F630DDBB-EFCF-4992-9EF1-337DB6DC9EAF}">
      <text>
        <r>
          <rPr>
            <sz val="9"/>
            <color indexed="81"/>
            <rFont val="Tahoma"/>
            <family val="2"/>
            <charset val="186"/>
          </rPr>
          <t>Laikas, per kurį ūkio subjekto darbuotojas atlieka informacinio įpareigojimo vykdymo veiksmą (ar jo dalį) (valandomis)</t>
        </r>
      </text>
    </comment>
    <comment ref="G8" authorId="0" shapeId="0" xr:uid="{206C47BC-FA99-447F-B4B7-5D03998B6B8D}">
      <text>
        <r>
          <rPr>
            <sz val="9"/>
            <color indexed="81"/>
            <rFont val="Tahoma"/>
            <family val="2"/>
            <charset val="186"/>
          </rPr>
          <t>Laikas, per kurį samdomi konsultantai atlieka informacinio įpareigojimo vykdymo veiksmą (ar jo dalį) (valandomis);</t>
        </r>
      </text>
    </comment>
    <comment ref="I8" authorId="0" shapeId="0" xr:uid="{8A02D62A-595F-45CF-A1BE-D7EDB5A92F59}">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5FEE8A56-C357-44F4-8B16-47788B58F098}">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8FA0665-3BFA-465B-AA7B-8AA9671E9CB9}">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N11" authorId="2" shapeId="0" xr:uid="{1187B71D-8BE3-4C31-B583-8A1D6A0FC82B}">
      <text>
        <r>
          <rPr>
            <sz val="9"/>
            <color indexed="81"/>
            <rFont val="Tahoma"/>
            <family val="2"/>
            <charset val="186"/>
          </rPr>
          <t xml:space="preserve">
Pvz., jei Tv=1 val., Cv=6 EUR, P= 1,25, F=1 kartas, L=1 ūkio subjektas, tai ANvv = 7,5 EUR</t>
        </r>
      </text>
    </comment>
    <comment ref="M26" authorId="0" shapeId="0" xr:uid="{B461C2EC-6FD8-4BCB-86B3-239B2B4843C8}">
      <text>
        <r>
          <rPr>
            <sz val="9"/>
            <color indexed="81"/>
            <rFont val="Tahoma"/>
            <family val="2"/>
            <charset val="186"/>
          </rPr>
          <t xml:space="preserve">Visų teisės akto projekte numatomų keisti ir (ar) naikinti galiojančių informacinių įpareigojimų sukeliama administracinė našta.
</t>
        </r>
      </text>
    </comment>
    <comment ref="N26" authorId="0" shapeId="0" xr:uid="{7291E8FB-9616-4B3D-89C9-C1C28B2FC8AF}">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N29" authorId="2" shapeId="0" xr:uid="{D03F0314-4320-4D90-8C0E-960F7F8DBADA}">
      <text>
        <r>
          <rPr>
            <sz val="9"/>
            <color indexed="81"/>
            <rFont val="Tahoma"/>
            <family val="2"/>
            <charset val="186"/>
          </rPr>
          <t xml:space="preserve">
Pvz., jei Tv=1 val., Cv=6 EUR, P= 1,25, F=1 kartas, L=1 ūkio subjektas, tai ANvv = 7,5 EUR</t>
        </r>
      </text>
    </comment>
    <comment ref="M58" authorId="0" shapeId="0" xr:uid="{132649AB-30AD-4C8A-BBE3-A36006CAD096}">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<sst xmlns="http://schemas.openxmlformats.org/spreadsheetml/2006/main" count="200" uniqueCount="101">
  <si>
    <t>Lietuvos Respublikos energetikos ministerija</t>
  </si>
  <si>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</si>
  <si>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</si>
  <si>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Nr.</t>
  </si>
  <si>
    <t>(data)</t>
  </si>
  <si>
    <t>Teisės akto arba teisės akto projekto pavadinimas</t>
  </si>
  <si>
    <t>Laikas (valandomis)</t>
  </si>
  <si>
    <t>Vidinis tarifas (eurais)</t>
  </si>
  <si>
    <t>Pridėtinės išlaidos</t>
  </si>
  <si>
    <t xml:space="preserve">Išorinis tarifas (eurais) </t>
  </si>
  <si>
    <t>Vykdymo veiksmo atlikimo dažnis</t>
  </si>
  <si>
    <t xml:space="preserve">Ūkio subjektų skaičius </t>
  </si>
  <si>
    <t>Kiekio kintamasis</t>
  </si>
  <si>
    <t>Administracinė našta ūkio subjektams, EUR</t>
  </si>
  <si>
    <t>Eil. Nr.</t>
  </si>
  <si>
    <t>Tiriamas straipsnis (-iai), punktas (-ai)</t>
  </si>
  <si>
    <t xml:space="preserve">Vykdymo veiksmas </t>
  </si>
  <si>
    <t>Tikslinė grupė</t>
  </si>
  <si>
    <t>Kilmė</t>
  </si>
  <si>
    <r>
      <t>T</t>
    </r>
    <r>
      <rPr>
        <vertAlign val="subscript"/>
        <sz val="10"/>
        <color theme="1"/>
        <rFont val="Times New Roman"/>
        <family val="1"/>
        <charset val="186"/>
      </rPr>
      <t>v</t>
    </r>
  </si>
  <si>
    <r>
      <t>T</t>
    </r>
    <r>
      <rPr>
        <vertAlign val="subscript"/>
        <sz val="10"/>
        <color theme="1"/>
        <rFont val="Times New Roman"/>
        <family val="1"/>
        <charset val="186"/>
      </rPr>
      <t>i</t>
    </r>
  </si>
  <si>
    <r>
      <t>C</t>
    </r>
    <r>
      <rPr>
        <vertAlign val="subscript"/>
        <sz val="10"/>
        <color theme="1"/>
        <rFont val="Times New Roman"/>
        <family val="1"/>
        <charset val="186"/>
      </rPr>
      <t xml:space="preserve">v    </t>
    </r>
  </si>
  <si>
    <t>P</t>
  </si>
  <si>
    <r>
      <t>C</t>
    </r>
    <r>
      <rPr>
        <vertAlign val="subscript"/>
        <sz val="10"/>
        <color theme="1"/>
        <rFont val="Times New Roman"/>
        <family val="1"/>
        <charset val="186"/>
      </rPr>
      <t>i</t>
    </r>
  </si>
  <si>
    <t>F</t>
  </si>
  <si>
    <t>L</t>
  </si>
  <si>
    <t>Q (F x L)</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</si>
  <si>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+Ci x Ti) x Q</t>
    </r>
  </si>
  <si>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</si>
  <si>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1.1.</t>
  </si>
  <si>
    <t>Perdavimo tinklo plėtros plano (toliau - PTPP) rengimo konsultacijos,  derinimas su Taryba ir skelbimas</t>
  </si>
  <si>
    <t>A1</t>
  </si>
  <si>
    <t xml:space="preserve"> PTPP rengimo konsultacijos,  derinimas ir skelbimas (vadovai)</t>
  </si>
  <si>
    <t>Perdavimo sistemos operatorius</t>
  </si>
  <si>
    <t>Europos Sąjungos teisės aktai</t>
  </si>
  <si>
    <t>A2</t>
  </si>
  <si>
    <t xml:space="preserve"> PTPP rengimo konsultacijos,  derinimas ir skelbimas (finansų specialistai)</t>
  </si>
  <si>
    <t>A3</t>
  </si>
  <si>
    <t>PTPP rengimo konsultacijos,  derinimas ir skelbimas (inžinerijos specialistai)</t>
  </si>
  <si>
    <t>A4</t>
  </si>
  <si>
    <t>PTPP rengimo konsultacijos,  derinimas ir skelbimas (padalinių vadovai)</t>
  </si>
  <si>
    <t>A5</t>
  </si>
  <si>
    <t>PTPP rengimo konsultacijos,  derinimas ir skelbimas (teisės specialistai)</t>
  </si>
  <si>
    <t>A6</t>
  </si>
  <si>
    <t>PTPP rengimo konsultacijos,  derinimas ir skelbimas (komunikacijos specialistai)</t>
  </si>
  <si>
    <r>
      <t>AN</t>
    </r>
    <r>
      <rPr>
        <vertAlign val="subscript"/>
        <sz val="10"/>
        <color rgb="FF000000"/>
        <rFont val="Times New Roman"/>
        <family val="1"/>
        <charset val="186"/>
      </rPr>
      <t>iį</t>
    </r>
    <r>
      <rPr>
        <sz val="10"/>
        <color rgb="FF000000"/>
        <rFont val="Times New Roman"/>
        <family val="1"/>
        <charset val="186"/>
      </rPr>
      <t xml:space="preserve"> = Σ ANvv :</t>
    </r>
  </si>
  <si>
    <t>1.2.</t>
  </si>
  <si>
    <t>Skirstomųjų  tinklų plėtros ir investicijų plano (toliau - STPP) rengimo konsultacijos,  derinimas ir skelbimas</t>
  </si>
  <si>
    <t>B1</t>
  </si>
  <si>
    <t xml:space="preserve"> STPP rengimo konsultacijos,  derinimas ir skelbimas (vadovai)</t>
  </si>
  <si>
    <t>Skirstymo sistemos operatorius</t>
  </si>
  <si>
    <t>B2</t>
  </si>
  <si>
    <t xml:space="preserve"> STPP rengimo konsultacijos,  derinimas ir skelbimas (finansų specialistai)</t>
  </si>
  <si>
    <t>B3</t>
  </si>
  <si>
    <t>STPP rengimo konsultacijos,  derinimas ir skelbimas (inžinerijos specialistai)</t>
  </si>
  <si>
    <t>B4</t>
  </si>
  <si>
    <t>STPP rengimo konsultacijos,  derinimas ir skelbimas (padalinių vadovai)</t>
  </si>
  <si>
    <t>B5</t>
  </si>
  <si>
    <t>STPP rengimo konsultacijos,  derinimas ir skelbimas (teisės specialistai)</t>
  </si>
  <si>
    <t>B6</t>
  </si>
  <si>
    <t>STPP rengimo konsultacijos,  derinimas ir skelbimas (komunikacijos specialistai)</t>
  </si>
  <si>
    <r>
      <t>AN</t>
    </r>
    <r>
      <rPr>
        <vertAlign val="subscript"/>
        <sz val="10"/>
        <color theme="1"/>
        <rFont val="Times New Roman"/>
        <family val="1"/>
        <charset val="186"/>
      </rPr>
      <t>ta</t>
    </r>
    <r>
      <rPr>
        <vertAlign val="superscript"/>
        <sz val="10"/>
        <color theme="1"/>
        <rFont val="Times New Roman"/>
        <family val="1"/>
        <charset val="186"/>
      </rPr>
      <t>G</t>
    </r>
    <r>
      <rPr>
        <sz val="10"/>
        <color theme="1"/>
        <rFont val="Times New Roman"/>
        <family val="1"/>
        <charset val="186"/>
      </rPr>
      <t xml:space="preserve"> </t>
    </r>
    <r>
      <rPr>
        <sz val="10"/>
        <color rgb="FF000000"/>
        <rFont val="Times New Roman"/>
        <family val="1"/>
        <charset val="186"/>
      </rPr>
      <t>= Σ ANiį :</t>
    </r>
  </si>
  <si>
    <t>2. Teisės akto projekto galima sukelti administracinė našta</t>
  </si>
  <si>
    <t>2.1.</t>
  </si>
  <si>
    <t>Perdavimo tinklo plėtros plano (toliau - PTPP) rengimo konsultacijos,  derinimas su Taryba  ir skelbimas</t>
  </si>
  <si>
    <t>2.2.</t>
  </si>
  <si>
    <t>Skirstomųjų  tinklų plėtros ir investicijų plano (toliau - STPP) rengimo konsultacijos,  derinimas su Taryba ir skelbimas</t>
  </si>
  <si>
    <t>2.3.</t>
  </si>
  <si>
    <t>Prekybos su dažnio reguliavimu nesusijusiomis papildomomis paslaugomis tvarkos, tokių paslaugų specifikacijų (toliau - PP) aprašo rengimo konsultacijos, derinimas, skelbimas</t>
  </si>
  <si>
    <t>C1</t>
  </si>
  <si>
    <t>PP aprašo rengimo konsultacijos, derinimas, skelbimas (vadovai)</t>
  </si>
  <si>
    <t>C2</t>
  </si>
  <si>
    <t>PP aprašo rengimo konsultacijos, derinimas, skelbimas (finansų specialistai)</t>
  </si>
  <si>
    <t>C3</t>
  </si>
  <si>
    <t>PP aprašo rengimo konsultacijos, derinimas, skelbimas (inžinerijos specialistai)</t>
  </si>
  <si>
    <t>C4</t>
  </si>
  <si>
    <t>PP aprašo rengimo konsultacijos, derinimas, skelbimas (padalinių vadovai)</t>
  </si>
  <si>
    <t>C5</t>
  </si>
  <si>
    <t>PP aprašo rengimo konsultacijos, derinimas, skelbimas (teisės specialistai)</t>
  </si>
  <si>
    <t>2.4.</t>
  </si>
  <si>
    <t>Prekybos lankstumo paslaugomis tvarkos, tokių paslaugų specifikacijų (toliau - LP) aprašo rengimo konsultacijos, derinimas, skelbimas</t>
  </si>
  <si>
    <t>D1</t>
  </si>
  <si>
    <t>D2</t>
  </si>
  <si>
    <t>D3</t>
  </si>
  <si>
    <t>D4</t>
  </si>
  <si>
    <t>D5</t>
  </si>
  <si>
    <r>
      <t>AN</t>
    </r>
    <r>
      <rPr>
        <vertAlign val="subscript"/>
        <sz val="10"/>
        <color theme="1"/>
        <rFont val="Times New Roman"/>
        <family val="1"/>
        <charset val="186"/>
      </rPr>
      <t>ta</t>
    </r>
    <r>
      <rPr>
        <vertAlign val="superscript"/>
        <sz val="10"/>
        <color theme="1"/>
        <rFont val="Times New Roman"/>
        <family val="1"/>
        <charset val="186"/>
      </rPr>
      <t>N</t>
    </r>
    <r>
      <rPr>
        <sz val="10"/>
        <color rgb="FF000000"/>
        <rFont val="Times New Roman"/>
        <family val="1"/>
        <charset val="186"/>
      </rPr>
      <t xml:space="preserve"> = Σ ANiį :</t>
    </r>
  </si>
  <si>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</si>
  <si>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</si>
  <si>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t>Ataskaitą užpildė </t>
  </si>
  <si>
    <t>(pareigų pavadinimas)</t>
  </si>
  <si>
    <t>(parašas)</t>
  </si>
  <si>
    <t>(vardas ir pavardė)</t>
  </si>
  <si>
    <t>Elektros energetikos įstatymo (toliau - EEĮ) 33 straipnis</t>
  </si>
  <si>
    <t>EEĮ 39-1 straipnis</t>
  </si>
  <si>
    <t>Elena Mačiulaitytė</t>
  </si>
  <si>
    <t>Energetikos konkurencingumo grupės vyresnioji patarėja</t>
  </si>
  <si>
    <t>Elektros energetikos įstatymo Nr. VIII-1881 pakeitimo įstatymo projekto (toliau - EEĮ projektas) 21 straipsniu keičiamas EEĮ 33 straipsnis</t>
  </si>
  <si>
    <t>EEĮ projekto 25 straipsniu keičiamas EEĮ 39-1 straipsnis</t>
  </si>
  <si>
    <t>EEĮ projekto 24 straipsniu EEĮ papildomas 39 str. 1 d. 12 punktu</t>
  </si>
  <si>
    <t xml:space="preserve">EEĮ projekto 20 straipsnis EEĮ atitinkamai papildomas 31 str. 1 d. 31 punktu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</si>
</sst>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
  </numFmts>
  <fonts count="23" x14ac:knownFonts="1">
    <font>
      <sz val="11"/>
      <color theme="1"/>
      <name val="Calibri"/>
      <family val="2"/>
      <charset val="186"/>
      <scheme val="minor"/>
    </font>
    <font>
      <sz val="10"/>
      <color theme="1"/>
      <name val="Times New Roman"/>
      <family val="1"/>
      <charset val="186"/>
    </font>
    <font>
      <b/>
      <sz val="11"/>
      <color theme="1"/>
      <name val="Times New Roman"/>
      <family val="1"/>
      <charset val="186"/>
    </font>
    <font>
      <sz val="12"/>
      <color theme="1"/>
      <name val="Times New Roman"/>
      <family val="1"/>
      <charset val="186"/>
    </font>
    <font>
      <b/>
      <sz val="12"/>
      <color rgb="FF000000"/>
      <name val="Times New Roman"/>
      <family val="1"/>
      <charset val="186"/>
    </font>
    <font>
      <b/>
      <sz val="12"/>
      <color theme="1"/>
      <name val="Times New Roman"/>
      <family val="1"/>
      <charset val="186"/>
    </font>
    <font>
      <vertAlign val="subscript"/>
      <sz val="10"/>
      <color theme="1"/>
      <name val="Times New Roman"/>
      <family val="1"/>
      <charset val="186"/>
    </font>
    <font>
      <sz val="8"/>
      <color theme="1"/>
      <name val="Times New Roman"/>
      <family val="1"/>
      <charset val="186"/>
    </font>
    <font>
      <sz val="7"/>
      <color theme="1"/>
      <name val="Times New Roman"/>
      <family val="1"/>
      <charset val="186"/>
    </font>
    <font>
      <sz val="10"/>
      <color rgb="FF000000"/>
      <name val="Times New Roman"/>
      <family val="1"/>
      <charset val="186"/>
    </font>
    <font>
      <vertAlign val="subscript"/>
      <sz val="10"/>
      <color rgb="FF000000"/>
      <name val="Times New Roman"/>
      <family val="1"/>
      <charset val="186"/>
    </font>
    <font>
      <b/>
      <sz val="10"/>
      <color rgb="FF000000"/>
      <name val="Times New Roman"/>
      <family val="1"/>
      <charset val="186"/>
    </font>
    <font>
      <vertAlign val="superscript"/>
      <sz val="10"/>
      <color theme="1"/>
      <name val="Times New Roman"/>
      <family val="1"/>
      <charset val="186"/>
    </font>
    <font>
      <b/>
      <sz val="10"/>
      <color theme="1"/>
      <name val="Times New Roman"/>
      <family val="1"/>
      <charset val="186"/>
    </font>
    <font>
      <b/>
      <vertAlign val="superscript"/>
      <sz val="10"/>
      <color theme="1"/>
      <name val="Times New Roman"/>
      <family val="1"/>
      <charset val="186"/>
    </font>
    <font>
      <b/>
      <vertAlign val="subscript"/>
      <sz val="10"/>
      <color theme="1"/>
      <name val="Times New Roman"/>
      <family val="1"/>
      <charset val="186"/>
    </font>
    <font>
      <i/>
      <sz val="10"/>
      <color theme="1"/>
      <name val="Times New Roman"/>
      <family val="1"/>
      <charset val="186"/>
    </font>
    <font>
      <sz val="12"/>
      <color rgb="FF000000"/>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66">
    <xf numFmtId="0" fontId="0" fillId="0" borderId="0" xfId="0"/>
    <xf numFmtId="0" fontId="1" fillId="0" borderId="0" xfId="0" applyFont="1" applyAlignment="1">
      <alignment horizontal="center" vertical="center"/>
    </xf>
    <xf numFmtId="4" fontId="0" fillId="0" borderId="0" xfId="0" applyNumberFormat="1"/>
    <xf numFmtId="0" fontId="3" fillId="0" borderId="0" xfId="0" applyFont="1" applyAlignment="1">
      <alignment horizontal="center" vertical="center"/>
    </xf>
    <xf numFmtId="0" fontId="1" fillId="0" borderId="0" xfId="0" applyFont="1"/>
    <xf numFmtId="0" fontId="0" fillId="0" borderId="1" xfId="0" applyBorder="1" applyProtection="1">
      <protection locked="0" hidden="1"/>
    </xf>
    <xf numFmtId="0" fontId="1" fillId="0" borderId="0" xfId="0" applyFont="1" applyAlignment="1">
      <alignment horizontal="left" vertical="center"/>
    </xf>
    <xf numFmtId="0" fontId="1" fillId="0" borderId="5" xfId="0" applyFont="1" applyBorder="1" applyAlignment="1" applyProtection="1">
      <alignment horizontal="center" vertical="center" wrapText="1"/>
      <protection hidden="1"/>
    </xf>
    <xf numFmtId="4" fontId="1" fillId="0" borderId="5" xfId="0" applyNumberFormat="1" applyFont="1" applyBorder="1" applyAlignment="1" applyProtection="1">
      <alignment horizontal="center" vertical="center" wrapText="1"/>
      <protection hidden="1"/>
    </xf>
    <xf numFmtId="0" fontId="1" fillId="0" borderId="5" xfId="0" applyFont="1" applyBorder="1" applyAlignment="1" applyProtection="1">
      <alignment horizontal="justify" vertical="center" wrapText="1"/>
      <protection hidden="1"/>
    </xf>
    <xf numFmtId="0" fontId="1" fillId="0" borderId="5" xfId="0" applyFont="1" applyBorder="1" applyAlignment="1" applyProtection="1">
      <alignment vertical="center" wrapText="1"/>
      <protection hidden="1"/>
    </xf>
    <xf numFmtId="4" fontId="1" fillId="0" borderId="5" xfId="0" applyNumberFormat="1" applyFont="1" applyBorder="1" applyAlignment="1" applyProtection="1">
      <alignment horizontal="left" vertical="center" wrapText="1"/>
      <protection hidden="1"/>
    </xf>
    <xf numFmtId="0" fontId="1" fillId="0" borderId="5" xfId="0" applyFont="1" applyBorder="1" applyAlignment="1" applyProtection="1">
      <alignment vertical="center" wrapText="1"/>
      <protection locked="0" hidden="1"/>
    </xf>
    <xf numFmtId="0" fontId="1" fillId="0" borderId="5" xfId="0" applyFont="1" applyBorder="1" applyAlignment="1" applyProtection="1">
      <alignment horizontal="justify" vertical="center" wrapText="1"/>
      <protection locked="0" hidden="1"/>
    </xf>
    <xf numFmtId="0" fontId="7" fillId="0" borderId="5" xfId="0" applyFont="1" applyBorder="1" applyAlignment="1" applyProtection="1">
      <alignment horizontal="justify" vertical="center" wrapText="1"/>
      <protection locked="0" hidden="1"/>
    </xf>
    <xf numFmtId="0" fontId="1" fillId="0" borderId="5" xfId="0" applyFont="1" applyBorder="1" applyAlignment="1" applyProtection="1">
      <alignment horizontal="right" vertical="center" wrapText="1"/>
      <protection hidden="1"/>
    </xf>
    <xf numFmtId="4" fontId="1" fillId="0" borderId="5" xfId="0" applyNumberFormat="1" applyFont="1" applyBorder="1" applyAlignment="1" applyProtection="1">
      <alignment horizontal="justify" vertical="center" wrapText="1"/>
      <protection hidden="1"/>
    </xf>
    <xf numFmtId="0" fontId="1" fillId="0" borderId="5" xfId="0" applyFont="1" applyBorder="1" applyAlignment="1" applyProtection="1">
      <alignment horizontal="left" vertical="center" wrapText="1"/>
      <protection locked="0" hidden="1"/>
    </xf>
    <xf numFmtId="0" fontId="7" fillId="0" borderId="5" xfId="0" applyFont="1" applyBorder="1" applyAlignment="1" applyProtection="1">
      <alignment horizontal="left" vertical="center" wrapText="1"/>
      <protection locked="0" hidden="1"/>
    </xf>
    <xf numFmtId="0" fontId="8" fillId="0" borderId="5" xfId="0" applyFont="1" applyBorder="1" applyAlignment="1" applyProtection="1">
      <alignment horizontal="left" vertical="center" wrapText="1"/>
      <protection locked="0" hidden="1"/>
    </xf>
    <xf numFmtId="0" fontId="1" fillId="0" borderId="5" xfId="0" applyFont="1" applyBorder="1" applyAlignment="1" applyProtection="1">
      <alignment horizontal="right" vertical="center" wrapText="1"/>
      <protection locked="0" hidden="1"/>
    </xf>
    <xf numFmtId="164" fontId="1" fillId="0" borderId="5" xfId="0" applyNumberFormat="1" applyFont="1" applyBorder="1" applyAlignment="1" applyProtection="1">
      <alignment horizontal="right" vertical="center" wrapText="1"/>
      <protection locked="0" hidden="1"/>
    </xf>
    <xf numFmtId="165" fontId="1" fillId="0" borderId="5" xfId="0" applyNumberFormat="1" applyFont="1" applyBorder="1" applyAlignment="1" applyProtection="1">
      <alignment horizontal="right" vertical="center" wrapText="1"/>
      <protection locked="0" hidden="1"/>
    </xf>
    <xf numFmtId="4" fontId="1" fillId="0" borderId="5" xfId="0" applyNumberFormat="1" applyFont="1" applyBorder="1" applyAlignment="1" applyProtection="1">
      <alignment horizontal="right" vertical="center" wrapText="1"/>
      <protection hidden="1"/>
    </xf>
    <xf numFmtId="165" fontId="3" fillId="0" borderId="0" xfId="0" applyNumberFormat="1" applyFont="1"/>
    <xf numFmtId="0" fontId="3" fillId="0" borderId="0" xfId="0" applyFont="1"/>
    <xf numFmtId="0" fontId="7" fillId="0" borderId="5" xfId="0" applyFont="1" applyBorder="1" applyAlignment="1" applyProtection="1">
      <alignment horizontal="justify" vertical="center" wrapText="1"/>
      <protection hidden="1"/>
    </xf>
    <xf numFmtId="164" fontId="1" fillId="0" borderId="5" xfId="0" applyNumberFormat="1" applyFont="1" applyBorder="1" applyAlignment="1" applyProtection="1">
      <alignment horizontal="right" vertical="center" wrapText="1"/>
      <protection hidden="1"/>
    </xf>
    <xf numFmtId="165" fontId="1" fillId="0" borderId="5" xfId="0" applyNumberFormat="1" applyFont="1" applyBorder="1" applyAlignment="1" applyProtection="1">
      <alignment horizontal="right" vertical="center" wrapText="1"/>
      <protection hidden="1"/>
    </xf>
    <xf numFmtId="0" fontId="9" fillId="0" borderId="0" xfId="0" applyFont="1" applyAlignment="1" applyProtection="1">
      <alignment horizontal="right"/>
      <protection hidden="1"/>
    </xf>
    <xf numFmtId="4" fontId="11" fillId="0" borderId="5" xfId="0" applyNumberFormat="1" applyFont="1" applyBorder="1" applyAlignment="1" applyProtection="1">
      <alignment horizontal="right" vertical="center" wrapText="1"/>
      <protection hidden="1"/>
    </xf>
    <xf numFmtId="4" fontId="9" fillId="0" borderId="5" xfId="0" applyNumberFormat="1" applyFont="1" applyBorder="1" applyAlignment="1" applyProtection="1">
      <alignment horizontal="justify" vertical="center" wrapText="1"/>
      <protection hidden="1"/>
    </xf>
    <xf numFmtId="0" fontId="1" fillId="0" borderId="0" xfId="0" applyFont="1" applyAlignment="1" applyProtection="1">
      <alignment horizontal="right"/>
      <protection hidden="1"/>
    </xf>
    <xf numFmtId="16" fontId="1" fillId="0" borderId="5" xfId="0" applyNumberFormat="1" applyFont="1" applyBorder="1" applyAlignment="1" applyProtection="1">
      <alignment horizontal="justify" vertical="center" wrapText="1"/>
      <protection locked="0" hidden="1"/>
    </xf>
    <xf numFmtId="4" fontId="1" fillId="0" borderId="5" xfId="0" applyNumberFormat="1" applyFont="1" applyBorder="1" applyAlignment="1">
      <alignment horizontal="right" vertical="center" wrapText="1"/>
    </xf>
    <xf numFmtId="0" fontId="9" fillId="0" borderId="5" xfId="0" applyFont="1" applyBorder="1" applyAlignment="1" applyProtection="1">
      <alignment horizontal="right"/>
      <protection hidden="1"/>
    </xf>
    <xf numFmtId="0" fontId="1" fillId="0" borderId="6" xfId="0" applyFont="1" applyBorder="1" applyAlignment="1" applyProtection="1">
      <alignment horizontal="right" vertical="center" wrapText="1"/>
      <protection hidden="1"/>
    </xf>
    <xf numFmtId="0" fontId="1" fillId="0" borderId="0" xfId="0" applyFont="1" applyAlignment="1" applyProtection="1">
      <alignment horizontal="justify" vertical="center" wrapText="1"/>
      <protection locked="0" hidden="1"/>
    </xf>
    <xf numFmtId="0" fontId="1" fillId="0" borderId="0" xfId="0" applyFont="1" applyAlignment="1" applyProtection="1">
      <alignment horizontal="right" vertical="center" wrapText="1"/>
      <protection locked="0" hidden="1"/>
    </xf>
    <xf numFmtId="0" fontId="1" fillId="0" borderId="0" xfId="0" applyFont="1" applyAlignment="1">
      <alignment horizontal="right" vertical="center" wrapText="1"/>
    </xf>
    <xf numFmtId="4" fontId="11" fillId="0" borderId="0" xfId="0" applyNumberFormat="1" applyFont="1" applyAlignment="1">
      <alignment horizontal="right" vertical="center" wrapText="1"/>
    </xf>
    <xf numFmtId="0" fontId="9" fillId="0" borderId="0" xfId="0" applyFont="1" applyAlignment="1">
      <alignment horizontal="justify" vertical="center"/>
    </xf>
    <xf numFmtId="0" fontId="17" fillId="0" borderId="0" xfId="0" applyFont="1" applyAlignment="1">
      <alignment horizontal="justify" vertical="center"/>
    </xf>
    <xf numFmtId="0" fontId="1" fillId="0" borderId="0" xfId="0" applyFont="1" applyAlignment="1">
      <alignment horizontal="justify" vertical="center"/>
    </xf>
    <xf numFmtId="4" fontId="1" fillId="0" borderId="0" xfId="0" applyNumberFormat="1" applyFont="1" applyAlignment="1">
      <alignment horizontal="justify" vertical="center"/>
    </xf>
    <xf numFmtId="4" fontId="1" fillId="0" borderId="0" xfId="0" applyNumberFormat="1" applyFont="1"/>
    <xf numFmtId="0" fontId="1" fillId="2" borderId="5" xfId="0" applyFont="1" applyFill="1" applyBorder="1" applyAlignment="1" applyProtection="1">
      <alignment horizontal="justify" vertical="center" wrapText="1"/>
      <protection locked="0" hidden="1"/>
    </xf>
    <xf numFmtId="0" fontId="1" fillId="0" borderId="1" xfId="0" applyFont="1" applyBorder="1" applyAlignment="1" applyProtection="1">
      <alignment vertical="center"/>
      <protection locked="0" hidden="1"/>
    </xf>
    <xf numFmtId="0" fontId="1" fillId="0" borderId="3"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2" fillId="0" borderId="1" xfId="0" applyFont="1" applyBorder="1" applyAlignment="1" applyProtection="1">
      <alignment horizontal="center"/>
      <protection locked="0" hidden="1"/>
    </xf>
    <xf numFmtId="0" fontId="1" fillId="0" borderId="0" xfId="0" applyFont="1" applyAlignment="1">
      <alignment horizontal="center" vertical="center"/>
    </xf>
    <xf numFmtId="0" fontId="4" fillId="0" borderId="0" xfId="0" applyFont="1" applyAlignment="1">
      <alignment horizontal="center" vertical="center"/>
    </xf>
    <xf numFmtId="14" fontId="0" fillId="0" borderId="1" xfId="0" applyNumberFormat="1" applyBorder="1" applyAlignment="1" applyProtection="1">
      <alignment horizontal="center"/>
      <protection locked="0" hidden="1"/>
    </xf>
    <xf numFmtId="0" fontId="0" fillId="0" borderId="1" xfId="0" applyBorder="1" applyAlignment="1" applyProtection="1">
      <alignment horizontal="center"/>
      <protection locked="0" hidden="1"/>
    </xf>
    <xf numFmtId="0" fontId="1" fillId="0" borderId="2" xfId="0" applyFont="1" applyBorder="1" applyAlignment="1">
      <alignment horizontal="center" vertical="center"/>
    </xf>
    <xf numFmtId="0" fontId="1" fillId="0" borderId="7" xfId="0" applyFont="1" applyBorder="1" applyAlignment="1">
      <alignment horizontal="center"/>
    </xf>
    <xf numFmtId="0" fontId="1" fillId="0" borderId="7" xfId="0" applyFont="1" applyBorder="1" applyAlignment="1">
      <alignment horizontal="center" vertical="center"/>
    </xf>
    <xf numFmtId="0" fontId="1" fillId="0" borderId="3" xfId="0" applyFont="1" applyBorder="1" applyAlignment="1" applyProtection="1">
      <alignment horizontal="left" vertical="center" wrapText="1"/>
      <protection hidden="1"/>
    </xf>
    <xf numFmtId="0" fontId="1" fillId="0" borderId="2" xfId="0" applyFont="1" applyBorder="1" applyAlignment="1" applyProtection="1">
      <alignment horizontal="left" vertical="center" wrapText="1"/>
      <protection hidden="1"/>
    </xf>
    <xf numFmtId="0" fontId="1" fillId="0" borderId="4" xfId="0" applyFont="1" applyBorder="1" applyAlignment="1" applyProtection="1">
      <alignment horizontal="left" vertical="center" wrapText="1"/>
      <protection hidden="1"/>
    </xf>
    <xf numFmtId="0" fontId="13" fillId="0" borderId="3" xfId="0" applyFont="1" applyBorder="1" applyAlignment="1" applyProtection="1">
      <alignment horizontal="left"/>
      <protection hidden="1"/>
    </xf>
    <xf numFmtId="0" fontId="13" fillId="0" borderId="2" xfId="0" applyFont="1" applyBorder="1" applyAlignment="1" applyProtection="1">
      <alignment horizontal="left"/>
      <protection hidden="1"/>
    </xf>
    <xf numFmtId="0" fontId="13" fillId="0" borderId="4" xfId="0" applyFont="1" applyBorder="1" applyAlignment="1" applyProtection="1">
      <alignment horizontal="left"/>
      <protection hidden="1"/>
    </xf>
    <xf numFmtId="0" fontId="22" fillId="0" borderId="1" xfId="0" applyFont="1" applyBorder="1" applyAlignment="1" applyProtection="1">
      <alignment horizontal="center"/>
      <protection locked="0"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79ED1-8D4A-4C6B-8865-8E99790FAEF0}">
  <sheetPr>
    <pageSetUpPr fitToPage="1"/>
  </sheetPr>
  <dimension ref="A1:Q68"/>
  <sheetViews>
    <sheetView tabSelected="1" workbookViewId="0">
      <pane ySplit="8" topLeftCell="A61" activePane="bottomLeft" state="frozen"/>
      <selection pane="bottomLeft" activeCell="J5" sqref="J5"/>
    </sheetView>
  </sheetViews>
  <sheetFormatPr defaultRowHeight="14.4" x14ac:dyDescent="0.3"/>
  <cols>
    <col min="1" max="1" width="6.5546875" customWidth="1"/>
    <col min="2" max="2" width="19.33203125" customWidth="1"/>
    <col min="3" max="3" width="18.88671875" customWidth="1"/>
    <col min="6" max="6" width="7" customWidth="1"/>
    <col min="7" max="7" width="6.109375" customWidth="1"/>
    <col min="14" max="14" width="18.44140625" bestFit="1" customWidth="1"/>
    <col min="17" max="17" width="9.6640625" bestFit="1" customWidth="1"/>
  </cols>
  <sheetData>
    <row r="1" spans="1:17" x14ac:dyDescent="0.3">
      <c r="A1" s="1"/>
      <c r="C1" s="51" t="s">
        <v>0</v>
      </c>
      <c r="D1" s="51"/>
      <c r="E1" s="51"/>
      <c r="F1" s="51"/>
      <c r="G1" s="51"/>
      <c r="H1" s="51"/>
      <c r="I1" s="51"/>
      <c r="J1" s="51"/>
      <c r="K1" s="51"/>
      <c r="L1" s="51"/>
      <c r="N1" s="2"/>
    </row>
    <row r="2" spans="1:17" x14ac:dyDescent="0.3">
      <c r="A2" s="52" t="s">
        <v>1</v>
      </c>
      <c r="B2" s="52"/>
      <c r="C2" s="52"/>
      <c r="D2" s="52"/>
      <c r="E2" s="52"/>
      <c r="F2" s="52"/>
      <c r="G2" s="52"/>
      <c r="H2" s="52"/>
      <c r="I2" s="52"/>
      <c r="J2" s="52"/>
      <c r="K2" s="52"/>
      <c r="L2" s="52"/>
      <c r="M2" s="52"/>
      <c r="N2" s="52"/>
    </row>
    <row r="3" spans="1:17" ht="15.6" x14ac:dyDescent="0.3">
      <c r="A3" s="3"/>
      <c r="N3" s="2"/>
    </row>
    <row r="4" spans="1:17" ht="15.6" x14ac:dyDescent="0.3">
      <c r="A4" s="53" t="s">
        <v>2</v>
      </c>
      <c r="B4" s="53"/>
      <c r="C4" s="53"/>
      <c r="D4" s="53"/>
      <c r="E4" s="53"/>
      <c r="F4" s="53"/>
      <c r="G4" s="53"/>
      <c r="H4" s="53"/>
      <c r="I4" s="53"/>
      <c r="J4" s="53"/>
      <c r="K4" s="53"/>
      <c r="L4" s="53"/>
      <c r="M4" s="53"/>
      <c r="N4" s="53"/>
    </row>
    <row r="5" spans="1:17" ht="15.6" x14ac:dyDescent="0.3">
      <c r="A5" s="4"/>
      <c r="B5" s="4"/>
      <c r="C5" s="4"/>
      <c r="D5" s="54">
        <v>44425</v>
      </c>
      <c r="E5" s="55"/>
      <c r="F5" s="55"/>
      <c r="G5" s="55"/>
      <c r="H5" s="3" t="s">
        <v>3</v>
      </c>
      <c r="I5" s="5"/>
      <c r="N5" s="2"/>
    </row>
    <row r="6" spans="1:17" x14ac:dyDescent="0.3">
      <c r="A6" s="6"/>
      <c r="B6" s="6"/>
      <c r="C6" s="6"/>
      <c r="D6" s="56" t="s">
        <v>4</v>
      </c>
      <c r="E6" s="56"/>
      <c r="F6" s="56"/>
      <c r="G6" s="56"/>
      <c r="N6" s="2"/>
    </row>
    <row r="7" spans="1:17" ht="65.25" customHeight="1" x14ac:dyDescent="0.3">
      <c r="A7" s="48" t="s">
        <v>5</v>
      </c>
      <c r="B7" s="49"/>
      <c r="C7" s="49"/>
      <c r="D7" s="49"/>
      <c r="E7" s="50"/>
      <c r="F7" s="48" t="s">
        <v>6</v>
      </c>
      <c r="G7" s="50"/>
      <c r="H7" s="7" t="s">
        <v>7</v>
      </c>
      <c r="I7" s="7" t="s">
        <v>8</v>
      </c>
      <c r="J7" s="7" t="s">
        <v>9</v>
      </c>
      <c r="K7" s="7" t="s">
        <v>10</v>
      </c>
      <c r="L7" s="7" t="s">
        <v>11</v>
      </c>
      <c r="M7" s="7" t="s">
        <v>12</v>
      </c>
      <c r="N7" s="8" t="s">
        <v>13</v>
      </c>
    </row>
    <row r="8" spans="1:17" ht="48" customHeight="1" x14ac:dyDescent="0.3">
      <c r="A8" s="9" t="s">
        <v>14</v>
      </c>
      <c r="B8" s="10" t="s">
        <v>15</v>
      </c>
      <c r="C8" s="9" t="s">
        <v>16</v>
      </c>
      <c r="D8" s="9" t="s">
        <v>17</v>
      </c>
      <c r="E8" s="9" t="s">
        <v>18</v>
      </c>
      <c r="F8" s="7" t="s">
        <v>19</v>
      </c>
      <c r="G8" s="7" t="s">
        <v>20</v>
      </c>
      <c r="H8" s="7" t="s">
        <v>21</v>
      </c>
      <c r="I8" s="7" t="s">
        <v>22</v>
      </c>
      <c r="J8" s="7" t="s">
        <v>23</v>
      </c>
      <c r="K8" s="7" t="s">
        <v>24</v>
      </c>
      <c r="L8" s="7" t="s">
        <v>25</v>
      </c>
      <c r="M8" s="7" t="s">
        <v>26</v>
      </c>
      <c r="N8" s="11" t="s">
        <v>27</v>
      </c>
    </row>
    <row r="9" spans="1:17" ht="24.75" customHeight="1" x14ac:dyDescent="0.3">
      <c r="A9" s="59" t="s">
        <v>28</v>
      </c>
      <c r="B9" s="60"/>
      <c r="C9" s="60"/>
      <c r="D9" s="60"/>
      <c r="E9" s="60"/>
      <c r="F9" s="60"/>
      <c r="G9" s="60"/>
      <c r="H9" s="60"/>
      <c r="I9" s="60"/>
      <c r="J9" s="60"/>
      <c r="K9" s="60"/>
      <c r="L9" s="60"/>
      <c r="M9" s="60"/>
      <c r="N9" s="61"/>
    </row>
    <row r="10" spans="1:17" ht="79.2" x14ac:dyDescent="0.3">
      <c r="A10" s="12" t="s">
        <v>29</v>
      </c>
      <c r="B10" s="13" t="s">
        <v>93</v>
      </c>
      <c r="C10" s="13" t="s">
        <v>30</v>
      </c>
      <c r="D10" s="14"/>
      <c r="E10" s="14"/>
      <c r="F10" s="15"/>
      <c r="G10" s="15"/>
      <c r="H10" s="15"/>
      <c r="I10" s="15"/>
      <c r="J10" s="15"/>
      <c r="K10" s="15"/>
      <c r="L10" s="15"/>
      <c r="M10" s="15"/>
      <c r="N10" s="16"/>
    </row>
    <row r="11" spans="1:17" ht="52.8" x14ac:dyDescent="0.3">
      <c r="A11" s="13" t="s">
        <v>31</v>
      </c>
      <c r="B11" s="13"/>
      <c r="C11" s="17" t="s">
        <v>32</v>
      </c>
      <c r="D11" s="18" t="s">
        <v>33</v>
      </c>
      <c r="E11" s="19" t="s">
        <v>34</v>
      </c>
      <c r="F11" s="20">
        <v>2</v>
      </c>
      <c r="G11" s="21"/>
      <c r="H11" s="22">
        <v>12.5</v>
      </c>
      <c r="I11" s="20">
        <v>1.25</v>
      </c>
      <c r="J11" s="22"/>
      <c r="K11" s="20">
        <v>1</v>
      </c>
      <c r="L11" s="20">
        <v>1</v>
      </c>
      <c r="M11" s="15">
        <f>K11*L11</f>
        <v>1</v>
      </c>
      <c r="N11" s="23">
        <f>((F11*H11*I11)+(G11*J11))*M11</f>
        <v>31.25</v>
      </c>
      <c r="Q11" s="24"/>
    </row>
    <row r="12" spans="1:17" ht="52.8" x14ac:dyDescent="0.3">
      <c r="A12" s="13" t="s">
        <v>35</v>
      </c>
      <c r="B12" s="13"/>
      <c r="C12" s="17" t="s">
        <v>36</v>
      </c>
      <c r="D12" s="18" t="s">
        <v>33</v>
      </c>
      <c r="E12" s="19" t="s">
        <v>34</v>
      </c>
      <c r="F12" s="20">
        <v>4</v>
      </c>
      <c r="G12" s="21"/>
      <c r="H12" s="22">
        <v>8.44</v>
      </c>
      <c r="I12" s="20">
        <v>1.25</v>
      </c>
      <c r="J12" s="22"/>
      <c r="K12" s="20">
        <v>1</v>
      </c>
      <c r="L12" s="20">
        <v>1</v>
      </c>
      <c r="M12" s="15">
        <f t="shared" ref="M12:M16" si="0">K12*L12</f>
        <v>1</v>
      </c>
      <c r="N12" s="23">
        <f t="shared" ref="N12:N16" si="1">((F12*H12*I12)+(G12*J12))*M12</f>
        <v>42.199999999999996</v>
      </c>
      <c r="Q12" s="25"/>
    </row>
    <row r="13" spans="1:17" ht="66" x14ac:dyDescent="0.3">
      <c r="A13" s="13" t="s">
        <v>37</v>
      </c>
      <c r="B13" s="13"/>
      <c r="C13" s="17" t="s">
        <v>38</v>
      </c>
      <c r="D13" s="18" t="s">
        <v>33</v>
      </c>
      <c r="E13" s="19" t="s">
        <v>34</v>
      </c>
      <c r="F13" s="20">
        <v>72</v>
      </c>
      <c r="G13" s="21"/>
      <c r="H13" s="22">
        <v>11.55</v>
      </c>
      <c r="I13" s="20">
        <v>1.25</v>
      </c>
      <c r="J13" s="22"/>
      <c r="K13" s="20">
        <v>1</v>
      </c>
      <c r="L13" s="20">
        <v>1</v>
      </c>
      <c r="M13" s="15">
        <f t="shared" si="0"/>
        <v>1</v>
      </c>
      <c r="N13" s="23">
        <f t="shared" si="1"/>
        <v>1039.5</v>
      </c>
      <c r="Q13" s="25"/>
    </row>
    <row r="14" spans="1:17" ht="52.8" x14ac:dyDescent="0.3">
      <c r="A14" s="13" t="s">
        <v>39</v>
      </c>
      <c r="B14" s="13"/>
      <c r="C14" s="17" t="s">
        <v>40</v>
      </c>
      <c r="D14" s="18" t="s">
        <v>33</v>
      </c>
      <c r="E14" s="19" t="s">
        <v>34</v>
      </c>
      <c r="F14" s="20">
        <v>12</v>
      </c>
      <c r="G14" s="21"/>
      <c r="H14" s="22">
        <v>11.01</v>
      </c>
      <c r="I14" s="20">
        <v>1.25</v>
      </c>
      <c r="J14" s="22"/>
      <c r="K14" s="20">
        <v>1</v>
      </c>
      <c r="L14" s="20">
        <v>1</v>
      </c>
      <c r="M14" s="15">
        <f t="shared" si="0"/>
        <v>1</v>
      </c>
      <c r="N14" s="23">
        <f t="shared" si="1"/>
        <v>165.15</v>
      </c>
      <c r="Q14" s="25"/>
    </row>
    <row r="15" spans="1:17" ht="52.8" x14ac:dyDescent="0.3">
      <c r="A15" s="13" t="s">
        <v>41</v>
      </c>
      <c r="B15" s="13"/>
      <c r="C15" s="17" t="s">
        <v>42</v>
      </c>
      <c r="D15" s="18" t="s">
        <v>33</v>
      </c>
      <c r="E15" s="19" t="s">
        <v>34</v>
      </c>
      <c r="F15" s="20">
        <v>4</v>
      </c>
      <c r="G15" s="21"/>
      <c r="H15" s="22">
        <v>9.7100000000000009</v>
      </c>
      <c r="I15" s="20">
        <v>1.25</v>
      </c>
      <c r="J15" s="22"/>
      <c r="K15" s="20">
        <v>1</v>
      </c>
      <c r="L15" s="20">
        <v>1</v>
      </c>
      <c r="M15" s="15">
        <f t="shared" si="0"/>
        <v>1</v>
      </c>
      <c r="N15" s="23">
        <f t="shared" si="1"/>
        <v>48.550000000000004</v>
      </c>
      <c r="Q15" s="25"/>
    </row>
    <row r="16" spans="1:17" ht="66" x14ac:dyDescent="0.3">
      <c r="A16" s="13" t="s">
        <v>43</v>
      </c>
      <c r="B16" s="13"/>
      <c r="C16" s="17" t="s">
        <v>44</v>
      </c>
      <c r="D16" s="18" t="s">
        <v>33</v>
      </c>
      <c r="E16" s="19" t="s">
        <v>34</v>
      </c>
      <c r="F16" s="20">
        <v>4</v>
      </c>
      <c r="G16" s="21"/>
      <c r="H16" s="22">
        <v>8.82</v>
      </c>
      <c r="I16" s="20">
        <v>1.25</v>
      </c>
      <c r="J16" s="22"/>
      <c r="K16" s="20">
        <v>1</v>
      </c>
      <c r="L16" s="20">
        <v>1</v>
      </c>
      <c r="M16" s="15">
        <f t="shared" si="0"/>
        <v>1</v>
      </c>
      <c r="N16" s="23">
        <f t="shared" si="1"/>
        <v>44.1</v>
      </c>
    </row>
    <row r="17" spans="1:14" ht="15.6" x14ac:dyDescent="0.35">
      <c r="A17" s="9"/>
      <c r="B17" s="9"/>
      <c r="C17" s="9"/>
      <c r="D17" s="26"/>
      <c r="E17" s="26"/>
      <c r="F17" s="27"/>
      <c r="G17" s="27"/>
      <c r="H17" s="28"/>
      <c r="I17" s="15"/>
      <c r="J17" s="28"/>
      <c r="K17" s="15"/>
      <c r="L17" s="15"/>
      <c r="M17" s="29" t="s">
        <v>45</v>
      </c>
      <c r="N17" s="30">
        <f>SUM(N11:N16)</f>
        <v>1370.75</v>
      </c>
    </row>
    <row r="18" spans="1:14" ht="66" x14ac:dyDescent="0.3">
      <c r="A18" s="13" t="s">
        <v>46</v>
      </c>
      <c r="B18" s="13" t="s">
        <v>94</v>
      </c>
      <c r="C18" s="13" t="s">
        <v>47</v>
      </c>
      <c r="D18" s="14"/>
      <c r="E18" s="14"/>
      <c r="F18" s="27"/>
      <c r="G18" s="27"/>
      <c r="H18" s="28"/>
      <c r="I18" s="15"/>
      <c r="J18" s="28"/>
      <c r="K18" s="15"/>
      <c r="L18" s="15"/>
      <c r="M18" s="15"/>
      <c r="N18" s="31"/>
    </row>
    <row r="19" spans="1:14" ht="52.8" x14ac:dyDescent="0.3">
      <c r="A19" s="13" t="s">
        <v>48</v>
      </c>
      <c r="B19" s="13"/>
      <c r="C19" s="17" t="s">
        <v>49</v>
      </c>
      <c r="D19" s="14" t="s">
        <v>50</v>
      </c>
      <c r="E19" s="19" t="s">
        <v>34</v>
      </c>
      <c r="F19" s="20">
        <v>4</v>
      </c>
      <c r="G19" s="21"/>
      <c r="H19" s="22">
        <v>12.5</v>
      </c>
      <c r="I19" s="20">
        <v>1.25</v>
      </c>
      <c r="J19" s="22"/>
      <c r="K19" s="20">
        <v>1</v>
      </c>
      <c r="L19" s="20">
        <v>1</v>
      </c>
      <c r="M19" s="15">
        <f>K19*L19</f>
        <v>1</v>
      </c>
      <c r="N19" s="23">
        <f t="shared" ref="N19:N24" si="2">((H19*I19*F19)+(J19*G19))*M19</f>
        <v>62.5</v>
      </c>
    </row>
    <row r="20" spans="1:14" ht="52.8" x14ac:dyDescent="0.3">
      <c r="A20" s="13" t="s">
        <v>51</v>
      </c>
      <c r="B20" s="13"/>
      <c r="C20" s="17" t="s">
        <v>52</v>
      </c>
      <c r="D20" s="14" t="s">
        <v>50</v>
      </c>
      <c r="E20" s="19" t="s">
        <v>34</v>
      </c>
      <c r="F20" s="20">
        <v>8</v>
      </c>
      <c r="G20" s="21"/>
      <c r="H20" s="22">
        <v>8.44</v>
      </c>
      <c r="I20" s="20">
        <v>1.25</v>
      </c>
      <c r="J20" s="22"/>
      <c r="K20" s="20">
        <v>1</v>
      </c>
      <c r="L20" s="20">
        <v>1</v>
      </c>
      <c r="M20" s="15">
        <f t="shared" ref="M20:M24" si="3">K20*L20</f>
        <v>1</v>
      </c>
      <c r="N20" s="23">
        <f t="shared" si="2"/>
        <v>84.399999999999991</v>
      </c>
    </row>
    <row r="21" spans="1:14" ht="66" x14ac:dyDescent="0.3">
      <c r="A21" s="13" t="s">
        <v>53</v>
      </c>
      <c r="B21" s="13"/>
      <c r="C21" s="17" t="s">
        <v>54</v>
      </c>
      <c r="D21" s="14" t="s">
        <v>50</v>
      </c>
      <c r="E21" s="19" t="s">
        <v>34</v>
      </c>
      <c r="F21" s="20">
        <v>144</v>
      </c>
      <c r="G21" s="21"/>
      <c r="H21" s="22">
        <v>11.55</v>
      </c>
      <c r="I21" s="20">
        <v>1.25</v>
      </c>
      <c r="J21" s="22"/>
      <c r="K21" s="20">
        <v>1</v>
      </c>
      <c r="L21" s="20">
        <v>1</v>
      </c>
      <c r="M21" s="15">
        <f t="shared" si="3"/>
        <v>1</v>
      </c>
      <c r="N21" s="23">
        <f t="shared" si="2"/>
        <v>2079</v>
      </c>
    </row>
    <row r="22" spans="1:14" ht="52.8" x14ac:dyDescent="0.3">
      <c r="A22" s="13" t="s">
        <v>55</v>
      </c>
      <c r="B22" s="13"/>
      <c r="C22" s="17" t="s">
        <v>56</v>
      </c>
      <c r="D22" s="14" t="s">
        <v>50</v>
      </c>
      <c r="E22" s="19" t="s">
        <v>34</v>
      </c>
      <c r="F22" s="20">
        <v>28</v>
      </c>
      <c r="G22" s="21"/>
      <c r="H22" s="22">
        <v>11.01</v>
      </c>
      <c r="I22" s="20">
        <v>1.25</v>
      </c>
      <c r="J22" s="22"/>
      <c r="K22" s="20">
        <v>1</v>
      </c>
      <c r="L22" s="20">
        <v>1</v>
      </c>
      <c r="M22" s="15">
        <f t="shared" si="3"/>
        <v>1</v>
      </c>
      <c r="N22" s="23">
        <f t="shared" si="2"/>
        <v>385.34999999999997</v>
      </c>
    </row>
    <row r="23" spans="1:14" ht="52.8" x14ac:dyDescent="0.3">
      <c r="A23" s="13" t="s">
        <v>57</v>
      </c>
      <c r="B23" s="13"/>
      <c r="C23" s="17" t="s">
        <v>58</v>
      </c>
      <c r="D23" s="14" t="s">
        <v>50</v>
      </c>
      <c r="E23" s="19" t="s">
        <v>34</v>
      </c>
      <c r="F23" s="20">
        <v>8</v>
      </c>
      <c r="G23" s="21"/>
      <c r="H23" s="22">
        <v>9.7100000000000009</v>
      </c>
      <c r="I23" s="20">
        <v>1.25</v>
      </c>
      <c r="J23" s="22"/>
      <c r="K23" s="20">
        <v>1</v>
      </c>
      <c r="L23" s="20">
        <v>1</v>
      </c>
      <c r="M23" s="15">
        <f t="shared" si="3"/>
        <v>1</v>
      </c>
      <c r="N23" s="23">
        <f t="shared" si="2"/>
        <v>97.100000000000009</v>
      </c>
    </row>
    <row r="24" spans="1:14" ht="66" x14ac:dyDescent="0.3">
      <c r="A24" s="13" t="s">
        <v>59</v>
      </c>
      <c r="B24" s="13"/>
      <c r="C24" s="17" t="s">
        <v>60</v>
      </c>
      <c r="D24" s="14" t="s">
        <v>50</v>
      </c>
      <c r="E24" s="19" t="s">
        <v>34</v>
      </c>
      <c r="F24" s="20">
        <v>8</v>
      </c>
      <c r="G24" s="21"/>
      <c r="H24" s="22">
        <v>8.82</v>
      </c>
      <c r="I24" s="20">
        <v>1.25</v>
      </c>
      <c r="J24" s="22"/>
      <c r="K24" s="20">
        <v>1</v>
      </c>
      <c r="L24" s="20">
        <v>1</v>
      </c>
      <c r="M24" s="15">
        <f t="shared" si="3"/>
        <v>1</v>
      </c>
      <c r="N24" s="23">
        <f t="shared" si="2"/>
        <v>88.2</v>
      </c>
    </row>
    <row r="25" spans="1:14" ht="15.6" x14ac:dyDescent="0.35">
      <c r="A25" s="9"/>
      <c r="B25" s="9"/>
      <c r="C25" s="9"/>
      <c r="D25" s="26"/>
      <c r="E25" s="9"/>
      <c r="F25" s="27"/>
      <c r="G25" s="27"/>
      <c r="H25" s="28"/>
      <c r="I25" s="15"/>
      <c r="J25" s="28"/>
      <c r="K25" s="15"/>
      <c r="L25" s="15"/>
      <c r="M25" s="29" t="s">
        <v>45</v>
      </c>
      <c r="N25" s="30">
        <f>SUM(N19:N24)</f>
        <v>2796.5499999999997</v>
      </c>
    </row>
    <row r="26" spans="1:14" ht="16.8" x14ac:dyDescent="0.35">
      <c r="A26" s="9"/>
      <c r="B26" s="9"/>
      <c r="C26" s="9"/>
      <c r="D26" s="26"/>
      <c r="E26" s="9"/>
      <c r="F26" s="27"/>
      <c r="G26" s="27"/>
      <c r="H26" s="28"/>
      <c r="I26" s="15"/>
      <c r="J26" s="28"/>
      <c r="K26" s="15"/>
      <c r="L26" s="15"/>
      <c r="M26" s="32" t="s">
        <v>61</v>
      </c>
      <c r="N26" s="30">
        <f>N17+N25</f>
        <v>4167.2999999999993</v>
      </c>
    </row>
    <row r="27" spans="1:14" ht="15" customHeight="1" x14ac:dyDescent="0.3">
      <c r="A27" s="59" t="s">
        <v>62</v>
      </c>
      <c r="B27" s="60"/>
      <c r="C27" s="60"/>
      <c r="D27" s="60"/>
      <c r="E27" s="60"/>
      <c r="F27" s="60"/>
      <c r="G27" s="60"/>
      <c r="H27" s="60"/>
      <c r="I27" s="60"/>
      <c r="J27" s="60"/>
      <c r="K27" s="60"/>
      <c r="L27" s="60"/>
      <c r="M27" s="60"/>
      <c r="N27" s="61"/>
    </row>
    <row r="28" spans="1:14" ht="92.4" x14ac:dyDescent="0.3">
      <c r="A28" s="12" t="s">
        <v>63</v>
      </c>
      <c r="B28" s="46" t="s">
        <v>97</v>
      </c>
      <c r="C28" s="13" t="s">
        <v>64</v>
      </c>
      <c r="D28" s="14"/>
      <c r="E28" s="14"/>
      <c r="F28" s="27"/>
      <c r="G28" s="27"/>
      <c r="H28" s="28"/>
      <c r="I28" s="15"/>
      <c r="J28" s="28"/>
      <c r="K28" s="15"/>
      <c r="L28" s="15"/>
      <c r="M28" s="15"/>
      <c r="N28" s="16"/>
    </row>
    <row r="29" spans="1:14" ht="52.8" x14ac:dyDescent="0.3">
      <c r="A29" s="13" t="s">
        <v>31</v>
      </c>
      <c r="B29" s="13"/>
      <c r="C29" s="17" t="s">
        <v>32</v>
      </c>
      <c r="D29" s="18" t="s">
        <v>33</v>
      </c>
      <c r="E29" s="19" t="s">
        <v>34</v>
      </c>
      <c r="F29" s="20">
        <v>2</v>
      </c>
      <c r="G29" s="21"/>
      <c r="H29" s="22">
        <v>12.5</v>
      </c>
      <c r="I29" s="20">
        <v>1.25</v>
      </c>
      <c r="J29" s="22"/>
      <c r="K29" s="20">
        <v>0.5</v>
      </c>
      <c r="L29" s="20">
        <v>1</v>
      </c>
      <c r="M29" s="15">
        <f>K29*L29</f>
        <v>0.5</v>
      </c>
      <c r="N29" s="23">
        <f t="shared" ref="N29:N34" si="4">((H29*I29*F29)+(J29*G29))*M29</f>
        <v>15.625</v>
      </c>
    </row>
    <row r="30" spans="1:14" ht="52.8" x14ac:dyDescent="0.3">
      <c r="A30" s="13" t="s">
        <v>35</v>
      </c>
      <c r="B30" s="13"/>
      <c r="C30" s="17" t="s">
        <v>36</v>
      </c>
      <c r="D30" s="18" t="s">
        <v>33</v>
      </c>
      <c r="E30" s="19" t="s">
        <v>34</v>
      </c>
      <c r="F30" s="20">
        <v>4</v>
      </c>
      <c r="G30" s="21"/>
      <c r="H30" s="22">
        <v>8.44</v>
      </c>
      <c r="I30" s="20">
        <v>1.25</v>
      </c>
      <c r="J30" s="22"/>
      <c r="K30" s="20">
        <v>0.5</v>
      </c>
      <c r="L30" s="20">
        <v>1</v>
      </c>
      <c r="M30" s="15">
        <f t="shared" ref="M30:M34" si="5">K30*L30</f>
        <v>0.5</v>
      </c>
      <c r="N30" s="23">
        <f t="shared" si="4"/>
        <v>21.099999999999998</v>
      </c>
    </row>
    <row r="31" spans="1:14" ht="66" x14ac:dyDescent="0.3">
      <c r="A31" s="13" t="s">
        <v>37</v>
      </c>
      <c r="B31" s="13"/>
      <c r="C31" s="17" t="s">
        <v>38</v>
      </c>
      <c r="D31" s="18" t="s">
        <v>33</v>
      </c>
      <c r="E31" s="19" t="s">
        <v>34</v>
      </c>
      <c r="F31" s="20">
        <v>72</v>
      </c>
      <c r="G31" s="21"/>
      <c r="H31" s="22">
        <v>11.55</v>
      </c>
      <c r="I31" s="20">
        <v>1.25</v>
      </c>
      <c r="J31" s="22"/>
      <c r="K31" s="20">
        <v>0.5</v>
      </c>
      <c r="L31" s="20">
        <v>1</v>
      </c>
      <c r="M31" s="15">
        <f t="shared" si="5"/>
        <v>0.5</v>
      </c>
      <c r="N31" s="23">
        <f t="shared" si="4"/>
        <v>519.75</v>
      </c>
    </row>
    <row r="32" spans="1:14" ht="52.8" x14ac:dyDescent="0.3">
      <c r="A32" s="13" t="s">
        <v>39</v>
      </c>
      <c r="B32" s="13"/>
      <c r="C32" s="17" t="s">
        <v>40</v>
      </c>
      <c r="D32" s="18" t="s">
        <v>33</v>
      </c>
      <c r="E32" s="19" t="s">
        <v>34</v>
      </c>
      <c r="F32" s="20">
        <v>12</v>
      </c>
      <c r="G32" s="21"/>
      <c r="H32" s="22">
        <v>11.01</v>
      </c>
      <c r="I32" s="20">
        <v>1.25</v>
      </c>
      <c r="J32" s="22"/>
      <c r="K32" s="20">
        <v>0.5</v>
      </c>
      <c r="L32" s="20">
        <v>1</v>
      </c>
      <c r="M32" s="15">
        <f t="shared" si="5"/>
        <v>0.5</v>
      </c>
      <c r="N32" s="23">
        <f t="shared" si="4"/>
        <v>82.574999999999989</v>
      </c>
    </row>
    <row r="33" spans="1:14" ht="52.8" x14ac:dyDescent="0.3">
      <c r="A33" s="13" t="s">
        <v>41</v>
      </c>
      <c r="B33" s="13"/>
      <c r="C33" s="17" t="s">
        <v>42</v>
      </c>
      <c r="D33" s="18" t="s">
        <v>33</v>
      </c>
      <c r="E33" s="19" t="s">
        <v>34</v>
      </c>
      <c r="F33" s="20">
        <v>4</v>
      </c>
      <c r="G33" s="21"/>
      <c r="H33" s="22">
        <v>9.7100000000000009</v>
      </c>
      <c r="I33" s="20">
        <v>1.25</v>
      </c>
      <c r="J33" s="22"/>
      <c r="K33" s="20">
        <v>0.5</v>
      </c>
      <c r="L33" s="20">
        <v>1</v>
      </c>
      <c r="M33" s="15">
        <f t="shared" si="5"/>
        <v>0.5</v>
      </c>
      <c r="N33" s="23">
        <f t="shared" si="4"/>
        <v>24.275000000000002</v>
      </c>
    </row>
    <row r="34" spans="1:14" ht="66" x14ac:dyDescent="0.3">
      <c r="A34" s="13" t="s">
        <v>43</v>
      </c>
      <c r="B34" s="13"/>
      <c r="C34" s="17" t="s">
        <v>44</v>
      </c>
      <c r="D34" s="18" t="s">
        <v>33</v>
      </c>
      <c r="E34" s="19" t="s">
        <v>34</v>
      </c>
      <c r="F34" s="20">
        <v>4</v>
      </c>
      <c r="G34" s="21"/>
      <c r="H34" s="22">
        <v>8.82</v>
      </c>
      <c r="I34" s="20">
        <v>1.25</v>
      </c>
      <c r="J34" s="22"/>
      <c r="K34" s="20">
        <v>0.5</v>
      </c>
      <c r="L34" s="20">
        <v>1</v>
      </c>
      <c r="M34" s="15">
        <f t="shared" si="5"/>
        <v>0.5</v>
      </c>
      <c r="N34" s="23">
        <f t="shared" si="4"/>
        <v>22.05</v>
      </c>
    </row>
    <row r="35" spans="1:14" ht="15.6" x14ac:dyDescent="0.35">
      <c r="A35" s="9"/>
      <c r="B35" s="9"/>
      <c r="C35" s="9"/>
      <c r="D35" s="26"/>
      <c r="E35" s="26"/>
      <c r="F35" s="27"/>
      <c r="G35" s="27"/>
      <c r="H35" s="28"/>
      <c r="I35" s="15"/>
      <c r="J35" s="28"/>
      <c r="K35" s="15"/>
      <c r="L35" s="15"/>
      <c r="M35" s="29" t="s">
        <v>45</v>
      </c>
      <c r="N35" s="30">
        <f>SUM(N29:N34)</f>
        <v>685.37499999999989</v>
      </c>
    </row>
    <row r="36" spans="1:14" ht="79.2" x14ac:dyDescent="0.3">
      <c r="A36" s="33" t="s">
        <v>65</v>
      </c>
      <c r="B36" s="46" t="s">
        <v>98</v>
      </c>
      <c r="C36" s="13" t="s">
        <v>66</v>
      </c>
      <c r="D36" s="14"/>
      <c r="E36" s="14"/>
      <c r="F36" s="27"/>
      <c r="G36" s="27"/>
      <c r="H36" s="28"/>
      <c r="I36" s="15"/>
      <c r="J36" s="28"/>
      <c r="K36" s="15"/>
      <c r="L36" s="15"/>
      <c r="M36" s="15"/>
      <c r="N36" s="31"/>
    </row>
    <row r="37" spans="1:14" ht="52.8" x14ac:dyDescent="0.3">
      <c r="A37" s="13" t="s">
        <v>48</v>
      </c>
      <c r="B37" s="13"/>
      <c r="C37" s="17" t="s">
        <v>49</v>
      </c>
      <c r="D37" s="14" t="s">
        <v>50</v>
      </c>
      <c r="E37" s="19" t="s">
        <v>34</v>
      </c>
      <c r="F37" s="20">
        <v>4</v>
      </c>
      <c r="G37" s="21"/>
      <c r="H37" s="22">
        <v>12.5</v>
      </c>
      <c r="I37" s="20">
        <v>1.25</v>
      </c>
      <c r="J37" s="22"/>
      <c r="K37" s="20">
        <v>0.5</v>
      </c>
      <c r="L37" s="20">
        <v>1</v>
      </c>
      <c r="M37" s="15">
        <f>K37*L37</f>
        <v>0.5</v>
      </c>
      <c r="N37" s="34">
        <f t="shared" ref="N37:N42" si="6">((H37*I37*F37)+(J37*G37))*M37</f>
        <v>31.25</v>
      </c>
    </row>
    <row r="38" spans="1:14" ht="52.8" x14ac:dyDescent="0.3">
      <c r="A38" s="13" t="s">
        <v>51</v>
      </c>
      <c r="B38" s="13"/>
      <c r="C38" s="17" t="s">
        <v>52</v>
      </c>
      <c r="D38" s="14" t="s">
        <v>50</v>
      </c>
      <c r="E38" s="19" t="s">
        <v>34</v>
      </c>
      <c r="F38" s="20">
        <v>8</v>
      </c>
      <c r="G38" s="21"/>
      <c r="H38" s="22">
        <v>8.44</v>
      </c>
      <c r="I38" s="20">
        <v>1.25</v>
      </c>
      <c r="J38" s="22"/>
      <c r="K38" s="20">
        <v>0.5</v>
      </c>
      <c r="L38" s="20">
        <v>1</v>
      </c>
      <c r="M38" s="15">
        <f t="shared" ref="M38:M42" si="7">K38*L38</f>
        <v>0.5</v>
      </c>
      <c r="N38" s="34">
        <f t="shared" si="6"/>
        <v>42.199999999999996</v>
      </c>
    </row>
    <row r="39" spans="1:14" ht="66" x14ac:dyDescent="0.3">
      <c r="A39" s="13" t="s">
        <v>53</v>
      </c>
      <c r="B39" s="13"/>
      <c r="C39" s="17" t="s">
        <v>54</v>
      </c>
      <c r="D39" s="14" t="s">
        <v>50</v>
      </c>
      <c r="E39" s="19" t="s">
        <v>34</v>
      </c>
      <c r="F39" s="20">
        <v>144</v>
      </c>
      <c r="G39" s="21"/>
      <c r="H39" s="22">
        <v>11.55</v>
      </c>
      <c r="I39" s="20">
        <v>1.25</v>
      </c>
      <c r="J39" s="22"/>
      <c r="K39" s="20">
        <v>0.5</v>
      </c>
      <c r="L39" s="20">
        <v>1</v>
      </c>
      <c r="M39" s="15">
        <f t="shared" si="7"/>
        <v>0.5</v>
      </c>
      <c r="N39" s="34">
        <f t="shared" si="6"/>
        <v>1039.5</v>
      </c>
    </row>
    <row r="40" spans="1:14" ht="52.8" x14ac:dyDescent="0.3">
      <c r="A40" s="13" t="s">
        <v>55</v>
      </c>
      <c r="B40" s="13"/>
      <c r="C40" s="17" t="s">
        <v>56</v>
      </c>
      <c r="D40" s="14" t="s">
        <v>50</v>
      </c>
      <c r="E40" s="19" t="s">
        <v>34</v>
      </c>
      <c r="F40" s="20">
        <v>28</v>
      </c>
      <c r="G40" s="21"/>
      <c r="H40" s="22">
        <v>11.01</v>
      </c>
      <c r="I40" s="20">
        <v>1.25</v>
      </c>
      <c r="J40" s="22"/>
      <c r="K40" s="20">
        <v>0.5</v>
      </c>
      <c r="L40" s="20">
        <v>1</v>
      </c>
      <c r="M40" s="15">
        <f t="shared" si="7"/>
        <v>0.5</v>
      </c>
      <c r="N40" s="34">
        <f t="shared" si="6"/>
        <v>192.67499999999998</v>
      </c>
    </row>
    <row r="41" spans="1:14" ht="52.8" x14ac:dyDescent="0.3">
      <c r="A41" s="13" t="s">
        <v>57</v>
      </c>
      <c r="B41" s="13"/>
      <c r="C41" s="17" t="s">
        <v>58</v>
      </c>
      <c r="D41" s="14" t="s">
        <v>50</v>
      </c>
      <c r="E41" s="19" t="s">
        <v>34</v>
      </c>
      <c r="F41" s="20">
        <v>8</v>
      </c>
      <c r="G41" s="21"/>
      <c r="H41" s="22">
        <v>9.7100000000000009</v>
      </c>
      <c r="I41" s="20">
        <v>1.25</v>
      </c>
      <c r="J41" s="22"/>
      <c r="K41" s="20">
        <v>0.5</v>
      </c>
      <c r="L41" s="20">
        <v>1</v>
      </c>
      <c r="M41" s="15">
        <f t="shared" si="7"/>
        <v>0.5</v>
      </c>
      <c r="N41" s="34">
        <f t="shared" si="6"/>
        <v>48.550000000000004</v>
      </c>
    </row>
    <row r="42" spans="1:14" ht="66" x14ac:dyDescent="0.3">
      <c r="A42" s="13" t="s">
        <v>59</v>
      </c>
      <c r="B42" s="13"/>
      <c r="C42" s="17" t="s">
        <v>60</v>
      </c>
      <c r="D42" s="14" t="s">
        <v>50</v>
      </c>
      <c r="E42" s="19" t="s">
        <v>34</v>
      </c>
      <c r="F42" s="20">
        <v>8</v>
      </c>
      <c r="G42" s="21"/>
      <c r="H42" s="22">
        <v>8.82</v>
      </c>
      <c r="I42" s="20">
        <v>1.25</v>
      </c>
      <c r="J42" s="22"/>
      <c r="K42" s="20">
        <v>0.5</v>
      </c>
      <c r="L42" s="20">
        <v>1</v>
      </c>
      <c r="M42" s="15">
        <f t="shared" si="7"/>
        <v>0.5</v>
      </c>
      <c r="N42" s="34">
        <f t="shared" si="6"/>
        <v>44.1</v>
      </c>
    </row>
    <row r="43" spans="1:14" ht="15.75" customHeight="1" x14ac:dyDescent="0.35">
      <c r="A43" s="9"/>
      <c r="B43" s="9"/>
      <c r="C43" s="9"/>
      <c r="D43" s="9"/>
      <c r="E43" s="9"/>
      <c r="F43" s="15"/>
      <c r="G43" s="15"/>
      <c r="H43" s="15"/>
      <c r="I43" s="15"/>
      <c r="J43" s="15"/>
      <c r="K43" s="15"/>
      <c r="L43" s="15"/>
      <c r="M43" s="35" t="s">
        <v>45</v>
      </c>
      <c r="N43" s="30">
        <f>SUM(N37:N42)</f>
        <v>1398.2749999999999</v>
      </c>
    </row>
    <row r="44" spans="1:14" ht="132" x14ac:dyDescent="0.3">
      <c r="A44" s="33" t="s">
        <v>67</v>
      </c>
      <c r="B44" s="46" t="s">
        <v>100</v>
      </c>
      <c r="C44" s="13" t="s">
        <v>68</v>
      </c>
      <c r="D44" s="14"/>
      <c r="E44" s="14"/>
      <c r="F44" s="27"/>
      <c r="G44" s="27"/>
      <c r="H44" s="28"/>
      <c r="I44" s="15"/>
      <c r="J44" s="28"/>
      <c r="K44" s="15"/>
      <c r="L44" s="15"/>
      <c r="M44" s="15"/>
      <c r="N44" s="31"/>
    </row>
    <row r="45" spans="1:14" ht="52.8" x14ac:dyDescent="0.3">
      <c r="A45" s="13" t="s">
        <v>69</v>
      </c>
      <c r="B45" s="13"/>
      <c r="C45" s="13" t="s">
        <v>70</v>
      </c>
      <c r="D45" s="18" t="s">
        <v>33</v>
      </c>
      <c r="E45" s="19" t="s">
        <v>34</v>
      </c>
      <c r="F45" s="20">
        <v>5</v>
      </c>
      <c r="G45" s="21"/>
      <c r="H45" s="22">
        <v>12.5</v>
      </c>
      <c r="I45" s="20">
        <v>1.25</v>
      </c>
      <c r="J45" s="22"/>
      <c r="K45" s="20">
        <v>0.5</v>
      </c>
      <c r="L45" s="20">
        <v>1</v>
      </c>
      <c r="M45" s="15">
        <f>K45*L45</f>
        <v>0.5</v>
      </c>
      <c r="N45" s="34">
        <f t="shared" ref="N45:N49" si="8">((H45*I45*F45)+(J45*G45))*M45</f>
        <v>39.0625</v>
      </c>
    </row>
    <row r="46" spans="1:14" ht="52.8" x14ac:dyDescent="0.3">
      <c r="A46" s="13" t="s">
        <v>71</v>
      </c>
      <c r="B46" s="13"/>
      <c r="C46" s="13" t="s">
        <v>72</v>
      </c>
      <c r="D46" s="18" t="s">
        <v>33</v>
      </c>
      <c r="E46" s="19" t="s">
        <v>34</v>
      </c>
      <c r="F46" s="20">
        <v>8</v>
      </c>
      <c r="G46" s="21"/>
      <c r="H46" s="22">
        <v>8.44</v>
      </c>
      <c r="I46" s="20">
        <v>1.25</v>
      </c>
      <c r="J46" s="22"/>
      <c r="K46" s="20">
        <v>0.5</v>
      </c>
      <c r="L46" s="20">
        <v>1</v>
      </c>
      <c r="M46" s="15">
        <f t="shared" ref="M46:M49" si="9">K46*L46</f>
        <v>0.5</v>
      </c>
      <c r="N46" s="34">
        <f t="shared" si="8"/>
        <v>42.199999999999996</v>
      </c>
    </row>
    <row r="47" spans="1:14" ht="66" x14ac:dyDescent="0.3">
      <c r="A47" s="13" t="s">
        <v>73</v>
      </c>
      <c r="B47" s="13"/>
      <c r="C47" s="13" t="s">
        <v>74</v>
      </c>
      <c r="D47" s="18" t="s">
        <v>33</v>
      </c>
      <c r="E47" s="19" t="s">
        <v>34</v>
      </c>
      <c r="F47" s="20">
        <v>40</v>
      </c>
      <c r="G47" s="21"/>
      <c r="H47" s="22">
        <v>11.55</v>
      </c>
      <c r="I47" s="20">
        <v>1.25</v>
      </c>
      <c r="J47" s="22"/>
      <c r="K47" s="20">
        <v>0.5</v>
      </c>
      <c r="L47" s="20">
        <v>1</v>
      </c>
      <c r="M47" s="15">
        <f t="shared" si="9"/>
        <v>0.5</v>
      </c>
      <c r="N47" s="34">
        <f t="shared" si="8"/>
        <v>288.75</v>
      </c>
    </row>
    <row r="48" spans="1:14" ht="52.8" x14ac:dyDescent="0.3">
      <c r="A48" s="13" t="s">
        <v>75</v>
      </c>
      <c r="B48" s="13"/>
      <c r="C48" s="13" t="s">
        <v>76</v>
      </c>
      <c r="D48" s="18" t="s">
        <v>33</v>
      </c>
      <c r="E48" s="19" t="s">
        <v>34</v>
      </c>
      <c r="F48" s="20">
        <v>8</v>
      </c>
      <c r="G48" s="21"/>
      <c r="H48" s="22">
        <v>11.01</v>
      </c>
      <c r="I48" s="20">
        <v>1.25</v>
      </c>
      <c r="J48" s="22"/>
      <c r="K48" s="20">
        <v>0.5</v>
      </c>
      <c r="L48" s="20">
        <v>1</v>
      </c>
      <c r="M48" s="15">
        <f t="shared" si="9"/>
        <v>0.5</v>
      </c>
      <c r="N48" s="34">
        <f t="shared" si="8"/>
        <v>55.05</v>
      </c>
    </row>
    <row r="49" spans="1:14" ht="52.8" x14ac:dyDescent="0.3">
      <c r="A49" s="13" t="s">
        <v>77</v>
      </c>
      <c r="B49" s="13"/>
      <c r="C49" s="13" t="s">
        <v>78</v>
      </c>
      <c r="D49" s="18" t="s">
        <v>33</v>
      </c>
      <c r="E49" s="19" t="s">
        <v>34</v>
      </c>
      <c r="F49" s="20">
        <v>8</v>
      </c>
      <c r="G49" s="21"/>
      <c r="H49" s="22">
        <v>9.7100000000000009</v>
      </c>
      <c r="I49" s="20">
        <v>1.25</v>
      </c>
      <c r="J49" s="22"/>
      <c r="K49" s="20">
        <v>0.5</v>
      </c>
      <c r="L49" s="20">
        <v>1</v>
      </c>
      <c r="M49" s="15">
        <f t="shared" si="9"/>
        <v>0.5</v>
      </c>
      <c r="N49" s="34">
        <f t="shared" si="8"/>
        <v>48.550000000000004</v>
      </c>
    </row>
    <row r="50" spans="1:14" ht="15.6" x14ac:dyDescent="0.35">
      <c r="A50" s="9"/>
      <c r="B50" s="9"/>
      <c r="C50" s="9"/>
      <c r="D50" s="9"/>
      <c r="E50" s="9"/>
      <c r="F50" s="15"/>
      <c r="G50" s="15"/>
      <c r="H50" s="15"/>
      <c r="I50" s="15"/>
      <c r="J50" s="15"/>
      <c r="K50" s="15"/>
      <c r="L50" s="15"/>
      <c r="M50" s="35" t="s">
        <v>45</v>
      </c>
      <c r="N50" s="30">
        <f>SUM(N45:N49)</f>
        <v>473.61250000000001</v>
      </c>
    </row>
    <row r="51" spans="1:14" ht="92.4" x14ac:dyDescent="0.3">
      <c r="A51" s="33" t="s">
        <v>79</v>
      </c>
      <c r="B51" s="46" t="s">
        <v>99</v>
      </c>
      <c r="C51" s="13" t="s">
        <v>80</v>
      </c>
      <c r="D51" s="14"/>
      <c r="E51" s="14"/>
      <c r="F51" s="27"/>
      <c r="G51" s="27"/>
      <c r="H51" s="28"/>
      <c r="I51" s="15"/>
      <c r="J51" s="28"/>
      <c r="K51" s="15"/>
      <c r="L51" s="15"/>
      <c r="M51" s="15"/>
      <c r="N51" s="31"/>
    </row>
    <row r="52" spans="1:14" ht="52.8" x14ac:dyDescent="0.3">
      <c r="A52" s="13" t="s">
        <v>81</v>
      </c>
      <c r="B52" s="13"/>
      <c r="C52" s="13" t="s">
        <v>70</v>
      </c>
      <c r="D52" s="14" t="s">
        <v>50</v>
      </c>
      <c r="E52" s="19" t="s">
        <v>34</v>
      </c>
      <c r="F52" s="20">
        <v>4</v>
      </c>
      <c r="G52" s="21"/>
      <c r="H52" s="22">
        <v>12.5</v>
      </c>
      <c r="I52" s="20">
        <v>1.25</v>
      </c>
      <c r="J52" s="22"/>
      <c r="K52" s="20">
        <v>0.5</v>
      </c>
      <c r="L52" s="20">
        <v>1</v>
      </c>
      <c r="M52" s="15">
        <f>K52*L52</f>
        <v>0.5</v>
      </c>
      <c r="N52" s="34">
        <f t="shared" ref="N52:N56" si="10">((H52*I52*F52)+(J52*G52))*M52</f>
        <v>31.25</v>
      </c>
    </row>
    <row r="53" spans="1:14" ht="52.8" x14ac:dyDescent="0.3">
      <c r="A53" s="13" t="s">
        <v>82</v>
      </c>
      <c r="B53" s="13"/>
      <c r="C53" s="13" t="s">
        <v>72</v>
      </c>
      <c r="D53" s="14" t="s">
        <v>50</v>
      </c>
      <c r="E53" s="19" t="s">
        <v>34</v>
      </c>
      <c r="F53" s="20">
        <v>8</v>
      </c>
      <c r="G53" s="21"/>
      <c r="H53" s="22">
        <v>8.44</v>
      </c>
      <c r="I53" s="20">
        <v>1.25</v>
      </c>
      <c r="J53" s="22"/>
      <c r="K53" s="20">
        <v>0.5</v>
      </c>
      <c r="L53" s="20">
        <v>1</v>
      </c>
      <c r="M53" s="15">
        <f t="shared" ref="M53:M56" si="11">K53*L53</f>
        <v>0.5</v>
      </c>
      <c r="N53" s="34">
        <f t="shared" si="10"/>
        <v>42.199999999999996</v>
      </c>
    </row>
    <row r="54" spans="1:14" ht="66" x14ac:dyDescent="0.3">
      <c r="A54" s="13" t="s">
        <v>83</v>
      </c>
      <c r="B54" s="13"/>
      <c r="C54" s="13" t="s">
        <v>74</v>
      </c>
      <c r="D54" s="14" t="s">
        <v>50</v>
      </c>
      <c r="E54" s="19" t="s">
        <v>34</v>
      </c>
      <c r="F54" s="20">
        <v>30</v>
      </c>
      <c r="G54" s="21"/>
      <c r="H54" s="22">
        <v>11.55</v>
      </c>
      <c r="I54" s="20">
        <v>1.25</v>
      </c>
      <c r="J54" s="22"/>
      <c r="K54" s="20">
        <v>0.5</v>
      </c>
      <c r="L54" s="20">
        <v>1</v>
      </c>
      <c r="M54" s="15">
        <f t="shared" si="11"/>
        <v>0.5</v>
      </c>
      <c r="N54" s="34">
        <f t="shared" si="10"/>
        <v>216.5625</v>
      </c>
    </row>
    <row r="55" spans="1:14" ht="52.8" x14ac:dyDescent="0.3">
      <c r="A55" s="13" t="s">
        <v>84</v>
      </c>
      <c r="B55" s="13"/>
      <c r="C55" s="13" t="s">
        <v>76</v>
      </c>
      <c r="D55" s="14" t="s">
        <v>50</v>
      </c>
      <c r="E55" s="19" t="s">
        <v>34</v>
      </c>
      <c r="F55" s="20">
        <v>9</v>
      </c>
      <c r="G55" s="21"/>
      <c r="H55" s="22">
        <v>11.01</v>
      </c>
      <c r="I55" s="20">
        <v>1.25</v>
      </c>
      <c r="J55" s="22"/>
      <c r="K55" s="20">
        <v>0.5</v>
      </c>
      <c r="L55" s="20">
        <v>1</v>
      </c>
      <c r="M55" s="15">
        <f t="shared" si="11"/>
        <v>0.5</v>
      </c>
      <c r="N55" s="34">
        <f t="shared" si="10"/>
        <v>61.931249999999999</v>
      </c>
    </row>
    <row r="56" spans="1:14" ht="52.8" x14ac:dyDescent="0.3">
      <c r="A56" s="13" t="s">
        <v>85</v>
      </c>
      <c r="B56" s="13"/>
      <c r="C56" s="13" t="s">
        <v>78</v>
      </c>
      <c r="D56" s="14" t="s">
        <v>50</v>
      </c>
      <c r="E56" s="19" t="s">
        <v>34</v>
      </c>
      <c r="F56" s="20">
        <v>8</v>
      </c>
      <c r="G56" s="21"/>
      <c r="H56" s="22">
        <v>9.7100000000000009</v>
      </c>
      <c r="I56" s="20">
        <v>1.25</v>
      </c>
      <c r="J56" s="22"/>
      <c r="K56" s="20">
        <v>0.5</v>
      </c>
      <c r="L56" s="20">
        <v>1</v>
      </c>
      <c r="M56" s="15">
        <f t="shared" si="11"/>
        <v>0.5</v>
      </c>
      <c r="N56" s="34">
        <f t="shared" si="10"/>
        <v>48.550000000000004</v>
      </c>
    </row>
    <row r="57" spans="1:14" ht="15.6" x14ac:dyDescent="0.35">
      <c r="A57" s="9"/>
      <c r="B57" s="9"/>
      <c r="C57" s="9"/>
      <c r="D57" s="9"/>
      <c r="E57" s="9"/>
      <c r="F57" s="15"/>
      <c r="G57" s="15"/>
      <c r="H57" s="15"/>
      <c r="I57" s="15"/>
      <c r="J57" s="15"/>
      <c r="K57" s="15"/>
      <c r="L57" s="15"/>
      <c r="M57" s="35" t="s">
        <v>45</v>
      </c>
      <c r="N57" s="30">
        <f>SUM(N52:N56)</f>
        <v>400.49374999999998</v>
      </c>
    </row>
    <row r="58" spans="1:14" ht="16.8" x14ac:dyDescent="0.35">
      <c r="A58" s="9"/>
      <c r="B58" s="9"/>
      <c r="C58" s="9"/>
      <c r="D58" s="9"/>
      <c r="E58" s="9"/>
      <c r="F58" s="15"/>
      <c r="G58" s="15"/>
      <c r="H58" s="15"/>
      <c r="I58" s="15"/>
      <c r="J58" s="15"/>
      <c r="K58" s="15"/>
      <c r="L58" s="36"/>
      <c r="M58" s="32" t="s">
        <v>86</v>
      </c>
      <c r="N58" s="30">
        <f>N35+N43+N50+N57</f>
        <v>2957.7562499999999</v>
      </c>
    </row>
    <row r="59" spans="1:14" x14ac:dyDescent="0.3">
      <c r="A59" s="62" t="s">
        <v>87</v>
      </c>
      <c r="B59" s="63"/>
      <c r="C59" s="63"/>
      <c r="D59" s="63"/>
      <c r="E59" s="63"/>
      <c r="F59" s="63"/>
      <c r="G59" s="63"/>
      <c r="H59" s="63"/>
      <c r="I59" s="63"/>
      <c r="J59" s="63"/>
      <c r="K59" s="63"/>
      <c r="L59" s="63"/>
      <c r="M59" s="63"/>
      <c r="N59" s="64"/>
    </row>
    <row r="60" spans="1:14" ht="16.2" x14ac:dyDescent="0.3">
      <c r="A60" s="62" t="s">
        <v>88</v>
      </c>
      <c r="B60" s="63"/>
      <c r="C60" s="63"/>
      <c r="D60" s="63"/>
      <c r="E60" s="63"/>
      <c r="F60" s="63"/>
      <c r="G60" s="63"/>
      <c r="H60" s="63"/>
      <c r="I60" s="63"/>
      <c r="J60" s="63"/>
      <c r="K60" s="63"/>
      <c r="L60" s="63"/>
      <c r="M60" s="64"/>
      <c r="N60" s="30">
        <f>N58-N26</f>
        <v>-1209.5437499999994</v>
      </c>
    </row>
    <row r="61" spans="1:14" x14ac:dyDescent="0.3">
      <c r="A61" s="37"/>
      <c r="B61" s="37"/>
      <c r="C61" s="37"/>
      <c r="D61" s="37"/>
      <c r="E61" s="37"/>
      <c r="F61" s="38"/>
      <c r="G61" s="38"/>
      <c r="H61" s="38"/>
      <c r="I61" s="38"/>
      <c r="J61" s="38"/>
      <c r="K61" s="38"/>
      <c r="L61" s="38"/>
      <c r="M61" s="39"/>
      <c r="N61" s="40"/>
    </row>
    <row r="62" spans="1:14" x14ac:dyDescent="0.3">
      <c r="A62" s="37"/>
      <c r="B62" s="37"/>
      <c r="C62" s="37"/>
      <c r="D62" s="37"/>
      <c r="E62" s="37"/>
      <c r="F62" s="38"/>
      <c r="G62" s="38"/>
      <c r="H62" s="38"/>
      <c r="I62" s="38"/>
      <c r="J62" s="38"/>
      <c r="K62" s="38"/>
      <c r="L62" s="38"/>
      <c r="M62" s="39"/>
      <c r="N62" s="40"/>
    </row>
    <row r="63" spans="1:14" x14ac:dyDescent="0.3">
      <c r="A63" s="41"/>
      <c r="N63" s="2"/>
    </row>
    <row r="64" spans="1:14" ht="15.6" x14ac:dyDescent="0.3">
      <c r="A64" s="42"/>
      <c r="B64" s="42" t="s">
        <v>89</v>
      </c>
      <c r="N64" s="2"/>
    </row>
    <row r="65" spans="1:14" x14ac:dyDescent="0.3">
      <c r="A65" s="43"/>
      <c r="B65" s="47" t="s">
        <v>96</v>
      </c>
      <c r="C65" s="47"/>
      <c r="E65" s="55"/>
      <c r="F65" s="55"/>
      <c r="G65" s="55"/>
      <c r="H65" s="55"/>
      <c r="K65" s="65" t="s">
        <v>95</v>
      </c>
      <c r="L65" s="65"/>
      <c r="M65" s="65"/>
      <c r="N65" s="2"/>
    </row>
    <row r="66" spans="1:14" x14ac:dyDescent="0.3">
      <c r="A66" s="43"/>
      <c r="B66" s="57" t="s">
        <v>90</v>
      </c>
      <c r="C66" s="57"/>
      <c r="D66" s="43"/>
      <c r="E66" s="52" t="s">
        <v>91</v>
      </c>
      <c r="F66" s="52"/>
      <c r="G66" s="52"/>
      <c r="H66" s="52"/>
      <c r="I66" s="43"/>
      <c r="J66" s="43"/>
      <c r="K66" s="58" t="s">
        <v>92</v>
      </c>
      <c r="L66" s="58"/>
      <c r="M66" s="58"/>
      <c r="N66" s="44"/>
    </row>
    <row r="67" spans="1:14" ht="15.6" x14ac:dyDescent="0.3">
      <c r="A67" s="3"/>
      <c r="N67" s="2"/>
    </row>
    <row r="68" spans="1:14" x14ac:dyDescent="0.3">
      <c r="A68" s="4"/>
      <c r="B68" s="4"/>
      <c r="C68" s="4"/>
      <c r="D68" s="4"/>
      <c r="E68" s="4"/>
      <c r="F68" s="4"/>
      <c r="G68" s="4"/>
      <c r="H68" s="4"/>
      <c r="I68" s="4"/>
      <c r="J68" s="4"/>
      <c r="K68" s="4"/>
      <c r="L68" s="4"/>
      <c r="M68" s="4"/>
      <c r="N68" s="45"/>
    </row>
  </sheetData>
  <sheetProtection formatRows="0" insertRows="0" deleteRows="0"/>
  <dataConsolidate/>
  <mergeCells count="16">
    <mergeCell ref="B66:C66"/>
    <mergeCell ref="E66:H66"/>
    <mergeCell ref="K66:M66"/>
    <mergeCell ref="A9:N9"/>
    <mergeCell ref="A27:N27"/>
    <mergeCell ref="A59:N59"/>
    <mergeCell ref="A60:M60"/>
    <mergeCell ref="E65:H65"/>
    <mergeCell ref="K65:M65"/>
    <mergeCell ref="A7:E7"/>
    <mergeCell ref="F7:G7"/>
    <mergeCell ref="C1:L1"/>
    <mergeCell ref="A2:N2"/>
    <mergeCell ref="A4:N4"/>
    <mergeCell ref="D5:G5"/>
    <mergeCell ref="D6:G6"/>
  </mergeCells>
  <dataValidations count="11">
    <dataValidation type="decimal" allowBlank="1" showInputMessage="1" showErrorMessage="1" errorTitle="Galimi tik skaičiai" error="Įrašykite laiką valandomis" sqref="F11:G16 F29:G34 F45:G49 F19:G24 F52:G56 F37:G42" xr:uid="{584AB365-A8D8-48B9-9CB2-BE3652851E6D}">
      <formula1>0</formula1>
      <formula2>200</formula2>
    </dataValidation>
    <dataValidation type="decimal" allowBlank="1" showInputMessage="1" showErrorMessage="1" error="Įrašykite tarifą eurais" sqref="J11:J16 J29:J34 J45:J49 J19:J24 J37:J42 J52:J56" xr:uid="{81D1694E-8A34-466C-928F-3829A00E4129}">
      <formula1>0</formula1>
      <formula2>9000000000000000</formula2>
    </dataValidation>
    <dataValidation type="decimal" allowBlank="1" showInputMessage="1" showErrorMessage="1" error="Įrašykite veiksmo vykdymo dažnį per vienerius metus" sqref="K44 K35:K36 K51" xr:uid="{C1E73A7E-0EC8-467F-B8A3-6D8833EBEA33}">
      <formula1>0.1</formula1>
      <formula2>200</formula2>
    </dataValidation>
    <dataValidation allowBlank="1" showInputMessage="1" showErrorMessage="1" error="Įrašykite tarifą eurais" sqref="H44 H35:H36 H51" xr:uid="{A73FED4C-6F84-4868-9A65-B5D276306DD2}"/>
    <dataValidation type="whole" allowBlank="1" showInputMessage="1" showErrorMessage="1" error="Įrašykite ūkio subjektų, kurie privalo vykdymo veiksmą, skaičių_x000a_" sqref="L51:L56 L11:L16 L19:L24 L29:L42 L44:L49" xr:uid="{B93C0AEE-A4E8-470D-BC90-E8D7DDB15245}">
      <formula1>1</formula1>
      <formula2>100000000000</formula2>
    </dataValidation>
    <dataValidation type="decimal" allowBlank="1" showInputMessage="1" showErrorMessage="1" error="Įrašykite veiksmo vykdymo dažnį per vienerius metus_x000a_" sqref="K45:K49 K11:K16 K29:K34 K19:K24 K37:K42 K52:K56" xr:uid="{03A08497-15FB-4ABE-B243-A23A0FE8B05E}">
      <formula1>0.1</formula1>
      <formula2>200</formula2>
    </dataValidation>
    <dataValidation type="decimal" allowBlank="1" showInputMessage="1" showErrorMessage="1" error="Įrašykite tarifą eurais" sqref="J35:J36 J44 J51" xr:uid="{B892D3E1-134A-4E17-A72F-8C78BCA35DC7}">
      <formula1>0</formula1>
      <formula2>100</formula2>
    </dataValidation>
    <dataValidation type="decimal" allowBlank="1" showInputMessage="1" showErrorMessage="1" error="Įrašykite tarifą eurais_x000a_" sqref="H45:H49 H11:H16 H29:H34 H19:H24 H37:H42 H52:H56" xr:uid="{4540B1E0-6596-4F4D-AFB6-156337DBAF30}">
      <formula1>0</formula1>
      <formula2>100</formula2>
    </dataValidation>
    <dataValidation type="whole" allowBlank="1" showInputMessage="1" showErrorMessage="1" sqref="L25:L26" xr:uid="{1D0C19B2-189F-41F6-B45E-2D7A22A066E0}">
      <formula1>1</formula1>
      <formula2>100000000000</formula2>
    </dataValidation>
    <dataValidation type="decimal" errorStyle="information" operator="equal" allowBlank="1" showInputMessage="1" showErrorMessage="1" error="Rekomenduojamas naudoti pridėtinių išlaidų dydis – 25 procentai vidinio tarifo dydžio, t.y. langelio reikšmė 1,25. Vertinimą atliekanti institucija kiekvienu atveju pridėtinių išlaidų dydį gali peržiūrėti." sqref="I45:I49 I19:I24 I11:I16 I29:I34 I37:I42 I52:I56" xr:uid="{4E4E9FBF-CB26-4835-AF18-C4CD5E66631C}">
      <formula1>1.25</formula1>
    </dataValidation>
    <dataValidation type="list" allowBlank="1" showInputMessage="1" showErrorMessage="1" errorTitle="Galima kilmė" error="tarptautinės teisės aktai_x000a_Europos Sąjungos teisės aktai_x000a_Lietuvos Respublikos teisės aktai" prompt="Pasirinkite informacinio įpareigojimo kilmę_x000a_" sqref="E45:E49 E11:E16 E29:E34 E19:E24 E37:E42 E52:E56" xr:uid="{E4355725-5B36-459B-B1BD-96CCBA669F6E}">
      <formula1>"tarptautinės teisės aktai,Europos Sąjungos teisės aktai,Lietuvos Respublikos teisės aktai"</formula1>
    </dataValidation>
  </dataValidations>
  <pageMargins left="0.25" right="0.25" top="0.75" bottom="0.75" header="0.3" footer="0.3"/>
  <pageSetup paperSize="9" scale="95"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7A7143CDB204F349AA805AB7699B896D" ma:contentTypeVersion="10" ma:contentTypeDescription="Kurkite naują dokumentą." ma:contentTypeScope="" ma:versionID="1cc9867909db2a66037bd79515bca1c6">
  <xsd:schema xmlns:xsd="http://www.w3.org/2001/XMLSchema" xmlns:xs="http://www.w3.org/2001/XMLSchema" xmlns:p="http://schemas.microsoft.com/office/2006/metadata/properties" xmlns:ns2="3fd4baca-1135-4bb0-b674-42d61e1023a1" xmlns:ns3="5b937bef-b292-4fb6-84ae-84e45067b7de" targetNamespace="http://schemas.microsoft.com/office/2006/metadata/properties" ma:root="true" ma:fieldsID="fde542d415bfc3b5571bf1ea06e9dca9" ns2:_="" ns3:_="">
    <xsd:import namespace="3fd4baca-1135-4bb0-b674-42d61e1023a1"/>
    <xsd:import namespace="5b937bef-b292-4fb6-84ae-84e45067b7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d4baca-1135-4bb0-b674-42d61e102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937bef-b292-4fb6-84ae-84e45067b7de"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427EA1-16CA-4427-8169-BC38C5B4A51B}">
  <ds:schemaRefs>
    <ds:schemaRef ds:uri="http://schemas.microsoft.com/sharepoint/v3/contenttype/forms"/>
  </ds:schemaRefs>
</ds:datastoreItem>
</file>

<file path=customXml/itemProps2.xml><?xml version="1.0" encoding="utf-8"?>
<ds:datastoreItem xmlns:ds="http://schemas.openxmlformats.org/officeDocument/2006/customXml" ds:itemID="{897FE7C9-1F71-49BF-8F73-ACBDD1EDA203}">
  <ds:schemaRefs>
    <ds:schemaRef ds:uri="http://purl.org/dc/elements/1.1/"/>
    <ds:schemaRef ds:uri="5b937bef-b292-4fb6-84ae-84e45067b7de"/>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3fd4baca-1135-4bb0-b674-42d61e1023a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B95654D8-EF3E-467B-84E0-89856F871A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d4baca-1135-4bb0-b674-42d61e1023a1"/>
    <ds:schemaRef ds:uri="5b937bef-b292-4fb6-84ae-84e45067b7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Skaičiuoklė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Mačiulaitytė</dc:creator>
  <cp:lastModifiedBy>Regina Kiselienė</cp:lastModifiedBy>
  <cp:lastPrinted>2021-03-09T12:04:40Z</cp:lastPrinted>
  <dcterms:created xsi:type="dcterms:W3CDTF">2020-11-03T13:49:46Z</dcterms:created>
  <dcterms:modified xsi:type="dcterms:W3CDTF">2021-09-08T08:25:28Z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0x0101007A7143CDB204F349AA805AB7699B896D</vt:lpwstr>
  </property>
</Properties>
</file>