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Karaliute\"/>
    </mc:Choice>
  </mc:AlternateContent>
  <xr:revisionPtr revIDLastSave="0" documentId="8_{7838BE18-B83A-4512-882D-498053243E1E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5" l="1"/>
  <c r="G28" i="5"/>
  <c r="I28" i="5" s="1"/>
  <c r="N27" i="5"/>
  <c r="G27" i="5"/>
  <c r="I27" i="5" s="1"/>
  <c r="N23" i="5" l="1"/>
  <c r="G23" i="5"/>
  <c r="I23" i="5" s="1"/>
  <c r="N20" i="5"/>
  <c r="G20" i="5"/>
  <c r="I20" i="5" s="1"/>
  <c r="N19" i="5"/>
  <c r="G19" i="5"/>
  <c r="I19" i="5" s="1"/>
  <c r="N26" i="5"/>
  <c r="G26" i="5"/>
  <c r="I26" i="5" s="1"/>
  <c r="N25" i="5"/>
  <c r="G25" i="5"/>
  <c r="I25" i="5" s="1"/>
  <c r="N22" i="5"/>
  <c r="G22" i="5"/>
  <c r="I22" i="5" s="1"/>
  <c r="N21" i="5"/>
  <c r="G21" i="5"/>
  <c r="I21" i="5" s="1"/>
  <c r="N18" i="5"/>
  <c r="G18" i="5"/>
  <c r="I18" i="5" s="1"/>
  <c r="B3" i="5"/>
  <c r="G24" i="5"/>
  <c r="I24" i="5" s="1"/>
  <c r="G17" i="5"/>
  <c r="I17" i="5" s="1"/>
  <c r="N24" i="5"/>
  <c r="N31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D18" i="6"/>
  <c r="D16" i="6"/>
  <c r="B16" i="5"/>
  <c r="C16" i="5" s="1"/>
  <c r="D16" i="5" s="1"/>
  <c r="I31" i="5" l="1"/>
  <c r="I33" i="5" s="1"/>
  <c r="D15" i="6" s="1"/>
  <c r="D14" i="6" l="1"/>
  <c r="D19" i="6" s="1"/>
  <c r="N34" i="5"/>
  <c r="I34" i="5"/>
</calcChain>
</file>

<file path=xl/sharedStrings.xml><?xml version="1.0" encoding="utf-8"?>
<sst xmlns="http://schemas.openxmlformats.org/spreadsheetml/2006/main" count="112" uniqueCount="77">
  <si>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</si>
  <si>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</si>
  <si>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</si>
  <si>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</si>
  <si>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</si>
  <si>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</si>
  <si>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</si>
  <si>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</si>
  <si>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</si>
  <si>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</si>
  <si>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</si>
  <si>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</si>
  <si>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</si>
  <si>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</si>
  <si>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</si>
  <si>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</si>
  <si>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</si>
  <si>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</si>
  <si>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</si>
  <si>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</si>
  <si>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</si>
  <si>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</si>
  <si>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</si>
  <si>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</si>
  <si>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</si>
  <si>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</si>
  <si>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</si>
  <si>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</si>
  <si>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</si>
  <si>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</si>
  <si>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</si>
  <si>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</si>
  <si>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</si>
  <si>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</si>
  <si>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</si>
  <si>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</si>
  <si>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</si>
  <si>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</si>
  <si>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</si>
  <si>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</si>
  <si>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</si>
  <si>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</si>
  <si>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</si>
  <si>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</si>
  <si>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</si>
  <si>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</si>
  <si>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</si>
  <si>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</si>
  <si>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</si>
  <si>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r>
      <t xml:space="preserve">2022 -   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</si>
  <si>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</si>
  <si>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</si>
  <si>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</si>
  <si>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</si>
  <si>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DS</t>
  </si>
  <si>
    <t>VT</t>
  </si>
  <si>
    <r>
      <t xml:space="preserve">2022 -  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</si>
  <si>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</si>
  <si>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</si>
  <si>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 xml:space="preserve">
</t>
  </si>
  <si>
    <t>6.1.</t>
  </si>
  <si>
    <t xml:space="preserve">Vertinimas, ar yra sąlygos išduoti Leidimą
</t>
  </si>
  <si>
    <t xml:space="preserve">Pareiškėjo konsultavimas leidimo išlygai išdavimo klausimais
</t>
  </si>
  <si>
    <t xml:space="preserve">Rašto apie atsisakymą išduoti Leidimą parengimas, jei nėra sąlygų išduoti Leidimą, nustatomas pavojus žmonių sveikatai arba jei  taisomosios priemonės nepagrįstos/nepakankamos
</t>
  </si>
  <si>
    <t>7.1.</t>
  </si>
  <si>
    <t>7.2.</t>
  </si>
  <si>
    <t>Prašymo ir pateiktų dokumentų registravimas, informavimas apie registravimą, duomenų įvedimas į duomenų bazę, informacinių raštų apie trūkumus, apie atsisakymą išduoti Leidimą  registravimas ir išsiuntimas</t>
  </si>
  <si>
    <t>Pateiktų duomenų pilnumo kiekybinis ir kokybinis įvertinimas</t>
  </si>
  <si>
    <t>Jei pateikti ne visi dokumentai, rašto apie trūkumus parengimas</t>
  </si>
  <si>
    <t>3.2.</t>
  </si>
  <si>
    <t xml:space="preserve">Potencialaus pavojaus  žmonių sveikatai vertinimas
</t>
  </si>
  <si>
    <t>Potencialaus  pavojaus  žmonių sveikatai išvadų formulavimas ir apibendrinimas</t>
  </si>
  <si>
    <t>6.2.</t>
  </si>
  <si>
    <t xml:space="preserve">Papunktis 4.29¹ </t>
  </si>
  <si>
    <r>
      <rPr>
        <b/>
        <u/>
        <sz val="12"/>
        <rFont val="Times New Roman"/>
        <family val="1"/>
        <charset val="186"/>
      </rPr>
      <t xml:space="preserve">Papunktis 4.29¹   </t>
    </r>
    <r>
      <rPr>
        <u/>
        <sz val="12"/>
        <rFont val="Times New Roman"/>
        <family val="1"/>
        <charset val="186"/>
      </rPr>
      <t xml:space="preserve">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</si>
  <si>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Paslaugos suteikimo išlaidų suvestinė</t>
  </si>
  <si>
    <t>Prašymo išduoti leidimą taikyti geriamojo vandens saugos išlygą vertinimas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</si>
</sst>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/>
    <xf numFmtId="0" fontId="7" fillId="0" borderId="0" xfId="0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workbookViewId="0">
      <selection activeCell="B10" sqref="B10:D10"/>
    </sheetView>
  </sheetViews>
  <sheetFormatPr defaultColWidth="8.88671875" defaultRowHeight="13.2" x14ac:dyDescent="0.25"/>
  <cols>
    <col min="1" max="1" width="2.88671875" style="12" customWidth="1"/>
    <col min="2" max="2" width="5" style="12" customWidth="1"/>
    <col min="3" max="3" width="62.5546875" style="12" customWidth="1"/>
    <col min="4" max="4" width="13.44140625" style="12" customWidth="1"/>
    <col min="5" max="16384" width="8.88671875" style="12"/>
  </cols>
  <sheetData>
    <row r="1" spans="2:4" x14ac:dyDescent="0.25">
      <c r="D1" s="39" t="s">
        <v>15</v>
      </c>
    </row>
    <row r="2" spans="2:4" ht="12" customHeight="1" x14ac:dyDescent="0.25">
      <c r="D2" s="39" t="s">
        <v>16</v>
      </c>
    </row>
    <row r="3" spans="2:4" ht="27.75" customHeight="1" x14ac:dyDescent="0.25">
      <c r="B3" s="60" t="s">
        <v>50</v>
      </c>
      <c r="C3" s="60"/>
      <c r="D3" s="60"/>
    </row>
    <row r="4" spans="2:4" ht="27.75" customHeight="1" x14ac:dyDescent="0.25">
      <c r="B4" s="65" t="s">
        <v>28</v>
      </c>
      <c r="C4" s="65"/>
    </row>
    <row r="5" spans="2:4" ht="15.6" x14ac:dyDescent="0.3">
      <c r="B5" s="64" t="s">
        <v>75</v>
      </c>
      <c r="C5" s="64"/>
      <c r="D5" s="64"/>
    </row>
    <row r="6" spans="2:4" ht="15.6" x14ac:dyDescent="0.3">
      <c r="B6" s="7"/>
      <c r="C6" s="32" t="s">
        <v>56</v>
      </c>
      <c r="D6" s="7"/>
    </row>
    <row r="7" spans="2:4" ht="18.600000000000001" x14ac:dyDescent="0.3">
      <c r="B7" s="7"/>
      <c r="C7" s="33" t="s">
        <v>29</v>
      </c>
      <c r="D7" s="7"/>
    </row>
    <row r="8" spans="2:4" ht="18" customHeight="1" x14ac:dyDescent="0.3">
      <c r="B8" s="66" t="s">
        <v>74</v>
      </c>
      <c r="C8" s="66"/>
      <c r="D8" s="7"/>
    </row>
    <row r="9" spans="2:4" ht="18" customHeight="1" x14ac:dyDescent="0.3">
      <c r="B9" s="10" t="s">
        <v>30</v>
      </c>
      <c r="C9" s="10"/>
      <c r="D9" s="7"/>
    </row>
    <row r="10" spans="2:4" ht="22.5" customHeight="1" x14ac:dyDescent="0.25">
      <c r="B10" s="67" t="s">
        <v>76</v>
      </c>
      <c r="C10" s="67"/>
      <c r="D10" s="67"/>
    </row>
    <row r="11" spans="2:4" ht="22.5" customHeight="1" x14ac:dyDescent="0.25">
      <c r="B11" s="68" t="s">
        <v>31</v>
      </c>
      <c r="C11" s="68"/>
      <c r="D11" s="68"/>
    </row>
    <row r="12" spans="2:4" ht="29.25" customHeight="1" x14ac:dyDescent="0.25">
      <c r="B12" s="40" t="s">
        <v>0</v>
      </c>
      <c r="C12" s="40" t="s">
        <v>17</v>
      </c>
      <c r="D12" s="40" t="s">
        <v>48</v>
      </c>
    </row>
    <row r="13" spans="2:4" x14ac:dyDescent="0.25">
      <c r="B13" s="41"/>
      <c r="C13" s="42"/>
      <c r="D13" s="42"/>
    </row>
    <row r="14" spans="2:4" ht="21.75" customHeight="1" x14ac:dyDescent="0.25">
      <c r="B14" s="43" t="s">
        <v>18</v>
      </c>
      <c r="C14" s="44" t="s">
        <v>19</v>
      </c>
      <c r="D14" s="45">
        <f>Skaičiavimai!I31</f>
        <v>289.13908872901681</v>
      </c>
    </row>
    <row r="15" spans="2:4" ht="18" customHeight="1" x14ac:dyDescent="0.25">
      <c r="B15" s="43" t="s">
        <v>20</v>
      </c>
      <c r="C15" s="44" t="s">
        <v>14</v>
      </c>
      <c r="D15" s="45">
        <f>Skaičiavimai!I33</f>
        <v>4.1925167865707431</v>
      </c>
    </row>
    <row r="16" spans="2:4" ht="18" customHeight="1" x14ac:dyDescent="0.25">
      <c r="B16" s="43" t="s">
        <v>21</v>
      </c>
      <c r="C16" s="44" t="s">
        <v>22</v>
      </c>
      <c r="D16" s="45">
        <f>Skaičiavimai!I32</f>
        <v>0</v>
      </c>
    </row>
    <row r="17" spans="2:4" ht="18.75" customHeight="1" x14ac:dyDescent="0.25">
      <c r="B17" s="43" t="s">
        <v>23</v>
      </c>
      <c r="C17" s="44" t="s">
        <v>25</v>
      </c>
      <c r="D17" s="45">
        <f>Skaičiavimai!N31</f>
        <v>0</v>
      </c>
    </row>
    <row r="18" spans="2:4" ht="32.25" customHeight="1" x14ac:dyDescent="0.25">
      <c r="B18" s="43" t="s">
        <v>24</v>
      </c>
      <c r="C18" s="44" t="s">
        <v>32</v>
      </c>
      <c r="D18" s="45">
        <f>Skaičiavimai!O31</f>
        <v>0</v>
      </c>
    </row>
    <row r="19" spans="2:4" ht="21.75" customHeight="1" x14ac:dyDescent="0.25">
      <c r="B19" s="42"/>
      <c r="C19" s="46" t="s">
        <v>26</v>
      </c>
      <c r="D19" s="47">
        <f>SUM(D14:D18)</f>
        <v>293.33160551558757</v>
      </c>
    </row>
    <row r="21" spans="2:4" x14ac:dyDescent="0.25">
      <c r="B21" s="12" t="s">
        <v>27</v>
      </c>
    </row>
    <row r="22" spans="2:4" ht="17.25" customHeight="1" x14ac:dyDescent="0.25">
      <c r="B22" s="61" t="s">
        <v>57</v>
      </c>
      <c r="C22" s="62"/>
      <c r="D22" s="62"/>
    </row>
    <row r="23" spans="2:4" ht="15.6" x14ac:dyDescent="0.25">
      <c r="B23" s="63" t="s">
        <v>34</v>
      </c>
      <c r="C23" s="63"/>
      <c r="D23" s="63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topLeftCell="B1" zoomScale="90" zoomScaleNormal="90" workbookViewId="0">
      <selection activeCell="B11" sqref="B11:D11"/>
    </sheetView>
  </sheetViews>
  <sheetFormatPr defaultColWidth="8.88671875" defaultRowHeight="13.2" x14ac:dyDescent="0.25"/>
  <cols>
    <col min="1" max="1" width="5" style="12" customWidth="1"/>
    <col min="2" max="2" width="47.5546875" style="12" customWidth="1"/>
    <col min="3" max="3" width="7" style="12" customWidth="1"/>
    <col min="4" max="4" width="22.5546875" style="12" customWidth="1"/>
    <col min="5" max="5" width="7.109375" style="20" customWidth="1"/>
    <col min="6" max="6" width="10.109375" style="56" customWidth="1"/>
    <col min="7" max="7" width="9.44140625" style="56" customWidth="1"/>
    <col min="8" max="8" width="7.5546875" style="57" customWidth="1"/>
    <col min="9" max="9" width="12" style="20" customWidth="1"/>
    <col min="10" max="14" width="7.5546875" style="20" customWidth="1"/>
    <col min="15" max="15" width="11.5546875" style="20" customWidth="1"/>
    <col min="16" max="16" width="4.44140625" style="12" customWidth="1"/>
    <col min="17" max="17" width="14.5546875" style="49" customWidth="1"/>
    <col min="18" max="16384" width="8.88671875" style="12"/>
  </cols>
  <sheetData>
    <row r="1" spans="1:17" ht="15.6" x14ac:dyDescent="0.3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15</v>
      </c>
      <c r="P1" s="48"/>
    </row>
    <row r="2" spans="1:17" ht="15.6" x14ac:dyDescent="0.3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38</v>
      </c>
      <c r="P2" s="48"/>
    </row>
    <row r="3" spans="1:17" ht="33.6" customHeight="1" x14ac:dyDescent="0.3">
      <c r="A3" s="1"/>
      <c r="B3" s="79" t="str">
        <f>Suvestine!B3</f>
        <v>Nacionalinis visuomenės sveikatos centras prie Sveikatos apsaugos ministerijos</v>
      </c>
      <c r="C3" s="79"/>
      <c r="D3" s="79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600000000000001" x14ac:dyDescent="0.3">
      <c r="A4" s="1"/>
      <c r="B4" s="86" t="s">
        <v>39</v>
      </c>
      <c r="C4" s="86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6" x14ac:dyDescent="0.3">
      <c r="A5" s="1"/>
      <c r="B5" s="64" t="s">
        <v>40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5"/>
      <c r="P5" s="48"/>
    </row>
    <row r="6" spans="1:17" ht="15.6" x14ac:dyDescent="0.3">
      <c r="A6" s="1"/>
      <c r="B6" s="81" t="s">
        <v>49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25"/>
      <c r="P6" s="48"/>
    </row>
    <row r="7" spans="1:17" ht="18.600000000000001" x14ac:dyDescent="0.3">
      <c r="A7" s="1"/>
      <c r="B7" s="83" t="s">
        <v>41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"/>
      <c r="P7" s="48"/>
    </row>
    <row r="8" spans="1:17" ht="18" customHeight="1" x14ac:dyDescent="0.3">
      <c r="B8" s="73"/>
      <c r="C8" s="73"/>
      <c r="D8" s="11"/>
      <c r="E8" s="19"/>
      <c r="F8" s="19"/>
      <c r="G8" s="20"/>
      <c r="H8" s="12"/>
    </row>
    <row r="9" spans="1:17" ht="18" customHeight="1" x14ac:dyDescent="0.3">
      <c r="B9" s="10" t="s">
        <v>30</v>
      </c>
      <c r="C9" s="10"/>
      <c r="D9" s="7"/>
      <c r="F9" s="20"/>
      <c r="G9" s="20"/>
      <c r="H9" s="12"/>
    </row>
    <row r="10" spans="1:17" ht="33.6" customHeight="1" x14ac:dyDescent="0.25">
      <c r="B10" s="75" t="s">
        <v>73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7" ht="22.5" customHeight="1" x14ac:dyDescent="0.25">
      <c r="B11" s="83" t="s">
        <v>76</v>
      </c>
      <c r="C11" s="83"/>
      <c r="D11" s="83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25">
      <c r="A12" s="71" t="s">
        <v>0</v>
      </c>
      <c r="B12" s="71" t="s">
        <v>42</v>
      </c>
      <c r="C12" s="71" t="s">
        <v>2</v>
      </c>
      <c r="D12" s="71"/>
      <c r="E12" s="71"/>
      <c r="F12" s="71"/>
      <c r="G12" s="71"/>
      <c r="H12" s="71"/>
      <c r="I12" s="71"/>
      <c r="J12" s="71" t="s">
        <v>37</v>
      </c>
      <c r="K12" s="71"/>
      <c r="L12" s="71"/>
      <c r="M12" s="71"/>
      <c r="N12" s="71"/>
      <c r="O12" s="74" t="s">
        <v>47</v>
      </c>
    </row>
    <row r="13" spans="1:17" ht="15.75" customHeight="1" x14ac:dyDescent="0.25">
      <c r="A13" s="71"/>
      <c r="B13" s="71"/>
      <c r="C13" s="74" t="s">
        <v>3</v>
      </c>
      <c r="D13" s="74" t="s">
        <v>4</v>
      </c>
      <c r="E13" s="74" t="s">
        <v>58</v>
      </c>
      <c r="F13" s="78" t="s">
        <v>43</v>
      </c>
      <c r="G13" s="78" t="s">
        <v>44</v>
      </c>
      <c r="H13" s="78" t="s">
        <v>10</v>
      </c>
      <c r="I13" s="80" t="s">
        <v>45</v>
      </c>
      <c r="J13" s="74" t="s">
        <v>1</v>
      </c>
      <c r="K13" s="74" t="s">
        <v>5</v>
      </c>
      <c r="L13" s="74" t="s">
        <v>46</v>
      </c>
      <c r="M13" s="74" t="s">
        <v>11</v>
      </c>
      <c r="N13" s="77" t="s">
        <v>48</v>
      </c>
      <c r="O13" s="74"/>
    </row>
    <row r="14" spans="1:17" ht="39.75" customHeight="1" x14ac:dyDescent="0.25">
      <c r="A14" s="71"/>
      <c r="B14" s="71"/>
      <c r="C14" s="74"/>
      <c r="D14" s="74"/>
      <c r="E14" s="85"/>
      <c r="F14" s="78"/>
      <c r="G14" s="78"/>
      <c r="H14" s="78"/>
      <c r="I14" s="80"/>
      <c r="J14" s="74"/>
      <c r="K14" s="74"/>
      <c r="L14" s="74"/>
      <c r="M14" s="74"/>
      <c r="N14" s="77"/>
      <c r="O14" s="74"/>
    </row>
    <row r="15" spans="1:17" ht="56.25" customHeight="1" x14ac:dyDescent="0.25">
      <c r="A15" s="71"/>
      <c r="B15" s="71"/>
      <c r="C15" s="74"/>
      <c r="D15" s="74"/>
      <c r="E15" s="85"/>
      <c r="F15" s="78"/>
      <c r="G15" s="78"/>
      <c r="H15" s="78"/>
      <c r="I15" s="80"/>
      <c r="J15" s="74"/>
      <c r="K15" s="74"/>
      <c r="L15" s="74"/>
      <c r="M15" s="74"/>
      <c r="N15" s="77"/>
      <c r="O15" s="74"/>
      <c r="Q15" s="50"/>
    </row>
    <row r="16" spans="1:17" ht="18.75" customHeight="1" x14ac:dyDescent="0.25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18" ht="78" x14ac:dyDescent="0.25">
      <c r="A17" s="2">
        <v>1</v>
      </c>
      <c r="B17" s="59" t="s">
        <v>66</v>
      </c>
      <c r="C17" s="2" t="s">
        <v>6</v>
      </c>
      <c r="D17" s="2" t="s">
        <v>51</v>
      </c>
      <c r="E17" s="2" t="s">
        <v>54</v>
      </c>
      <c r="F17" s="35">
        <v>1306</v>
      </c>
      <c r="G17" s="36">
        <f t="shared" ref="G17:G25" si="1">F17/166.8</f>
        <v>7.8297362110311743</v>
      </c>
      <c r="H17" s="35">
        <v>1</v>
      </c>
      <c r="I17" s="37">
        <f t="shared" ref="I17:I25" si="2">G17*H17</f>
        <v>7.8297362110311743</v>
      </c>
      <c r="J17" s="36"/>
      <c r="K17" s="36"/>
      <c r="L17" s="36"/>
      <c r="M17" s="36"/>
      <c r="N17" s="38">
        <f t="shared" ref="N17:N25" si="3">L17*M17</f>
        <v>0</v>
      </c>
      <c r="O17" s="38"/>
      <c r="Q17" s="51"/>
      <c r="R17" s="52"/>
    </row>
    <row r="18" spans="1:18" ht="31.2" x14ac:dyDescent="0.25">
      <c r="A18" s="2">
        <v>2</v>
      </c>
      <c r="B18" s="59" t="s">
        <v>67</v>
      </c>
      <c r="C18" s="14" t="s">
        <v>7</v>
      </c>
      <c r="D18" s="2" t="s">
        <v>53</v>
      </c>
      <c r="E18" s="2" t="s">
        <v>55</v>
      </c>
      <c r="F18" s="35">
        <v>1872</v>
      </c>
      <c r="G18" s="36">
        <f t="shared" ref="G18:G20" si="4">F18/166.8</f>
        <v>11.223021582733812</v>
      </c>
      <c r="H18" s="35">
        <v>2</v>
      </c>
      <c r="I18" s="37">
        <f t="shared" ref="I18:I20" si="5">G18*H18</f>
        <v>22.446043165467625</v>
      </c>
      <c r="J18" s="36"/>
      <c r="K18" s="36"/>
      <c r="L18" s="36"/>
      <c r="M18" s="36"/>
      <c r="N18" s="38">
        <f t="shared" ref="N18:N20" si="6">L18*M18</f>
        <v>0</v>
      </c>
      <c r="O18" s="38"/>
      <c r="Q18" s="53"/>
      <c r="R18" s="52"/>
    </row>
    <row r="19" spans="1:18" ht="31.2" x14ac:dyDescent="0.25">
      <c r="A19" s="2">
        <v>3</v>
      </c>
      <c r="B19" s="59" t="s">
        <v>68</v>
      </c>
      <c r="C19" s="14" t="s">
        <v>8</v>
      </c>
      <c r="D19" s="2" t="s">
        <v>53</v>
      </c>
      <c r="E19" s="2" t="s">
        <v>55</v>
      </c>
      <c r="F19" s="35">
        <v>1872</v>
      </c>
      <c r="G19" s="36">
        <f t="shared" si="4"/>
        <v>11.223021582733812</v>
      </c>
      <c r="H19" s="35">
        <v>1</v>
      </c>
      <c r="I19" s="37">
        <f t="shared" si="5"/>
        <v>11.223021582733812</v>
      </c>
      <c r="J19" s="36"/>
      <c r="K19" s="36"/>
      <c r="L19" s="36"/>
      <c r="M19" s="36"/>
      <c r="N19" s="38">
        <f t="shared" si="6"/>
        <v>0</v>
      </c>
      <c r="O19" s="38"/>
      <c r="Q19" s="53"/>
      <c r="R19" s="52"/>
    </row>
    <row r="20" spans="1:18" ht="16.2" x14ac:dyDescent="0.25">
      <c r="A20" s="2"/>
      <c r="B20" s="59"/>
      <c r="C20" s="14" t="s">
        <v>69</v>
      </c>
      <c r="D20" s="2" t="s">
        <v>52</v>
      </c>
      <c r="E20" s="2" t="s">
        <v>55</v>
      </c>
      <c r="F20" s="35">
        <v>2442</v>
      </c>
      <c r="G20" s="36">
        <f t="shared" si="4"/>
        <v>14.640287769784171</v>
      </c>
      <c r="H20" s="35">
        <v>0.1</v>
      </c>
      <c r="I20" s="37">
        <f t="shared" si="5"/>
        <v>1.4640287769784173</v>
      </c>
      <c r="J20" s="36"/>
      <c r="K20" s="36"/>
      <c r="L20" s="36"/>
      <c r="M20" s="36"/>
      <c r="N20" s="38">
        <f t="shared" si="6"/>
        <v>0</v>
      </c>
      <c r="O20" s="38"/>
      <c r="Q20" s="53"/>
      <c r="R20" s="52"/>
    </row>
    <row r="21" spans="1:18" ht="31.2" x14ac:dyDescent="0.25">
      <c r="A21" s="2">
        <v>4</v>
      </c>
      <c r="B21" s="59" t="s">
        <v>61</v>
      </c>
      <c r="C21" s="14" t="s">
        <v>8</v>
      </c>
      <c r="D21" s="2" t="s">
        <v>53</v>
      </c>
      <c r="E21" s="2" t="s">
        <v>55</v>
      </c>
      <c r="F21" s="35">
        <v>1872</v>
      </c>
      <c r="G21" s="36">
        <f t="shared" ref="G21" si="7">F21/166.8</f>
        <v>11.223021582733812</v>
      </c>
      <c r="H21" s="35">
        <v>1</v>
      </c>
      <c r="I21" s="37">
        <f t="shared" ref="I21" si="8">G21*H21</f>
        <v>11.223021582733812</v>
      </c>
      <c r="J21" s="36"/>
      <c r="K21" s="36"/>
      <c r="L21" s="36"/>
      <c r="M21" s="36"/>
      <c r="N21" s="38">
        <f t="shared" ref="N21" si="9">L21*M21</f>
        <v>0</v>
      </c>
      <c r="O21" s="38"/>
      <c r="Q21" s="53"/>
      <c r="R21" s="52"/>
    </row>
    <row r="22" spans="1:18" ht="31.2" x14ac:dyDescent="0.25">
      <c r="A22" s="2">
        <v>5</v>
      </c>
      <c r="B22" s="59" t="s">
        <v>70</v>
      </c>
      <c r="C22" s="14" t="s">
        <v>9</v>
      </c>
      <c r="D22" s="2" t="s">
        <v>53</v>
      </c>
      <c r="E22" s="2" t="s">
        <v>55</v>
      </c>
      <c r="F22" s="35">
        <v>1872</v>
      </c>
      <c r="G22" s="36">
        <f t="shared" ref="G22" si="10">F22/166.8</f>
        <v>11.223021582733812</v>
      </c>
      <c r="H22" s="35">
        <v>16</v>
      </c>
      <c r="I22" s="37">
        <f t="shared" ref="I22" si="11">G22*H22</f>
        <v>179.568345323741</v>
      </c>
      <c r="J22" s="36"/>
      <c r="K22" s="36"/>
      <c r="L22" s="36"/>
      <c r="M22" s="36"/>
      <c r="N22" s="38">
        <f t="shared" ref="N22" si="12">L22*M22</f>
        <v>0</v>
      </c>
      <c r="O22" s="38"/>
      <c r="Q22" s="53"/>
      <c r="R22" s="52"/>
    </row>
    <row r="23" spans="1:18" ht="31.2" x14ac:dyDescent="0.25">
      <c r="A23" s="2">
        <v>6</v>
      </c>
      <c r="B23" s="59" t="s">
        <v>71</v>
      </c>
      <c r="C23" s="14" t="s">
        <v>60</v>
      </c>
      <c r="D23" s="2" t="s">
        <v>53</v>
      </c>
      <c r="E23" s="2" t="s">
        <v>55</v>
      </c>
      <c r="F23" s="35">
        <v>1872</v>
      </c>
      <c r="G23" s="36">
        <f t="shared" ref="G23" si="13">F23/166.8</f>
        <v>11.223021582733812</v>
      </c>
      <c r="H23" s="35">
        <v>2</v>
      </c>
      <c r="I23" s="37">
        <f t="shared" ref="I23" si="14">G23*H23</f>
        <v>22.446043165467625</v>
      </c>
      <c r="J23" s="36"/>
      <c r="K23" s="36"/>
      <c r="L23" s="36"/>
      <c r="M23" s="36"/>
      <c r="N23" s="38">
        <f t="shared" ref="N23" si="15">L23*M23</f>
        <v>0</v>
      </c>
      <c r="O23" s="38"/>
      <c r="Q23" s="53"/>
      <c r="R23" s="52"/>
    </row>
    <row r="24" spans="1:18" ht="31.2" x14ac:dyDescent="0.25">
      <c r="A24" s="2"/>
      <c r="B24" s="59" t="s">
        <v>59</v>
      </c>
      <c r="C24" s="14" t="s">
        <v>72</v>
      </c>
      <c r="D24" s="2" t="s">
        <v>52</v>
      </c>
      <c r="E24" s="2" t="s">
        <v>55</v>
      </c>
      <c r="F24" s="35">
        <v>2442</v>
      </c>
      <c r="G24" s="36">
        <f t="shared" si="1"/>
        <v>14.640287769784171</v>
      </c>
      <c r="H24" s="35">
        <v>0.5</v>
      </c>
      <c r="I24" s="37">
        <f t="shared" si="2"/>
        <v>7.3201438848920857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18" ht="78" x14ac:dyDescent="0.25">
      <c r="A25" s="2">
        <v>7</v>
      </c>
      <c r="B25" s="59" t="s">
        <v>63</v>
      </c>
      <c r="C25" s="14" t="s">
        <v>64</v>
      </c>
      <c r="D25" s="2" t="s">
        <v>53</v>
      </c>
      <c r="E25" s="2" t="s">
        <v>55</v>
      </c>
      <c r="F25" s="35">
        <v>1872</v>
      </c>
      <c r="G25" s="36">
        <f t="shared" si="1"/>
        <v>11.223021582733812</v>
      </c>
      <c r="H25" s="35">
        <v>1</v>
      </c>
      <c r="I25" s="37">
        <f t="shared" si="2"/>
        <v>11.223021582733812</v>
      </c>
      <c r="J25" s="36"/>
      <c r="K25" s="36"/>
      <c r="L25" s="36"/>
      <c r="M25" s="36"/>
      <c r="N25" s="38">
        <f t="shared" si="3"/>
        <v>0</v>
      </c>
      <c r="O25" s="38"/>
      <c r="Q25" s="53"/>
      <c r="R25" s="52"/>
    </row>
    <row r="26" spans="1:18" ht="31.2" x14ac:dyDescent="0.25">
      <c r="A26" s="2"/>
      <c r="B26" s="59" t="s">
        <v>59</v>
      </c>
      <c r="C26" s="14" t="s">
        <v>65</v>
      </c>
      <c r="D26" s="2" t="s">
        <v>52</v>
      </c>
      <c r="E26" s="2" t="s">
        <v>55</v>
      </c>
      <c r="F26" s="35">
        <v>2442</v>
      </c>
      <c r="G26" s="36">
        <f t="shared" ref="G26:G28" si="16">F26/166.8</f>
        <v>14.640287769784171</v>
      </c>
      <c r="H26" s="35">
        <v>0.1</v>
      </c>
      <c r="I26" s="37">
        <f t="shared" ref="I26:I28" si="17">G26*H26</f>
        <v>1.4640287769784173</v>
      </c>
      <c r="J26" s="36"/>
      <c r="K26" s="36"/>
      <c r="L26" s="36"/>
      <c r="M26" s="36"/>
      <c r="N26" s="38">
        <f t="shared" ref="N26:N28" si="18">L26*M26</f>
        <v>0</v>
      </c>
      <c r="O26" s="38"/>
      <c r="Q26" s="53"/>
      <c r="R26" s="52"/>
    </row>
    <row r="27" spans="1:18" ht="46.8" x14ac:dyDescent="0.25">
      <c r="A27" s="2">
        <v>5</v>
      </c>
      <c r="B27" s="59" t="s">
        <v>62</v>
      </c>
      <c r="C27" s="14" t="s">
        <v>9</v>
      </c>
      <c r="D27" s="2" t="s">
        <v>53</v>
      </c>
      <c r="E27" s="2" t="s">
        <v>55</v>
      </c>
      <c r="F27" s="35">
        <v>1872</v>
      </c>
      <c r="G27" s="36">
        <f t="shared" si="16"/>
        <v>11.223021582733812</v>
      </c>
      <c r="H27" s="35">
        <v>0.5</v>
      </c>
      <c r="I27" s="37">
        <f t="shared" si="17"/>
        <v>5.6115107913669062</v>
      </c>
      <c r="J27" s="36"/>
      <c r="K27" s="36"/>
      <c r="L27" s="36"/>
      <c r="M27" s="36"/>
      <c r="N27" s="38">
        <f t="shared" si="18"/>
        <v>0</v>
      </c>
      <c r="O27" s="38"/>
      <c r="Q27" s="53"/>
      <c r="R27" s="52"/>
    </row>
    <row r="28" spans="1:18" ht="46.8" x14ac:dyDescent="0.25">
      <c r="A28" s="2">
        <v>6</v>
      </c>
      <c r="B28" s="59" t="s">
        <v>62</v>
      </c>
      <c r="C28" s="14" t="s">
        <v>60</v>
      </c>
      <c r="D28" s="2" t="s">
        <v>52</v>
      </c>
      <c r="E28" s="2" t="s">
        <v>55</v>
      </c>
      <c r="F28" s="35">
        <v>2442</v>
      </c>
      <c r="G28" s="36">
        <f t="shared" si="16"/>
        <v>14.640287769784171</v>
      </c>
      <c r="H28" s="35">
        <v>0.5</v>
      </c>
      <c r="I28" s="37">
        <f t="shared" si="17"/>
        <v>7.3201438848920857</v>
      </c>
      <c r="J28" s="36"/>
      <c r="K28" s="36"/>
      <c r="L28" s="36"/>
      <c r="M28" s="36"/>
      <c r="N28" s="38">
        <f t="shared" si="18"/>
        <v>0</v>
      </c>
      <c r="O28" s="38"/>
      <c r="Q28" s="53"/>
      <c r="R28" s="52"/>
    </row>
    <row r="29" spans="1:18" ht="16.2" x14ac:dyDescent="0.25">
      <c r="A29" s="2"/>
      <c r="B29" s="28"/>
      <c r="C29" s="14"/>
      <c r="D29" s="2"/>
      <c r="E29" s="30"/>
      <c r="F29" s="35"/>
      <c r="G29" s="36"/>
      <c r="H29" s="35"/>
      <c r="I29" s="37"/>
      <c r="J29" s="36"/>
      <c r="K29" s="36"/>
      <c r="L29" s="36"/>
      <c r="M29" s="36"/>
      <c r="N29" s="38"/>
      <c r="O29" s="38"/>
      <c r="Q29" s="53"/>
      <c r="R29" s="52"/>
    </row>
    <row r="30" spans="1:18" ht="16.2" x14ac:dyDescent="0.25">
      <c r="A30" s="2"/>
      <c r="B30" s="29"/>
      <c r="C30" s="16"/>
      <c r="D30" s="2"/>
      <c r="E30" s="30"/>
      <c r="F30" s="35"/>
      <c r="G30" s="36"/>
      <c r="H30" s="35"/>
      <c r="I30" s="37"/>
      <c r="J30" s="36"/>
      <c r="K30" s="36"/>
      <c r="L30" s="36"/>
      <c r="M30" s="36"/>
      <c r="N30" s="38"/>
      <c r="O30" s="38"/>
      <c r="Q30" s="53"/>
      <c r="R30" s="54"/>
    </row>
    <row r="31" spans="1:18" ht="31.2" x14ac:dyDescent="0.25">
      <c r="A31" s="17"/>
      <c r="B31" s="15" t="s">
        <v>12</v>
      </c>
      <c r="C31" s="16"/>
      <c r="D31" s="2"/>
      <c r="E31" s="30"/>
      <c r="F31" s="35"/>
      <c r="G31" s="35"/>
      <c r="H31" s="35"/>
      <c r="I31" s="37">
        <f>SUM(I17:I28)</f>
        <v>289.13908872901681</v>
      </c>
      <c r="J31" s="15" t="s">
        <v>12</v>
      </c>
      <c r="K31" s="36"/>
      <c r="L31" s="36"/>
      <c r="M31" s="36"/>
      <c r="N31" s="38">
        <f>L31*M31</f>
        <v>0</v>
      </c>
      <c r="O31" s="37"/>
      <c r="Q31" s="53"/>
      <c r="R31" s="54"/>
    </row>
    <row r="32" spans="1:18" ht="16.2" x14ac:dyDescent="0.25">
      <c r="A32" s="17"/>
      <c r="B32" s="2" t="s">
        <v>13</v>
      </c>
      <c r="C32" s="16"/>
      <c r="D32" s="2"/>
      <c r="E32" s="30"/>
      <c r="F32" s="35"/>
      <c r="G32" s="35"/>
      <c r="H32" s="35"/>
      <c r="I32" s="37"/>
      <c r="J32" s="36"/>
      <c r="K32" s="36"/>
      <c r="L32" s="36"/>
      <c r="M32" s="36"/>
      <c r="N32" s="38"/>
      <c r="O32" s="38"/>
      <c r="Q32" s="53"/>
      <c r="R32" s="54"/>
    </row>
    <row r="33" spans="1:18" ht="16.2" x14ac:dyDescent="0.25">
      <c r="A33" s="17"/>
      <c r="B33" s="2" t="s">
        <v>14</v>
      </c>
      <c r="C33" s="16"/>
      <c r="D33" s="2"/>
      <c r="E33" s="30"/>
      <c r="F33" s="35"/>
      <c r="G33" s="35"/>
      <c r="H33" s="35"/>
      <c r="I33" s="37">
        <f>(I31+I32)*1.45%</f>
        <v>4.1925167865707431</v>
      </c>
      <c r="J33" s="36"/>
      <c r="K33" s="36"/>
      <c r="L33" s="36"/>
      <c r="M33" s="36"/>
      <c r="N33" s="38"/>
      <c r="O33" s="38"/>
      <c r="Q33" s="53"/>
      <c r="R33" s="54"/>
    </row>
    <row r="34" spans="1:18" ht="15.6" x14ac:dyDescent="0.25">
      <c r="A34" s="17"/>
      <c r="B34" s="15" t="s">
        <v>12</v>
      </c>
      <c r="C34" s="15"/>
      <c r="D34" s="15"/>
      <c r="E34" s="31"/>
      <c r="F34" s="15"/>
      <c r="G34" s="15"/>
      <c r="H34" s="15"/>
      <c r="I34" s="34">
        <f>I31+I32+I33</f>
        <v>293.33160551558757</v>
      </c>
      <c r="J34" s="15"/>
      <c r="K34" s="15"/>
      <c r="L34" s="15"/>
      <c r="M34" s="15"/>
      <c r="N34" s="72">
        <f>I31+N31+O31+I33-I32</f>
        <v>293.33160551558757</v>
      </c>
      <c r="O34" s="72"/>
    </row>
    <row r="35" spans="1:18" ht="30" customHeight="1" x14ac:dyDescent="0.3">
      <c r="A35" s="50"/>
      <c r="B35" s="1" t="s">
        <v>27</v>
      </c>
      <c r="C35" s="1"/>
      <c r="D35" s="1"/>
      <c r="E35" s="21"/>
      <c r="F35" s="1"/>
      <c r="G35" s="1"/>
      <c r="H35" s="50"/>
      <c r="I35" s="50"/>
      <c r="J35" s="50"/>
      <c r="K35" s="50"/>
      <c r="L35" s="50"/>
      <c r="M35" s="50"/>
      <c r="N35" s="50"/>
      <c r="O35" s="50"/>
    </row>
    <row r="36" spans="1:18" ht="25.5" customHeight="1" x14ac:dyDescent="0.3">
      <c r="A36" s="50"/>
      <c r="B36" s="8" t="s">
        <v>33</v>
      </c>
      <c r="C36" s="8"/>
      <c r="D36" s="8"/>
      <c r="E36" s="22"/>
      <c r="F36" s="22"/>
      <c r="G36" s="22"/>
      <c r="H36" s="8"/>
      <c r="I36" s="22"/>
      <c r="J36" s="22"/>
      <c r="K36" s="55"/>
      <c r="L36" s="55"/>
      <c r="M36" s="55"/>
      <c r="N36" s="55"/>
      <c r="O36" s="55"/>
    </row>
    <row r="37" spans="1:18" ht="25.5" customHeight="1" x14ac:dyDescent="0.25">
      <c r="A37" s="50"/>
      <c r="B37" s="9" t="s">
        <v>35</v>
      </c>
      <c r="C37" s="9"/>
      <c r="D37" s="9"/>
      <c r="E37" s="23"/>
      <c r="F37" s="23"/>
      <c r="G37" s="23"/>
      <c r="H37" s="9"/>
      <c r="I37" s="23"/>
      <c r="J37" s="23"/>
      <c r="K37" s="55"/>
      <c r="L37" s="55"/>
      <c r="M37" s="55"/>
      <c r="N37" s="55"/>
      <c r="O37" s="55"/>
    </row>
    <row r="38" spans="1:18" ht="15.6" x14ac:dyDescent="0.3">
      <c r="A38" s="50"/>
      <c r="B38" s="1" t="s">
        <v>36</v>
      </c>
      <c r="C38" s="1"/>
      <c r="D38" s="1"/>
      <c r="E38" s="21"/>
      <c r="F38" s="21"/>
      <c r="G38" s="21"/>
      <c r="H38" s="50"/>
      <c r="I38" s="55"/>
      <c r="J38" s="55"/>
      <c r="K38" s="55"/>
      <c r="L38" s="55"/>
      <c r="M38" s="55"/>
      <c r="N38" s="55"/>
      <c r="O38" s="55"/>
    </row>
    <row r="39" spans="1:18" s="50" customFormat="1" ht="15.6" x14ac:dyDescent="0.3">
      <c r="B39" s="8" t="s">
        <v>33</v>
      </c>
      <c r="C39" s="8"/>
      <c r="D39" s="8"/>
      <c r="E39" s="22"/>
      <c r="F39" s="22"/>
      <c r="G39" s="22"/>
      <c r="H39" s="8"/>
      <c r="I39" s="22"/>
      <c r="J39" s="22"/>
      <c r="K39" s="55"/>
      <c r="L39" s="55"/>
      <c r="M39" s="55"/>
      <c r="N39" s="55"/>
      <c r="O39" s="55"/>
      <c r="Q39" s="49"/>
    </row>
    <row r="40" spans="1:18" s="50" customFormat="1" ht="17.25" customHeight="1" x14ac:dyDescent="0.25">
      <c r="B40" s="9" t="s">
        <v>35</v>
      </c>
      <c r="C40" s="9"/>
      <c r="D40" s="9"/>
      <c r="E40" s="23"/>
      <c r="F40" s="23"/>
      <c r="G40" s="23"/>
      <c r="H40" s="9"/>
      <c r="I40" s="23"/>
      <c r="J40" s="23"/>
      <c r="K40" s="55"/>
      <c r="L40" s="55"/>
      <c r="M40" s="55"/>
      <c r="N40" s="55"/>
      <c r="O40" s="55"/>
      <c r="Q40" s="49"/>
    </row>
    <row r="41" spans="1:18" s="50" customFormat="1" ht="21" x14ac:dyDescent="0.4">
      <c r="A41" s="1"/>
      <c r="B41" s="3"/>
      <c r="C41" s="4"/>
      <c r="D41" s="69"/>
      <c r="E41" s="69"/>
      <c r="F41" s="69"/>
      <c r="G41" s="69"/>
      <c r="H41" s="69"/>
      <c r="I41" s="69"/>
      <c r="J41" s="70"/>
      <c r="K41" s="70"/>
      <c r="L41" s="70"/>
      <c r="M41" s="70"/>
      <c r="N41" s="70"/>
      <c r="O41" s="70"/>
      <c r="Q41" s="49"/>
    </row>
    <row r="42" spans="1:18" ht="21" x14ac:dyDescent="0.4">
      <c r="A42" s="1"/>
      <c r="B42" s="4"/>
      <c r="C42" s="4"/>
      <c r="D42" s="4"/>
      <c r="E42" s="26"/>
      <c r="F42" s="24"/>
      <c r="G42" s="24"/>
      <c r="H42" s="6"/>
      <c r="I42" s="26"/>
      <c r="J42" s="26"/>
      <c r="K42" s="26"/>
      <c r="L42" s="26"/>
      <c r="M42" s="26"/>
      <c r="N42" s="26"/>
      <c r="O42" s="26"/>
    </row>
    <row r="43" spans="1:18" s="50" customFormat="1" ht="21" x14ac:dyDescent="0.4">
      <c r="A43" s="1"/>
      <c r="B43" s="4"/>
      <c r="C43" s="4"/>
      <c r="D43" s="4"/>
      <c r="E43" s="26"/>
      <c r="F43" s="24"/>
      <c r="G43" s="24"/>
      <c r="H43" s="6"/>
      <c r="I43" s="26"/>
      <c r="J43" s="26"/>
      <c r="K43" s="26"/>
      <c r="L43" s="26"/>
      <c r="M43" s="26"/>
      <c r="N43" s="26"/>
      <c r="O43" s="26"/>
      <c r="Q43" s="49"/>
    </row>
    <row r="44" spans="1:18" s="50" customFormat="1" ht="17.25" customHeight="1" x14ac:dyDescent="0.4">
      <c r="A44" s="1"/>
      <c r="B44" s="4"/>
      <c r="C44" s="4"/>
      <c r="D44" s="4"/>
      <c r="E44" s="26"/>
      <c r="F44" s="24"/>
      <c r="G44" s="24"/>
      <c r="H44" s="6"/>
      <c r="I44" s="26"/>
      <c r="J44" s="26"/>
      <c r="K44" s="26"/>
      <c r="L44" s="26"/>
      <c r="M44" s="26"/>
      <c r="N44" s="26"/>
      <c r="O44" s="26"/>
      <c r="Q44" s="49"/>
    </row>
    <row r="45" spans="1:18" s="50" customFormat="1" ht="21" x14ac:dyDescent="0.4">
      <c r="A45" s="1"/>
      <c r="B45" s="4"/>
      <c r="C45" s="4"/>
      <c r="D45" s="4"/>
      <c r="E45" s="26"/>
      <c r="F45" s="24"/>
      <c r="G45" s="24"/>
      <c r="H45" s="6"/>
      <c r="I45" s="26"/>
      <c r="J45" s="26"/>
      <c r="K45" s="26"/>
      <c r="L45" s="26"/>
      <c r="M45" s="26"/>
      <c r="N45" s="26"/>
      <c r="O45" s="26"/>
      <c r="Q45" s="49"/>
    </row>
    <row r="46" spans="1:18" ht="15.6" x14ac:dyDescent="0.3">
      <c r="A46" s="1"/>
      <c r="B46" s="1"/>
      <c r="C46" s="1"/>
      <c r="D46" s="1"/>
      <c r="E46" s="21"/>
      <c r="F46" s="18"/>
      <c r="G46" s="18"/>
      <c r="H46" s="5"/>
      <c r="I46" s="21"/>
      <c r="J46" s="21"/>
      <c r="K46" s="21"/>
      <c r="L46" s="21"/>
      <c r="M46" s="21"/>
      <c r="N46" s="21"/>
      <c r="O46" s="21"/>
    </row>
    <row r="47" spans="1:18" ht="15.6" x14ac:dyDescent="0.3">
      <c r="A47" s="1"/>
      <c r="B47" s="1"/>
      <c r="C47" s="1"/>
      <c r="D47" s="1"/>
      <c r="E47" s="21"/>
      <c r="F47" s="18"/>
      <c r="G47" s="18"/>
      <c r="H47" s="5"/>
      <c r="I47" s="21"/>
      <c r="J47" s="21"/>
      <c r="K47" s="21"/>
      <c r="L47" s="21"/>
      <c r="M47" s="21"/>
      <c r="N47" s="21"/>
      <c r="O47" s="21"/>
    </row>
    <row r="48" spans="1:18" ht="15.6" x14ac:dyDescent="0.3">
      <c r="A48" s="1"/>
      <c r="B48" s="1"/>
      <c r="C48" s="1"/>
      <c r="D48" s="1"/>
      <c r="E48" s="21"/>
      <c r="F48" s="18"/>
      <c r="G48" s="18"/>
      <c r="H48" s="5"/>
      <c r="I48" s="21"/>
      <c r="J48" s="21"/>
      <c r="K48" s="21"/>
      <c r="L48" s="21"/>
      <c r="M48" s="21"/>
      <c r="N48" s="21"/>
      <c r="O48" s="21"/>
    </row>
    <row r="49" spans="1:15" ht="15.6" x14ac:dyDescent="0.3">
      <c r="A49" s="1"/>
      <c r="B49" s="1"/>
      <c r="C49" s="1"/>
      <c r="D49" s="1"/>
      <c r="E49" s="21"/>
      <c r="F49" s="18"/>
      <c r="G49" s="18"/>
      <c r="H49" s="5"/>
      <c r="I49" s="21"/>
      <c r="J49" s="21"/>
      <c r="K49" s="21"/>
      <c r="L49" s="21"/>
      <c r="M49" s="21"/>
      <c r="N49" s="21"/>
      <c r="O49" s="21"/>
    </row>
    <row r="50" spans="1:15" ht="15.6" x14ac:dyDescent="0.3">
      <c r="A50" s="1"/>
      <c r="B50" s="1"/>
      <c r="C50" s="1"/>
      <c r="D50" s="1"/>
      <c r="E50" s="21"/>
      <c r="F50" s="18"/>
      <c r="G50" s="18"/>
      <c r="H50" s="5"/>
      <c r="I50" s="21"/>
      <c r="J50" s="21"/>
      <c r="K50" s="21"/>
      <c r="L50" s="21"/>
      <c r="M50" s="21"/>
      <c r="N50" s="21"/>
      <c r="O50" s="21"/>
    </row>
    <row r="51" spans="1:15" ht="15.6" x14ac:dyDescent="0.3">
      <c r="A51" s="1"/>
      <c r="B51" s="1"/>
      <c r="C51" s="1"/>
      <c r="D51" s="1"/>
      <c r="E51" s="21"/>
      <c r="F51" s="18"/>
      <c r="G51" s="18"/>
      <c r="H51" s="5"/>
      <c r="I51" s="21"/>
      <c r="J51" s="21"/>
      <c r="K51" s="21"/>
      <c r="L51" s="21"/>
      <c r="M51" s="21"/>
      <c r="N51" s="21"/>
      <c r="O51" s="21"/>
    </row>
  </sheetData>
  <mergeCells count="28"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  <mergeCell ref="D41:I41"/>
    <mergeCell ref="J41:O41"/>
    <mergeCell ref="A12:A15"/>
    <mergeCell ref="N34:O34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Danguolė Sabaliauskienė</cp:lastModifiedBy>
  <cp:lastPrinted>2022-06-08T15:18:45Z</cp:lastPrinted>
  <dcterms:created xsi:type="dcterms:W3CDTF">2002-10-10T11:17:42Z</dcterms:created>
  <dcterms:modified xsi:type="dcterms:W3CDTF">2022-12-27T09:40:52Z</dcterms:modified>
</cp:coreProperties>
</file>