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Info" sheetId="3" r:id="rId1"/>
    <sheet name="Lapas1" sheetId="4" r:id="rId2"/>
  </sheets>
  <calcPr calcId="145621"/>
</workbook>
</file>

<file path=xl/calcChain.xml><?xml version="1.0" encoding="utf-8"?>
<calcChain xmlns="http://schemas.openxmlformats.org/spreadsheetml/2006/main">
  <c r="M10" i="3" l="1"/>
  <c r="J18" i="3" l="1"/>
  <c r="E18" i="3"/>
  <c r="O21" i="3" l="1"/>
  <c r="N21" i="3"/>
  <c r="M21" i="3"/>
  <c r="K21" i="3"/>
  <c r="J21" i="3"/>
  <c r="I21" i="3"/>
  <c r="H21" i="3"/>
  <c r="G21" i="3"/>
  <c r="F21" i="3"/>
  <c r="E21" i="3" l="1"/>
  <c r="D21" i="3"/>
  <c r="L21" i="3"/>
  <c r="C19" i="3" l="1"/>
  <c r="C20" i="3"/>
  <c r="C18" i="3" l="1"/>
  <c r="K20" i="3" l="1"/>
  <c r="J20" i="3"/>
  <c r="M20" i="3"/>
  <c r="C17" i="3" l="1"/>
  <c r="C10" i="3" l="1"/>
  <c r="C13" i="3" l="1"/>
  <c r="C15" i="3" l="1"/>
  <c r="C16" i="3"/>
  <c r="C11" i="3" l="1"/>
  <c r="C12" i="3"/>
  <c r="C14" i="3"/>
  <c r="C9" i="3" l="1"/>
  <c r="C21" i="3" s="1"/>
</calcChain>
</file>

<file path=xl/sharedStrings.xml><?xml version="1.0" encoding="utf-8"?>
<sst xmlns="http://schemas.openxmlformats.org/spreadsheetml/2006/main" count="44" uniqueCount="32">
  <si>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</si>
  <si>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</si>
  <si>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</si>
  <si>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</si>
  <si>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(2=3+...+14) </t>
    </r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</si>
  <si>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</si>
  <si>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</si>
  <si>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</si>
  <si>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</si>
  <si>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</si>
  <si>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</si>
  <si>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</si>
  <si>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</si>
  <si>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</si>
  <si>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</si>
  <si>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</si>
  <si>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</si>
  <si>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</si>
  <si>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</si>
  <si>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 xml:space="preserve">Mobiliųjų ir vakcinavimo punktų įrengimo ir darbo juose organizavimo </t>
  </si>
  <si>
    <t>Šiaulių miesto</t>
  </si>
  <si>
    <t>Klaipėdos rajono</t>
  </si>
  <si>
    <t>Ignalinos rajono</t>
  </si>
  <si>
    <t>Plungės rajono</t>
  </si>
  <si>
    <t xml:space="preserve">Elektrėnų </t>
  </si>
  <si>
    <t>Druskininkų</t>
  </si>
  <si>
    <t>Rokiškio rajono</t>
  </si>
  <si>
    <t>Kaišiadorių rajono</t>
  </si>
  <si>
    <t>Utenos rajono</t>
  </si>
  <si>
    <t>Zarasų rajono</t>
  </si>
  <si>
    <t>Kupiškio rajono</t>
  </si>
  <si>
    <t>Telšių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</si>
</sst>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9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4" fontId="17" fillId="0" borderId="7" xfId="0" applyNumberFormat="1" applyFont="1" applyBorder="1" applyAlignment="1">
      <alignment horizontal="center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2" fillId="0" borderId="16" xfId="1" applyFont="1" applyBorder="1"/>
    <xf numFmtId="0" fontId="16" fillId="0" borderId="17" xfId="1" applyFont="1" applyFill="1" applyBorder="1"/>
    <xf numFmtId="4" fontId="9" fillId="0" borderId="17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M11" sqref="M11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12" customWidth="1"/>
    <col min="4" max="4" width="10.42578125" style="12" customWidth="1"/>
    <col min="5" max="5" width="11" style="12" customWidth="1"/>
    <col min="6" max="6" width="9.7109375" style="12" customWidth="1"/>
    <col min="7" max="7" width="10.85546875" style="12" customWidth="1"/>
    <col min="8" max="8" width="10" style="12" customWidth="1"/>
    <col min="9" max="9" width="10.140625" style="12" customWidth="1"/>
    <col min="10" max="10" width="12.85546875" style="12" customWidth="1"/>
    <col min="11" max="11" width="10.140625" style="12" customWidth="1"/>
    <col min="12" max="12" width="9.7109375" style="12" customWidth="1"/>
    <col min="13" max="13" width="11" style="12" customWidth="1"/>
    <col min="14" max="14" width="10.28515625" style="12" customWidth="1"/>
    <col min="15" max="15" width="12.42578125" style="12" customWidth="1"/>
    <col min="16" max="16" width="7.28515625" customWidth="1"/>
    <col min="18" max="18" width="10" bestFit="1" customWidth="1"/>
  </cols>
  <sheetData>
    <row r="1" spans="1:18" ht="15.75" customHeight="1" x14ac:dyDescent="0.2"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5.75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27.7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8" ht="15.75" x14ac:dyDescent="0.2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</v>
      </c>
    </row>
    <row r="5" spans="1:18" s="4" customFormat="1" ht="14.25" customHeight="1" x14ac:dyDescent="0.2">
      <c r="A5" s="53"/>
      <c r="B5" s="56" t="s">
        <v>2</v>
      </c>
      <c r="C5" s="58" t="s">
        <v>4</v>
      </c>
      <c r="D5" s="58" t="s">
        <v>5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8" s="4" customFormat="1" ht="29.25" customHeight="1" x14ac:dyDescent="0.2">
      <c r="A6" s="54"/>
      <c r="B6" s="57"/>
      <c r="C6" s="58"/>
      <c r="D6" s="48" t="s">
        <v>18</v>
      </c>
      <c r="E6" s="60" t="s">
        <v>6</v>
      </c>
      <c r="F6" s="61"/>
      <c r="G6" s="61"/>
      <c r="H6" s="62"/>
      <c r="I6" s="63" t="s">
        <v>7</v>
      </c>
      <c r="J6" s="63"/>
      <c r="K6" s="63"/>
      <c r="L6" s="48" t="s">
        <v>15</v>
      </c>
      <c r="M6" s="50" t="s">
        <v>19</v>
      </c>
      <c r="N6" s="48" t="s">
        <v>16</v>
      </c>
      <c r="O6" s="50" t="s">
        <v>17</v>
      </c>
    </row>
    <row r="7" spans="1:18" s="4" customFormat="1" ht="127.5" customHeight="1" x14ac:dyDescent="0.2">
      <c r="A7" s="55"/>
      <c r="B7" s="57"/>
      <c r="C7" s="58"/>
      <c r="D7" s="59"/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64"/>
      <c r="M7" s="50"/>
      <c r="N7" s="49"/>
      <c r="O7" s="50"/>
    </row>
    <row r="8" spans="1:18" s="4" customFormat="1" ht="8.25" customHeight="1" x14ac:dyDescent="0.2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</row>
    <row r="9" spans="1:18" s="4" customFormat="1" ht="12.6" customHeight="1" x14ac:dyDescent="0.2">
      <c r="A9" s="19">
        <v>1</v>
      </c>
      <c r="B9" s="21" t="s">
        <v>20</v>
      </c>
      <c r="C9" s="22">
        <f t="shared" ref="C9:C20" si="0">+ROUND(SUM(D9:O9),0)</f>
        <v>28663</v>
      </c>
      <c r="D9" s="23"/>
      <c r="E9" s="23">
        <v>835.47</v>
      </c>
      <c r="F9" s="23"/>
      <c r="G9" s="22">
        <v>233.5</v>
      </c>
      <c r="H9" s="23"/>
      <c r="I9" s="23"/>
      <c r="J9" s="23">
        <v>6957.5</v>
      </c>
      <c r="K9" s="23">
        <v>112.18</v>
      </c>
      <c r="L9" s="23"/>
      <c r="M9" s="23">
        <v>20524.440000000002</v>
      </c>
      <c r="N9" s="23"/>
      <c r="O9" s="34"/>
    </row>
    <row r="10" spans="1:18" s="4" customFormat="1" ht="12.6" customHeight="1" x14ac:dyDescent="0.2">
      <c r="A10" s="20">
        <v>2</v>
      </c>
      <c r="B10" s="24" t="s">
        <v>22</v>
      </c>
      <c r="C10" s="22">
        <f t="shared" si="0"/>
        <v>34989</v>
      </c>
      <c r="D10" s="45"/>
      <c r="E10" s="45"/>
      <c r="F10" s="45">
        <v>3136</v>
      </c>
      <c r="G10" s="44">
        <v>1378</v>
      </c>
      <c r="H10" s="45"/>
      <c r="I10" s="45">
        <v>1030</v>
      </c>
      <c r="J10" s="45">
        <v>13331</v>
      </c>
      <c r="K10" s="45"/>
      <c r="L10" s="45"/>
      <c r="M10" s="45">
        <f>10604+5510</f>
        <v>16114</v>
      </c>
      <c r="N10" s="45"/>
      <c r="O10" s="46"/>
    </row>
    <row r="11" spans="1:18" s="4" customFormat="1" ht="12.6" customHeight="1" x14ac:dyDescent="0.2">
      <c r="A11" s="20">
        <v>3</v>
      </c>
      <c r="B11" s="24" t="s">
        <v>21</v>
      </c>
      <c r="C11" s="25">
        <f t="shared" si="0"/>
        <v>67111</v>
      </c>
      <c r="D11" s="26"/>
      <c r="E11" s="26">
        <v>27657</v>
      </c>
      <c r="F11" s="25">
        <v>2427</v>
      </c>
      <c r="G11" s="25"/>
      <c r="H11" s="26"/>
      <c r="I11" s="26"/>
      <c r="J11" s="26"/>
      <c r="K11" s="26"/>
      <c r="L11" s="26"/>
      <c r="M11" s="26">
        <v>9001</v>
      </c>
      <c r="N11" s="25">
        <v>28026</v>
      </c>
      <c r="O11" s="39"/>
    </row>
    <row r="12" spans="1:18" s="4" customFormat="1" ht="12.6" customHeight="1" x14ac:dyDescent="0.2">
      <c r="A12" s="16">
        <v>4</v>
      </c>
      <c r="B12" s="27" t="s">
        <v>23</v>
      </c>
      <c r="C12" s="25">
        <f t="shared" si="0"/>
        <v>94752</v>
      </c>
      <c r="D12" s="28"/>
      <c r="E12" s="28"/>
      <c r="F12" s="28">
        <v>536</v>
      </c>
      <c r="G12" s="28"/>
      <c r="H12" s="28"/>
      <c r="I12" s="28"/>
      <c r="J12" s="28"/>
      <c r="K12" s="28"/>
      <c r="L12" s="28"/>
      <c r="M12" s="28">
        <v>8410.07</v>
      </c>
      <c r="N12" s="29">
        <v>81011.199999999997</v>
      </c>
      <c r="O12" s="30">
        <v>4795</v>
      </c>
      <c r="R12" s="33"/>
    </row>
    <row r="13" spans="1:18" s="4" customFormat="1" ht="12.6" customHeight="1" x14ac:dyDescent="0.2">
      <c r="A13" s="16">
        <v>5</v>
      </c>
      <c r="B13" s="27" t="s">
        <v>24</v>
      </c>
      <c r="C13" s="25">
        <f t="shared" si="0"/>
        <v>6330</v>
      </c>
      <c r="D13" s="28">
        <v>2914.5</v>
      </c>
      <c r="E13" s="28">
        <v>667.5</v>
      </c>
      <c r="F13" s="28"/>
      <c r="G13" s="28"/>
      <c r="H13" s="28"/>
      <c r="I13" s="28">
        <v>1217.53</v>
      </c>
      <c r="J13" s="28">
        <v>1530.4</v>
      </c>
      <c r="K13" s="28"/>
      <c r="L13" s="28"/>
      <c r="M13" s="28"/>
      <c r="N13" s="29"/>
      <c r="O13" s="30"/>
      <c r="R13" s="33"/>
    </row>
    <row r="14" spans="1:18" s="4" customFormat="1" ht="12.6" customHeight="1" x14ac:dyDescent="0.2">
      <c r="A14" s="16">
        <v>6</v>
      </c>
      <c r="B14" s="27" t="s">
        <v>25</v>
      </c>
      <c r="C14" s="38">
        <f t="shared" si="0"/>
        <v>117742</v>
      </c>
      <c r="D14" s="28">
        <v>18624.509999999998</v>
      </c>
      <c r="E14" s="28"/>
      <c r="F14" s="28"/>
      <c r="G14" s="28"/>
      <c r="H14" s="28"/>
      <c r="I14" s="28">
        <v>12506.34</v>
      </c>
      <c r="J14" s="28">
        <v>11341.69</v>
      </c>
      <c r="K14" s="28">
        <v>10094.14</v>
      </c>
      <c r="L14" s="28"/>
      <c r="M14" s="28">
        <v>65174.920000000006</v>
      </c>
      <c r="N14" s="29"/>
      <c r="O14" s="36"/>
      <c r="P14" s="37"/>
    </row>
    <row r="15" spans="1:18" s="4" customFormat="1" ht="12.6" customHeight="1" x14ac:dyDescent="0.2">
      <c r="A15" s="16">
        <v>7</v>
      </c>
      <c r="B15" s="27" t="s">
        <v>26</v>
      </c>
      <c r="C15" s="25">
        <f t="shared" si="0"/>
        <v>65305</v>
      </c>
      <c r="D15" s="28"/>
      <c r="E15" s="28">
        <v>2912.55</v>
      </c>
      <c r="F15" s="28"/>
      <c r="G15" s="28"/>
      <c r="H15" s="28"/>
      <c r="I15" s="28"/>
      <c r="J15" s="28">
        <v>53415.74</v>
      </c>
      <c r="K15" s="28">
        <v>1685.78</v>
      </c>
      <c r="L15" s="28">
        <v>7290.55</v>
      </c>
      <c r="M15" s="28"/>
      <c r="N15" s="29"/>
      <c r="O15" s="30"/>
    </row>
    <row r="16" spans="1:18" s="4" customFormat="1" ht="12.6" customHeight="1" x14ac:dyDescent="0.2">
      <c r="A16" s="16">
        <v>8</v>
      </c>
      <c r="B16" s="31" t="s">
        <v>27</v>
      </c>
      <c r="C16" s="25">
        <f t="shared" si="0"/>
        <v>72517</v>
      </c>
      <c r="D16" s="26">
        <v>9286.5300000000007</v>
      </c>
      <c r="E16" s="26">
        <v>13846.83</v>
      </c>
      <c r="F16" s="26"/>
      <c r="G16" s="26"/>
      <c r="H16" s="26"/>
      <c r="I16" s="26"/>
      <c r="J16" s="26">
        <v>35403.07</v>
      </c>
      <c r="K16" s="26">
        <v>1161.5999999999999</v>
      </c>
      <c r="L16" s="26"/>
      <c r="M16" s="26">
        <v>12819.44</v>
      </c>
      <c r="N16" s="26"/>
      <c r="O16" s="32"/>
    </row>
    <row r="17" spans="1:18" s="4" customFormat="1" ht="12.6" customHeight="1" x14ac:dyDescent="0.2">
      <c r="A17" s="40">
        <v>9</v>
      </c>
      <c r="B17" s="41" t="s">
        <v>28</v>
      </c>
      <c r="C17" s="25">
        <f t="shared" si="0"/>
        <v>241643</v>
      </c>
      <c r="D17" s="42"/>
      <c r="E17" s="42"/>
      <c r="F17" s="42">
        <v>110</v>
      </c>
      <c r="G17" s="42"/>
      <c r="H17" s="42"/>
      <c r="I17" s="42">
        <v>28049.020000000004</v>
      </c>
      <c r="J17" s="42">
        <v>144076.12000000002</v>
      </c>
      <c r="K17" s="42">
        <v>13141.1</v>
      </c>
      <c r="L17" s="42"/>
      <c r="M17" s="42">
        <v>26600.440000000002</v>
      </c>
      <c r="N17" s="42">
        <v>29665.9</v>
      </c>
      <c r="O17" s="43"/>
    </row>
    <row r="18" spans="1:18" s="4" customFormat="1" ht="12.6" customHeight="1" x14ac:dyDescent="0.2">
      <c r="A18" s="40">
        <v>10</v>
      </c>
      <c r="B18" s="41" t="s">
        <v>30</v>
      </c>
      <c r="C18" s="25">
        <f t="shared" si="0"/>
        <v>60434</v>
      </c>
      <c r="D18" s="42">
        <v>1475.82</v>
      </c>
      <c r="E18" s="42">
        <f>2627.8+817.98+242.02</f>
        <v>3687.8</v>
      </c>
      <c r="F18" s="42">
        <v>0</v>
      </c>
      <c r="G18" s="42">
        <v>72</v>
      </c>
      <c r="H18" s="42">
        <v>0</v>
      </c>
      <c r="I18" s="42">
        <v>11630.28</v>
      </c>
      <c r="J18" s="42">
        <f>26017.29+3550.98</f>
        <v>29568.27</v>
      </c>
      <c r="K18" s="42">
        <v>10611.99</v>
      </c>
      <c r="L18" s="42">
        <v>0</v>
      </c>
      <c r="M18" s="42">
        <v>3388</v>
      </c>
      <c r="N18" s="42"/>
      <c r="O18" s="43"/>
    </row>
    <row r="19" spans="1:18" s="4" customFormat="1" ht="12.6" customHeight="1" x14ac:dyDescent="0.2">
      <c r="A19" s="40">
        <v>11</v>
      </c>
      <c r="B19" s="41" t="s">
        <v>31</v>
      </c>
      <c r="C19" s="25">
        <f t="shared" si="0"/>
        <v>54409</v>
      </c>
      <c r="D19" s="42"/>
      <c r="E19" s="42"/>
      <c r="F19" s="42"/>
      <c r="G19" s="42"/>
      <c r="H19" s="42"/>
      <c r="I19" s="42">
        <v>1112.6599999999999</v>
      </c>
      <c r="J19" s="42">
        <v>0</v>
      </c>
      <c r="K19" s="42">
        <v>0</v>
      </c>
      <c r="L19" s="42">
        <v>8924.75</v>
      </c>
      <c r="M19" s="42">
        <v>44371.4</v>
      </c>
      <c r="N19" s="42"/>
      <c r="O19" s="43"/>
    </row>
    <row r="20" spans="1:18" s="4" customFormat="1" ht="12.6" customHeight="1" x14ac:dyDescent="0.2">
      <c r="A20" s="40">
        <v>12</v>
      </c>
      <c r="B20" s="41" t="s">
        <v>29</v>
      </c>
      <c r="C20" s="25">
        <f t="shared" si="0"/>
        <v>70203</v>
      </c>
      <c r="D20" s="42">
        <v>4109.6000000000004</v>
      </c>
      <c r="E20" s="42">
        <v>0</v>
      </c>
      <c r="F20" s="42">
        <v>233.67</v>
      </c>
      <c r="G20" s="42">
        <v>0</v>
      </c>
      <c r="H20" s="42">
        <v>0</v>
      </c>
      <c r="I20" s="42">
        <v>11960.25</v>
      </c>
      <c r="J20" s="42">
        <f>11922.72+833.86</f>
        <v>12756.58</v>
      </c>
      <c r="K20" s="42">
        <f>9878.32+2623.04</f>
        <v>12501.36</v>
      </c>
      <c r="L20" s="42">
        <v>20569.850000000002</v>
      </c>
      <c r="M20" s="42">
        <f>6439.03+614.49</f>
        <v>7053.5199999999995</v>
      </c>
      <c r="N20" s="42">
        <v>1018.6</v>
      </c>
      <c r="O20" s="43"/>
    </row>
    <row r="21" spans="1:18" ht="12.6" customHeight="1" x14ac:dyDescent="0.2">
      <c r="A21" s="17"/>
      <c r="B21" s="9" t="s">
        <v>3</v>
      </c>
      <c r="C21" s="15">
        <f t="shared" ref="C21:O21" si="1">SUM(C9:C20)</f>
        <v>914098</v>
      </c>
      <c r="D21" s="10">
        <f t="shared" si="1"/>
        <v>36410.959999999999</v>
      </c>
      <c r="E21" s="10">
        <f t="shared" si="1"/>
        <v>49607.15</v>
      </c>
      <c r="F21" s="10">
        <f t="shared" si="1"/>
        <v>6442.67</v>
      </c>
      <c r="G21" s="10">
        <f t="shared" si="1"/>
        <v>1683.5</v>
      </c>
      <c r="H21" s="10">
        <f t="shared" si="1"/>
        <v>0</v>
      </c>
      <c r="I21" s="10">
        <f t="shared" si="1"/>
        <v>67506.080000000002</v>
      </c>
      <c r="J21" s="10">
        <f t="shared" si="1"/>
        <v>308380.37000000005</v>
      </c>
      <c r="K21" s="10">
        <f t="shared" si="1"/>
        <v>49308.15</v>
      </c>
      <c r="L21" s="10">
        <f t="shared" si="1"/>
        <v>36785.15</v>
      </c>
      <c r="M21" s="10">
        <f t="shared" si="1"/>
        <v>213457.22999999998</v>
      </c>
      <c r="N21" s="10">
        <f t="shared" si="1"/>
        <v>139721.70000000001</v>
      </c>
      <c r="O21" s="11">
        <f t="shared" si="1"/>
        <v>4795</v>
      </c>
      <c r="P21" s="47"/>
      <c r="R21" s="4"/>
    </row>
    <row r="22" spans="1:18" x14ac:dyDescent="0.2">
      <c r="E22" s="13"/>
      <c r="I22" s="13"/>
      <c r="M22" s="14"/>
      <c r="N22" s="14"/>
      <c r="O22"/>
    </row>
    <row r="23" spans="1:18" x14ac:dyDescent="0.2">
      <c r="D23" s="14"/>
      <c r="G23" s="35"/>
      <c r="O23"/>
    </row>
    <row r="24" spans="1:18" x14ac:dyDescent="0.2">
      <c r="C24" s="18"/>
      <c r="D24" s="14"/>
      <c r="E24" s="14"/>
      <c r="O24"/>
    </row>
  </sheetData>
  <sortState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3" sqref="A3:B14"/>
    </sheetView>
  </sheetViews>
  <sheetFormatPr defaultRowHeight="12.75" x14ac:dyDescent="0.2"/>
  <cols>
    <col min="1" max="1" width="12.5703125" customWidth="1"/>
    <col min="2" max="2" width="11.7109375" customWidth="1"/>
  </cols>
  <sheetData>
    <row r="3" spans="1:2" x14ac:dyDescent="0.2">
      <c r="A3" t="s">
        <v>25</v>
      </c>
      <c r="B3">
        <v>117742</v>
      </c>
    </row>
    <row r="4" spans="1:2" x14ac:dyDescent="0.2">
      <c r="A4" t="s">
        <v>24</v>
      </c>
      <c r="B4">
        <v>6330</v>
      </c>
    </row>
    <row r="5" spans="1:2" x14ac:dyDescent="0.2">
      <c r="A5" t="s">
        <v>22</v>
      </c>
      <c r="B5">
        <v>26799</v>
      </c>
    </row>
    <row r="6" spans="1:2" x14ac:dyDescent="0.2">
      <c r="A6" t="s">
        <v>27</v>
      </c>
      <c r="B6">
        <v>72517</v>
      </c>
    </row>
    <row r="7" spans="1:2" x14ac:dyDescent="0.2">
      <c r="A7" t="s">
        <v>21</v>
      </c>
      <c r="B7">
        <v>67111</v>
      </c>
    </row>
    <row r="8" spans="1:2" x14ac:dyDescent="0.2">
      <c r="A8" t="s">
        <v>30</v>
      </c>
      <c r="B8">
        <v>55823</v>
      </c>
    </row>
    <row r="9" spans="1:2" x14ac:dyDescent="0.2">
      <c r="A9" t="s">
        <v>23</v>
      </c>
      <c r="B9">
        <v>94752</v>
      </c>
    </row>
    <row r="10" spans="1:2" x14ac:dyDescent="0.2">
      <c r="A10" t="s">
        <v>26</v>
      </c>
      <c r="B10">
        <v>65305</v>
      </c>
    </row>
    <row r="11" spans="1:2" x14ac:dyDescent="0.2">
      <c r="A11" t="s">
        <v>20</v>
      </c>
      <c r="B11">
        <v>28663</v>
      </c>
    </row>
    <row r="12" spans="1:2" x14ac:dyDescent="0.2">
      <c r="A12" t="s">
        <v>31</v>
      </c>
      <c r="B12">
        <v>54409</v>
      </c>
    </row>
    <row r="13" spans="1:2" x14ac:dyDescent="0.2">
      <c r="A13" t="s">
        <v>28</v>
      </c>
      <c r="B13">
        <v>241643</v>
      </c>
    </row>
    <row r="14" spans="1:2" x14ac:dyDescent="0.2">
      <c r="A14" t="s">
        <v>29</v>
      </c>
      <c r="B14">
        <v>70203</v>
      </c>
    </row>
  </sheetData>
  <sortState ref="A3:B14">
    <sortCondition ref="A3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2021-05-21T06:21:42Z</cp:lastPrinted>
  <dcterms:created xsi:type="dcterms:W3CDTF">2020-08-14T09:41:58Z</dcterms:created>
  <dcterms:modified xsi:type="dcterms:W3CDTF">2021-05-24T10:40:14Z</dcterms:modified>
</cp:coreProperties>
</file>