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Šios_darbaknygės" defaultThemeVersion="124226"/>
  <mc:AlternateContent xmlns:mc="http://schemas.openxmlformats.org/markup-compatibility/2006">
    <mc:Choice Requires="x15">
      <x15ac:absPath xmlns:x15ac="http://schemas.microsoft.com/office/spreadsheetml/2010/11/ac" url="C:\Users\r.kiseliene\Desktop\ADOC\"/>
    </mc:Choice>
  </mc:AlternateContent>
  <xr:revisionPtr revIDLastSave="0" documentId="8_{5BA6CFC0-0558-4E1E-BDCD-8A28CE2638BC}" xr6:coauthVersionLast="46" xr6:coauthVersionMax="46" xr10:uidLastSave="{00000000-0000-0000-0000-000000000000}"/>
  <bookViews>
    <workbookView xWindow="-108" yWindow="-108" windowWidth="30936" windowHeight="16896" tabRatio="668" xr2:uid="{00000000-000D-0000-FFFF-FFFF00000000}"/>
  </bookViews>
  <sheets>
    <sheet name="8F dotacijos" sheetId="2" r:id="rId1"/>
  </sheets>
  <definedNames>
    <definedName name="_xlnm.Print_Titles" localSheetId="0">'8F dotacijos'!$8:$9</definedName>
  </definedNames>
  <calcPr calcId="191029"/>
  <customWorkbookViews>
    <customWorkbookView name="Aušra Kolpakovienė - Individuali peržiūra" guid="{00815C0F-0BFE-4D5E-83AB-B6E1B5B7E00D}" mergeInterval="0" personalView="1" maximized="1" windowWidth="1916" windowHeight="815" tabRatio="664"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 l="1"/>
  <c r="F13" i="2"/>
  <c r="F14" i="2"/>
  <c r="F16" i="2"/>
  <c r="F18" i="2"/>
  <c r="F19" i="2"/>
  <c r="F20" i="2"/>
  <c r="F21" i="2"/>
  <c r="F23" i="2"/>
  <c r="F24" i="2"/>
  <c r="F25" i="2"/>
  <c r="F26" i="2"/>
  <c r="F28" i="2"/>
  <c r="F29" i="2"/>
  <c r="F30" i="2"/>
  <c r="F31" i="2"/>
  <c r="F32" i="2"/>
  <c r="F33" i="2"/>
  <c r="F34" i="2"/>
  <c r="F35" i="2"/>
  <c r="F36" i="2"/>
  <c r="F38" i="2"/>
  <c r="F39" i="2"/>
  <c r="F41" i="2"/>
  <c r="F42" i="2"/>
  <c r="F43" i="2"/>
  <c r="F44" i="2"/>
  <c r="F46" i="2"/>
  <c r="F47" i="2"/>
  <c r="F48" i="2"/>
  <c r="F49" i="2"/>
  <c r="F50" i="2"/>
  <c r="F52" i="2"/>
  <c r="F53" i="2"/>
  <c r="F54" i="2"/>
  <c r="F55" i="2"/>
  <c r="F56" i="2"/>
  <c r="F58" i="2"/>
  <c r="F60" i="2"/>
  <c r="F61" i="2"/>
  <c r="F62" i="2"/>
  <c r="F63" i="2"/>
  <c r="F65" i="2"/>
  <c r="F66" i="2"/>
  <c r="F67" i="2"/>
  <c r="F68" i="2"/>
  <c r="F69" i="2"/>
  <c r="F71" i="2"/>
  <c r="F72" i="2"/>
  <c r="F74" i="2"/>
  <c r="F10" i="2"/>
  <c r="E75" i="2" l="1"/>
  <c r="D75" i="2"/>
  <c r="E73" i="2"/>
  <c r="D73" i="2"/>
  <c r="E70" i="2"/>
  <c r="D70" i="2"/>
  <c r="E64" i="2"/>
  <c r="F64" i="2" s="1"/>
  <c r="D64" i="2"/>
  <c r="E59" i="2"/>
  <c r="D59" i="2"/>
  <c r="E57" i="2"/>
  <c r="D57" i="2"/>
  <c r="E51" i="2"/>
  <c r="D51" i="2"/>
  <c r="E45" i="2"/>
  <c r="D45" i="2"/>
  <c r="E40" i="2"/>
  <c r="D40" i="2"/>
  <c r="E37" i="2"/>
  <c r="D37" i="2"/>
  <c r="E27" i="2"/>
  <c r="D27" i="2"/>
  <c r="E22" i="2"/>
  <c r="D22" i="2"/>
  <c r="E17" i="2"/>
  <c r="F17" i="2" s="1"/>
  <c r="D17" i="2"/>
  <c r="E15" i="2"/>
  <c r="D15" i="2"/>
  <c r="F22" i="2" l="1"/>
  <c r="F70" i="2"/>
  <c r="F45" i="2"/>
  <c r="F27" i="2"/>
  <c r="F15" i="2"/>
  <c r="F57" i="2"/>
  <c r="F73" i="2"/>
  <c r="F51" i="2"/>
  <c r="F40" i="2"/>
  <c r="F59" i="2"/>
  <c r="F75" i="2"/>
  <c r="F37" i="2"/>
  <c r="E11" i="2"/>
  <c r="D11" i="2"/>
  <c r="D76" i="2" s="1"/>
  <c r="F11" i="2" l="1"/>
  <c r="E76" i="2"/>
  <c r="F76" i="2" s="1"/>
  <c r="C75" i="2"/>
  <c r="C70" i="2"/>
  <c r="C64" i="2"/>
  <c r="C57" i="2"/>
  <c r="C51" i="2"/>
  <c r="C45" i="2"/>
  <c r="C37" i="2"/>
  <c r="C27" i="2"/>
  <c r="C17" i="2"/>
  <c r="C15" i="2"/>
  <c r="C11" i="2"/>
  <c r="C76" i="2" l="1"/>
</calcChain>
</file>

<file path=xl/sharedStrings.xml><?xml version="1.0" encoding="utf-8"?>
<sst xmlns="http://schemas.openxmlformats.org/spreadsheetml/2006/main" count="102" uniqueCount="75">
  <si>
    <t>Vykdymas</t>
  </si>
  <si>
    <t>(Lietuvos Respublikos finansų ministro 2017 m. sausio 10 d. įsakymo Nr. 1K-13 redakcija)</t>
  </si>
  <si>
    <t>Audrius Želionis</t>
  </si>
  <si>
    <t>Forma Nr. 8 patvirtinta Lietuvos Respublikos finansų ministro   2010 m. sausio 29 d. įsakymu Nr. 1K-022</t>
  </si>
  <si>
    <t xml:space="preserve"> (tūkst. eurų)</t>
  </si>
  <si>
    <t>Asignavimų valdytojo pavadinimas</t>
  </si>
  <si>
    <t>Dotacijos paskirties pavadinimas</t>
  </si>
  <si>
    <t xml:space="preserve">Planas </t>
  </si>
  <si>
    <t>Patikslinto plano vykdymas, proc.</t>
  </si>
  <si>
    <t>Lietuvos Respublikos konkurencijos taryba</t>
  </si>
  <si>
    <t>Lietuvos Respublikos aplinkos ministerija</t>
  </si>
  <si>
    <t>piliečių prašymams atkurti nuosavybės teises į išlikusį nekilnojamąjį turtą nagrinėti ir sprendimams dėl nuosavybės teisių atkūrimo priimti</t>
  </si>
  <si>
    <t>Iš viso:</t>
  </si>
  <si>
    <t>Lietuvos Respublikos krašto apsaugos ministerija</t>
  </si>
  <si>
    <t>Lietuvos Respublikos finansų ministerija</t>
  </si>
  <si>
    <t>Lietuvos Respublikos kultūros ministerija</t>
  </si>
  <si>
    <t>valstybinės kalbos vartojimo ir taisyklingumo kontrolei</t>
  </si>
  <si>
    <t>pagal teisės aktus savivaldybėms perduotoms įstaigoms išlaikyti</t>
  </si>
  <si>
    <t>Lietuvos Respublikos socialinės apsaugos ir darbo ministerija</t>
  </si>
  <si>
    <t>socialinėms išmokoms ir kompensacijoms skaičiuoti ir mokėti</t>
  </si>
  <si>
    <t>socialinei paramai mokiniams</t>
  </si>
  <si>
    <t>socialinėms paslaugoms</t>
  </si>
  <si>
    <t>Lietuvos Respublikos susisiekimo ministerija</t>
  </si>
  <si>
    <t>Lietuvos Respublikos sveikatos apsaugos ministerija</t>
  </si>
  <si>
    <t>visuomenės sveikatos priežiūros funkcijoms vykdyti</t>
  </si>
  <si>
    <t>Lietuvos Respublikos teisingumo ministerija</t>
  </si>
  <si>
    <t>civilinės būklės aktams registruoti</t>
  </si>
  <si>
    <t>valstybės garantuojamai pirminei teisinei pagalbai teikti</t>
  </si>
  <si>
    <t>Gyventojų registrui tvarkyti ir duomenims valstybės registrams teikti</t>
  </si>
  <si>
    <t>gyvenamosios vietos deklaravimo duomenų ir gyvenamosios vietos neturinčių asmenų apskaitos duomenims tvarkyti</t>
  </si>
  <si>
    <t>civilinei saugai</t>
  </si>
  <si>
    <t>priešgaisrinei saugai</t>
  </si>
  <si>
    <t>Lietuvos Respublikos žemės ūkio ministerija</t>
  </si>
  <si>
    <t>žemės ūkio funkcijoms atlikti</t>
  </si>
  <si>
    <t>Lietuvos vyriausiojo archyvaro tarnyba</t>
  </si>
  <si>
    <t>savivaldybėms priskirtiems archyviniams dokumentams tvarkyti</t>
  </si>
  <si>
    <t>Pastabos:</t>
  </si>
  <si>
    <t>4 skiltyje rodomas patikslintas planas, kuris, vadovaujantis atitinkamų metų Lietuvos Respublikos valstybės biudžeto ir savivaldybių biudžetų finansinių rodiklių patvirtinimo įstatyme suteikta teise, perskirstytas tarp specialių tikslinių dotacijų ir (arba) paskirstytas savivaldybėms iš ministerijai numatytų asignavimų.</t>
  </si>
  <si>
    <t>(parašas)</t>
  </si>
  <si>
    <t xml:space="preserve">Valstybės iždo departamento direktorius     </t>
  </si>
  <si>
    <t>Planas su leistinais patikslini-  mais</t>
  </si>
  <si>
    <t>valstybės garantijoms nuomininkams, išsikeliantiems iš savininkams grąžintų gyvenamųjų namų ar jų dalių ir butų, vykdyti</t>
  </si>
  <si>
    <t>savivaldybėms vietinės reikšmės keliams (gatvėms) tiesti, taisyti, prižiūrėti ir saugaus eismo sąlygoms užtikrinti (einamiems tikslams finansuoti)</t>
  </si>
  <si>
    <t>piliečių nuosavybės teisėms į išlikusius gyvenamuosius namus, jų dalis, butus, ūkinės-komercinės paskirties pastatus ir jų priklausinius atkurti ir kompensacijoms už išperkamą nekilnojamąjį turtą religinėms bendrijoms išmokėti</t>
  </si>
  <si>
    <t>neveiksnių asmenų būklės peržiūrėjimui užtikrinti</t>
  </si>
  <si>
    <t>duomenims Suteiktos valstybės pagalbos ir nereikšmingos pagalbos registrą teikti</t>
  </si>
  <si>
    <t>dalyvauti rengiant ir vykdant mobilizaciją, demobilizaciją, priimančiosios šalies paramą</t>
  </si>
  <si>
    <t xml:space="preserve">Pagal 2014-2020 metų Europos Sąjungos fondų investicijų veiksmų programą įgyvendinamų Europos socialinio fondo  projektų nuosavam indėliui užtikrinti </t>
  </si>
  <si>
    <t>Valstybės investicijų 2014-2020 metų  Europos Sąjungos fondų investicijų veiksmų programą įgyvendinamų infrastruktūros projektų nuosavam indėliui užtikrinti</t>
  </si>
  <si>
    <t>ilgalaikiam materialiajam ir nematerialiajam turtui įsigyti</t>
  </si>
  <si>
    <t>būsto nuomos  mokesčio daliai kompensuoti</t>
  </si>
  <si>
    <t>infrastruktūros, skirtos investicijoms pritraukti, plėtrai savivaldybėse</t>
  </si>
  <si>
    <t>savivaldybėms priskirtos valstybinės žemės ir kito valstybės turto valdymui, naudojimui ir disponavimui juo patikėjimo teise užtikrinti</t>
  </si>
  <si>
    <t>valstybei nuosavybės teise priklausančių melioracijos ir hidrotechnikos statinių valdymui ir naudojimui patikėjimo teise užtikrinti</t>
  </si>
  <si>
    <t>savivaldybėms priskirtiems geodezijos ir kartografijos darbams (savivaldybių erdvinių duomenų rinkiniams tvarkyti) organizuoti ir vykdyti</t>
  </si>
  <si>
    <t>jaunimo teisių apsaugai</t>
  </si>
  <si>
    <t>ugdymo reikmėms finansuoti finansuoti</t>
  </si>
  <si>
    <r>
      <t>Kauno miesto savivaldybei</t>
    </r>
    <r>
      <rPr>
        <sz val="10"/>
        <rFont val="Calibri"/>
        <family val="2"/>
        <charset val="186"/>
      </rPr>
      <t>‒„Europos kultūros sostinė 2022” programai finansuoti</t>
    </r>
  </si>
  <si>
    <t>savivaldybių patvirtintoms užimtumo didinimo programoms įgyvendinti</t>
  </si>
  <si>
    <t>savivaldybių mokykloms (klasėms arba grupėms), skirtoms šalies (regiono) mokiniams, turintiems specialiųjų ugdymosi poreikių, ir kitoms savivaldybėms perduotoms įstaigoms išlaikyti</t>
  </si>
  <si>
    <t>Lietuvos Respublikos švietimo, mokslo ir sporto ministerija</t>
  </si>
  <si>
    <t>Kitos dotacijos ir lėšos savivaldybėms, nenumatytos Finansinių rodiklių patvirtinimo įstatymo 5  priede</t>
  </si>
  <si>
    <t>Vidaus reikalų ministerija</t>
  </si>
  <si>
    <t>Lietuvos Respublikos ekonomikos ir inovacijų ministerija</t>
  </si>
  <si>
    <t>3 skiltyje rodoma institucija ar įstaiga, kuri pagal atitinkamų metų Lietuvos Respublikos valstybės biudžeto ir savivaldybių biudžetų finansinių rodiklių patvirtinimo įstatymą perduoda savivaldybėms specialią tikslinę dotaciją.</t>
  </si>
  <si>
    <t>LIETUVOS RESPUBLIKOS VALSTYBĖS BIUDŽETO SPECIALIŲ TIKSLINIŲ DOTACIJŲ IR KITŲ LĖŠŲ, SKIRTŲ SAVIVALDYBIŲ BIUDŽETAMS, PANAUDOJIMO 2020 M. GRUODŽIO 31 D. ATASKAITA</t>
  </si>
  <si>
    <t>Gintarė  Skaistė</t>
  </si>
  <si>
    <t>tarpinstitucinio bendradarbiavimo koordinatorių pareigybėms išlaikyti</t>
  </si>
  <si>
    <t>Dotacija savivaldybėms ar jai priklausančioms įstaigoms neplanuotoms išlaidoms kompensuoti</t>
  </si>
  <si>
    <t>Energetikos ministerija</t>
  </si>
  <si>
    <t>Saulės jėgainių Visagine įrengimas (įskaitant parengiamuosius darbus)</t>
  </si>
  <si>
    <t>Gatvių apšvietimo Joniškio rajone atnaujinimas</t>
  </si>
  <si>
    <t xml:space="preserve">Vykdyti rezistentų ir kitų asmenų, nužudytų okupacinių režimų metu, palaikų perkėlimo, laidojimo vietų įamžinimą </t>
  </si>
  <si>
    <t>Finansų ministrė</t>
  </si>
  <si>
    <r>
      <t xml:space="preserve">              </t>
    </r>
    <r>
      <rPr>
        <u/>
        <sz val="11"/>
        <rFont val="Times New Roman Baltic"/>
        <charset val="186"/>
      </rPr>
      <t xml:space="preserve">2021-03-    </t>
    </r>
    <r>
      <rPr>
        <sz val="11"/>
        <rFont val="Times New Roman Baltic"/>
        <charset val="186"/>
      </rPr>
      <t xml:space="preserve"> Nr. </t>
    </r>
    <r>
      <rPr>
        <u/>
        <sz val="11"/>
        <rFont val="Times New Roman Baltic"/>
        <charset val="186"/>
      </rPr>
      <t xml:space="preserve"> (3.2E-02)-11K-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</si>
</sst>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0" x14ac:knownFonts="1">
    <font>
      <sz val="10"/>
      <name val="Times New Roman Baltic"/>
      <charset val="186"/>
    </font>
    <font>
      <sz val="9"/>
      <color theme="1"/>
      <name val="Calibri"/>
      <family val="2"/>
      <charset val="186"/>
      <scheme val="minor"/>
    </font>
    <font>
      <sz val="11"/>
      <color theme="1"/>
      <name val="Calibri"/>
      <family val="2"/>
      <charset val="186"/>
      <scheme val="minor"/>
    </font>
    <font>
      <sz val="10"/>
      <name val="Arial"/>
      <family val="2"/>
      <charset val="186"/>
    </font>
    <font>
      <sz val="11"/>
      <name val="Times New Roman Baltic"/>
      <charset val="186"/>
    </font>
    <font>
      <sz val="11"/>
      <name val="Times New Roman"/>
      <family val="1"/>
      <charset val="186"/>
    </font>
    <font>
      <sz val="10"/>
      <name val="Times New Roman Baltic"/>
      <charset val="186"/>
    </font>
    <font>
      <sz val="10"/>
      <name val="Arial"/>
      <family val="2"/>
      <charset val="186"/>
    </font>
    <font>
      <sz val="10"/>
      <name val="Times New Roman"/>
      <family val="1"/>
      <charset val="186"/>
    </font>
    <font>
      <sz val="9"/>
      <name val="Times New Roman"/>
      <family val="1"/>
      <charset val="186"/>
    </font>
    <font>
      <sz val="9"/>
      <name val="Times New Roman Baltic"/>
      <family val="1"/>
      <charset val="186"/>
    </font>
    <font>
      <sz val="12"/>
      <name val="Times New Roman Baltic"/>
      <charset val="186"/>
    </font>
    <font>
      <b/>
      <sz val="11"/>
      <name val="Times New Roman Baltic"/>
      <charset val="186"/>
    </font>
    <font>
      <b/>
      <sz val="10"/>
      <name val="Times New Roman Baltic"/>
      <charset val="186"/>
    </font>
    <font>
      <sz val="10"/>
      <color theme="1"/>
      <name val="Times New Roman Baltic"/>
      <charset val="186"/>
    </font>
    <font>
      <b/>
      <sz val="11"/>
      <name val="Times New Roman"/>
      <family val="1"/>
      <charset val="186"/>
    </font>
    <font>
      <sz val="11"/>
      <color theme="1"/>
      <name val="Times New Roman Baltic"/>
      <charset val="186"/>
    </font>
    <font>
      <b/>
      <sz val="11"/>
      <color theme="1"/>
      <name val="Times New Roman Baltic"/>
      <charset val="186"/>
    </font>
    <font>
      <sz val="11"/>
      <color theme="1"/>
      <name val="Times New Roman"/>
      <family val="1"/>
      <charset val="186"/>
    </font>
    <font>
      <b/>
      <sz val="11"/>
      <color theme="1"/>
      <name val="Times New Roman"/>
      <family val="1"/>
      <charset val="186"/>
    </font>
    <font>
      <sz val="11"/>
      <color theme="1"/>
      <name val="Calibri"/>
      <family val="2"/>
      <scheme val="minor"/>
    </font>
    <font>
      <b/>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9"/>
      <color rgb="FF006100"/>
      <name val="Calibri"/>
      <family val="2"/>
      <charset val="186"/>
      <scheme val="minor"/>
    </font>
    <font>
      <sz val="9"/>
      <color rgb="FF9C0006"/>
      <name val="Calibri"/>
      <family val="2"/>
      <charset val="186"/>
      <scheme val="minor"/>
    </font>
    <font>
      <sz val="9"/>
      <color rgb="FF9C6500"/>
      <name val="Calibri"/>
      <family val="2"/>
      <charset val="186"/>
      <scheme val="minor"/>
    </font>
    <font>
      <sz val="9"/>
      <color rgb="FF3F3F76"/>
      <name val="Calibri"/>
      <family val="2"/>
      <charset val="186"/>
      <scheme val="minor"/>
    </font>
    <font>
      <b/>
      <sz val="9"/>
      <color rgb="FF3F3F3F"/>
      <name val="Calibri"/>
      <family val="2"/>
      <charset val="186"/>
      <scheme val="minor"/>
    </font>
    <font>
      <b/>
      <sz val="9"/>
      <color rgb="FFFA7D00"/>
      <name val="Calibri"/>
      <family val="2"/>
      <charset val="186"/>
      <scheme val="minor"/>
    </font>
    <font>
      <sz val="9"/>
      <color rgb="FFFA7D00"/>
      <name val="Calibri"/>
      <family val="2"/>
      <charset val="186"/>
      <scheme val="minor"/>
    </font>
    <font>
      <b/>
      <sz val="9"/>
      <color theme="0"/>
      <name val="Calibri"/>
      <family val="2"/>
      <charset val="186"/>
      <scheme val="minor"/>
    </font>
    <font>
      <sz val="9"/>
      <color rgb="FFFF0000"/>
      <name val="Calibri"/>
      <family val="2"/>
      <charset val="186"/>
      <scheme val="minor"/>
    </font>
    <font>
      <i/>
      <sz val="9"/>
      <color rgb="FF7F7F7F"/>
      <name val="Calibri"/>
      <family val="2"/>
      <charset val="186"/>
      <scheme val="minor"/>
    </font>
    <font>
      <b/>
      <sz val="9"/>
      <color theme="1"/>
      <name val="Calibri"/>
      <family val="2"/>
      <charset val="186"/>
      <scheme val="minor"/>
    </font>
    <font>
      <sz val="9"/>
      <color theme="0"/>
      <name val="Calibri"/>
      <family val="2"/>
      <charset val="186"/>
      <scheme val="minor"/>
    </font>
    <font>
      <sz val="11"/>
      <color indexed="8"/>
      <name val="Calibri"/>
      <family val="2"/>
      <charset val="186"/>
    </font>
    <font>
      <sz val="10"/>
      <name val="Calibri"/>
      <family val="2"/>
      <charset val="186"/>
    </font>
    <font>
      <u/>
      <sz val="11"/>
      <name val="Times New Roman Baltic"/>
      <charset val="186"/>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9">
    <xf numFmtId="0" fontId="0" fillId="0" borderId="0"/>
    <xf numFmtId="0" fontId="7" fillId="0" borderId="0"/>
    <xf numFmtId="0" fontId="3" fillId="0" borderId="0"/>
    <xf numFmtId="9" fontId="6" fillId="0" borderId="0" applyFont="0" applyFill="0" applyBorder="0" applyAlignment="0" applyProtection="0"/>
    <xf numFmtId="0" fontId="6" fillId="0" borderId="0"/>
    <xf numFmtId="0" fontId="20" fillId="0" borderId="0"/>
    <xf numFmtId="0" fontId="2" fillId="0" borderId="0"/>
    <xf numFmtId="0" fontId="21" fillId="0" borderId="0" applyNumberFormat="0" applyFill="0" applyBorder="0" applyAlignment="0" applyProtection="0"/>
    <xf numFmtId="0" fontId="22" fillId="0" borderId="12" applyNumberFormat="0" applyFill="0" applyAlignment="0" applyProtection="0"/>
    <xf numFmtId="0" fontId="23" fillId="0" borderId="13" applyNumberFormat="0" applyFill="0" applyAlignment="0" applyProtection="0"/>
    <xf numFmtId="0" fontId="24" fillId="0" borderId="14"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5" applyNumberFormat="0" applyAlignment="0" applyProtection="0"/>
    <xf numFmtId="0" fontId="29" fillId="7" borderId="16" applyNumberFormat="0" applyAlignment="0" applyProtection="0"/>
    <xf numFmtId="0" fontId="30" fillId="7" borderId="15" applyNumberFormat="0" applyAlignment="0" applyProtection="0"/>
    <xf numFmtId="0" fontId="31" fillId="0" borderId="17" applyNumberFormat="0" applyFill="0" applyAlignment="0" applyProtection="0"/>
    <xf numFmtId="0" fontId="32" fillId="8" borderId="1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0"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xf numFmtId="0" fontId="1" fillId="9" borderId="19" applyNumberFormat="0" applyFont="0" applyAlignment="0" applyProtection="0"/>
  </cellStyleXfs>
  <cellXfs count="139">
    <xf numFmtId="0" fontId="0" fillId="0" borderId="0" xfId="0"/>
    <xf numFmtId="0" fontId="0" fillId="0" borderId="0" xfId="0" applyFont="1" applyAlignment="1">
      <alignment vertical="center"/>
    </xf>
    <xf numFmtId="0" fontId="4" fillId="0" borderId="0" xfId="0" applyFont="1" applyAlignment="1">
      <alignment vertical="center"/>
    </xf>
    <xf numFmtId="0" fontId="0" fillId="0" borderId="0" xfId="0" applyFont="1" applyBorder="1" applyAlignment="1">
      <alignment vertical="center"/>
    </xf>
    <xf numFmtId="0" fontId="11" fillId="0" borderId="0" xfId="0" applyFont="1" applyAlignment="1">
      <alignment vertical="center"/>
    </xf>
    <xf numFmtId="0" fontId="13" fillId="0" borderId="0" xfId="0" applyFont="1" applyAlignment="1">
      <alignment horizontal="center" vertical="center" wrapText="1"/>
    </xf>
    <xf numFmtId="0" fontId="0" fillId="0" borderId="0" xfId="0" applyFont="1" applyAlignment="1">
      <alignment horizontal="center" vertical="center"/>
    </xf>
    <xf numFmtId="0" fontId="11" fillId="0" borderId="0" xfId="0" applyFont="1" applyAlignment="1">
      <alignment horizontal="center" vertical="center"/>
    </xf>
    <xf numFmtId="0" fontId="0" fillId="0" borderId="2" xfId="0" applyFont="1" applyBorder="1" applyAlignment="1">
      <alignment horizontal="right" vertical="center"/>
    </xf>
    <xf numFmtId="0" fontId="0" fillId="0" borderId="0" xfId="0" applyFont="1" applyAlignment="1">
      <alignment horizontal="right" vertical="center"/>
    </xf>
    <xf numFmtId="0" fontId="0" fillId="0" borderId="1" xfId="0" applyFont="1" applyBorder="1" applyAlignment="1">
      <alignment horizontal="center" vertical="center" wrapText="1"/>
    </xf>
    <xf numFmtId="0" fontId="6" fillId="0" borderId="0" xfId="0" applyFont="1" applyAlignment="1">
      <alignment vertical="center"/>
    </xf>
    <xf numFmtId="0" fontId="0" fillId="0" borderId="1" xfId="0" applyFont="1" applyFill="1" applyBorder="1" applyAlignment="1">
      <alignment vertical="center" wrapText="1"/>
    </xf>
    <xf numFmtId="0" fontId="4" fillId="0" borderId="0" xfId="0" applyFont="1" applyFill="1" applyAlignment="1">
      <alignment wrapText="1"/>
    </xf>
    <xf numFmtId="0" fontId="4" fillId="0" borderId="0" xfId="0" applyFont="1" applyFill="1" applyAlignment="1">
      <alignment vertical="center" wrapText="1"/>
    </xf>
    <xf numFmtId="0" fontId="4" fillId="0" borderId="2" xfId="0" applyFont="1" applyFill="1" applyBorder="1" applyAlignment="1">
      <alignment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12" fillId="0" borderId="1" xfId="0" applyFont="1" applyFill="1" applyBorder="1" applyAlignment="1">
      <alignment horizontal="center" vertical="center" wrapText="1"/>
    </xf>
    <xf numFmtId="164" fontId="12" fillId="0" borderId="1" xfId="0" applyNumberFormat="1" applyFont="1" applyBorder="1" applyAlignment="1">
      <alignment vertical="center"/>
    </xf>
    <xf numFmtId="164" fontId="12" fillId="0" borderId="1" xfId="0" applyNumberFormat="1" applyFont="1" applyFill="1" applyBorder="1" applyAlignment="1">
      <alignment vertical="center"/>
    </xf>
    <xf numFmtId="0" fontId="0" fillId="0" borderId="0" xfId="0" applyFont="1" applyAlignment="1">
      <alignment vertical="center" wrapText="1"/>
    </xf>
    <xf numFmtId="0" fontId="0" fillId="0" borderId="0" xfId="0" applyFont="1" applyFill="1" applyAlignment="1">
      <alignment vertical="center"/>
    </xf>
    <xf numFmtId="0" fontId="13" fillId="0" borderId="0" xfId="0" applyFont="1" applyFill="1" applyAlignment="1">
      <alignment horizontal="center" vertical="center" wrapText="1"/>
    </xf>
    <xf numFmtId="0" fontId="12"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164" fontId="4" fillId="0" borderId="1" xfId="0" applyNumberFormat="1" applyFont="1" applyFill="1" applyBorder="1" applyAlignment="1">
      <alignment vertical="center"/>
    </xf>
    <xf numFmtId="0" fontId="11" fillId="0" borderId="0" xfId="0" applyFont="1" applyFill="1" applyAlignment="1">
      <alignment vertical="center"/>
    </xf>
    <xf numFmtId="3" fontId="12" fillId="0" borderId="1" xfId="0" applyNumberFormat="1" applyFont="1" applyFill="1" applyBorder="1" applyAlignment="1">
      <alignment vertical="center" wrapText="1"/>
    </xf>
    <xf numFmtId="3" fontId="0" fillId="0" borderId="1" xfId="0" applyNumberFormat="1" applyFont="1" applyFill="1" applyBorder="1" applyAlignment="1">
      <alignment vertical="center" wrapText="1"/>
    </xf>
    <xf numFmtId="164" fontId="4" fillId="0" borderId="1" xfId="0" applyNumberFormat="1" applyFont="1" applyFill="1" applyBorder="1" applyAlignment="1">
      <alignment horizontal="right" vertical="center"/>
    </xf>
    <xf numFmtId="164" fontId="12" fillId="0" borderId="1" xfId="0" applyNumberFormat="1" applyFont="1" applyFill="1" applyBorder="1" applyAlignment="1">
      <alignment horizontal="right" vertical="center"/>
    </xf>
    <xf numFmtId="3" fontId="0" fillId="0" borderId="8" xfId="0" applyNumberFormat="1" applyFont="1" applyFill="1" applyBorder="1" applyAlignment="1">
      <alignment vertical="center" wrapText="1"/>
    </xf>
    <xf numFmtId="164" fontId="4" fillId="0" borderId="8" xfId="0" applyNumberFormat="1" applyFont="1" applyFill="1" applyBorder="1" applyAlignment="1">
      <alignment vertical="center"/>
    </xf>
    <xf numFmtId="164" fontId="12" fillId="0" borderId="8" xfId="0" applyNumberFormat="1" applyFont="1" applyFill="1" applyBorder="1" applyAlignment="1">
      <alignment vertical="center"/>
    </xf>
    <xf numFmtId="3" fontId="0" fillId="0" borderId="6" xfId="0" applyNumberFormat="1" applyFont="1" applyFill="1" applyBorder="1" applyAlignment="1">
      <alignment horizontal="left" vertical="center" wrapText="1"/>
    </xf>
    <xf numFmtId="164" fontId="4" fillId="0" borderId="6" xfId="0" applyNumberFormat="1" applyFont="1" applyFill="1" applyBorder="1" applyAlignment="1">
      <alignment horizontal="right" vertical="center"/>
    </xf>
    <xf numFmtId="164" fontId="4" fillId="0" borderId="6" xfId="0" applyNumberFormat="1" applyFont="1" applyFill="1" applyBorder="1" applyAlignment="1">
      <alignment vertical="center"/>
    </xf>
    <xf numFmtId="164" fontId="4" fillId="0" borderId="4" xfId="0" applyNumberFormat="1" applyFont="1" applyFill="1" applyBorder="1" applyAlignment="1">
      <alignment vertical="center"/>
    </xf>
    <xf numFmtId="3" fontId="8" fillId="0" borderId="1" xfId="0" applyNumberFormat="1" applyFont="1" applyFill="1" applyBorder="1" applyAlignment="1">
      <alignment vertical="center" wrapText="1"/>
    </xf>
    <xf numFmtId="164" fontId="11" fillId="0" borderId="0" xfId="0" applyNumberFormat="1" applyFont="1" applyFill="1" applyAlignment="1">
      <alignment vertical="center"/>
    </xf>
    <xf numFmtId="164" fontId="4" fillId="0" borderId="5" xfId="0" applyNumberFormat="1" applyFont="1" applyFill="1" applyBorder="1" applyAlignment="1">
      <alignment horizontal="right" vertical="center"/>
    </xf>
    <xf numFmtId="3" fontId="14" fillId="0" borderId="9" xfId="0" applyNumberFormat="1" applyFont="1" applyFill="1" applyBorder="1" applyAlignment="1">
      <alignment vertical="center" wrapText="1"/>
    </xf>
    <xf numFmtId="164" fontId="16" fillId="0" borderId="1" xfId="0" applyNumberFormat="1" applyFont="1" applyFill="1" applyBorder="1" applyAlignment="1">
      <alignment horizontal="right" vertical="center"/>
    </xf>
    <xf numFmtId="3" fontId="17" fillId="0" borderId="2" xfId="0" applyNumberFormat="1" applyFont="1" applyFill="1" applyBorder="1" applyAlignment="1">
      <alignment vertical="center" wrapText="1"/>
    </xf>
    <xf numFmtId="164" fontId="17" fillId="0" borderId="1" xfId="0" applyNumberFormat="1" applyFont="1" applyFill="1" applyBorder="1" applyAlignment="1">
      <alignment horizontal="right" vertical="center"/>
    </xf>
    <xf numFmtId="3" fontId="8" fillId="0" borderId="5" xfId="0" applyNumberFormat="1" applyFont="1" applyFill="1" applyBorder="1" applyAlignment="1">
      <alignment vertical="center" wrapText="1"/>
    </xf>
    <xf numFmtId="164" fontId="5" fillId="0" borderId="1" xfId="0" applyNumberFormat="1" applyFont="1" applyFill="1" applyBorder="1" applyAlignment="1">
      <alignment horizontal="right" vertical="center"/>
    </xf>
    <xf numFmtId="3" fontId="8" fillId="0" borderId="5" xfId="0" applyNumberFormat="1" applyFont="1" applyFill="1" applyBorder="1" applyAlignment="1">
      <alignment vertical="center"/>
    </xf>
    <xf numFmtId="164" fontId="5" fillId="0" borderId="8" xfId="0" applyNumberFormat="1" applyFont="1" applyFill="1" applyBorder="1" applyAlignment="1">
      <alignment horizontal="right" vertical="center"/>
    </xf>
    <xf numFmtId="3" fontId="0" fillId="0" borderId="5" xfId="0" applyNumberFormat="1" applyFont="1" applyFill="1" applyBorder="1" applyAlignment="1">
      <alignment vertical="center" wrapText="1"/>
    </xf>
    <xf numFmtId="164" fontId="4" fillId="0" borderId="8" xfId="0" applyNumberFormat="1" applyFont="1" applyFill="1" applyBorder="1" applyAlignment="1">
      <alignment horizontal="right" vertical="center"/>
    </xf>
    <xf numFmtId="3" fontId="12" fillId="0" borderId="3" xfId="0" applyNumberFormat="1" applyFont="1" applyFill="1" applyBorder="1" applyAlignment="1">
      <alignment vertical="center" wrapText="1"/>
    </xf>
    <xf numFmtId="164" fontId="12" fillId="0" borderId="8" xfId="0" applyNumberFormat="1" applyFont="1" applyFill="1" applyBorder="1" applyAlignment="1">
      <alignment horizontal="right" vertical="center"/>
    </xf>
    <xf numFmtId="164" fontId="11" fillId="0" borderId="0" xfId="0" applyNumberFormat="1" applyFont="1" applyAlignment="1">
      <alignment vertical="center"/>
    </xf>
    <xf numFmtId="164" fontId="19" fillId="0" borderId="1" xfId="0" applyNumberFormat="1" applyFont="1" applyFill="1" applyBorder="1" applyAlignment="1">
      <alignment horizontal="right" vertical="center"/>
    </xf>
    <xf numFmtId="3" fontId="0" fillId="0" borderId="1" xfId="0" applyNumberFormat="1" applyFont="1" applyFill="1" applyBorder="1" applyAlignment="1">
      <alignment horizontal="left" vertical="center" wrapText="1"/>
    </xf>
    <xf numFmtId="164" fontId="12" fillId="0" borderId="5" xfId="0" applyNumberFormat="1" applyFont="1" applyFill="1" applyBorder="1" applyAlignment="1">
      <alignment horizontal="right" vertical="center"/>
    </xf>
    <xf numFmtId="0" fontId="0" fillId="0" borderId="1" xfId="0" applyFont="1" applyFill="1" applyBorder="1" applyAlignment="1">
      <alignment horizontal="left" vertical="center" wrapText="1"/>
    </xf>
    <xf numFmtId="0" fontId="12" fillId="0" borderId="5" xfId="0" applyFont="1" applyFill="1" applyBorder="1" applyAlignment="1">
      <alignment horizontal="left" vertical="center" wrapText="1"/>
    </xf>
    <xf numFmtId="164" fontId="15" fillId="0" borderId="1" xfId="0" applyNumberFormat="1" applyFont="1" applyFill="1" applyBorder="1" applyAlignment="1">
      <alignment horizontal="right" vertical="center"/>
    </xf>
    <xf numFmtId="3" fontId="15" fillId="0" borderId="5" xfId="0" applyNumberFormat="1" applyFont="1" applyFill="1" applyBorder="1" applyAlignment="1">
      <alignment vertical="center" wrapText="1"/>
    </xf>
    <xf numFmtId="3" fontId="8" fillId="0" borderId="1" xfId="0" applyNumberFormat="1" applyFont="1" applyFill="1" applyBorder="1" applyAlignment="1">
      <alignment vertical="center"/>
    </xf>
    <xf numFmtId="3" fontId="15" fillId="0" borderId="1" xfId="0" applyNumberFormat="1" applyFont="1" applyFill="1" applyBorder="1" applyAlignment="1">
      <alignment vertical="center"/>
    </xf>
    <xf numFmtId="0" fontId="8" fillId="0" borderId="1" xfId="0" applyFont="1" applyFill="1" applyBorder="1" applyAlignment="1">
      <alignment vertical="center" wrapText="1"/>
    </xf>
    <xf numFmtId="0" fontId="4" fillId="0" borderId="0" xfId="0" applyFont="1" applyFill="1" applyAlignment="1">
      <alignment vertical="center"/>
    </xf>
    <xf numFmtId="0" fontId="0" fillId="0" borderId="0" xfId="0" applyFont="1" applyFill="1" applyAlignment="1">
      <alignment vertical="center" wrapText="1"/>
    </xf>
    <xf numFmtId="0" fontId="0" fillId="0" borderId="0" xfId="0" applyFont="1" applyAlignment="1">
      <alignment horizontal="center" vertical="top"/>
    </xf>
    <xf numFmtId="0" fontId="4" fillId="0" borderId="0" xfId="0" applyFont="1" applyFill="1" applyAlignment="1"/>
    <xf numFmtId="0" fontId="13" fillId="0" borderId="0" xfId="0" applyFont="1" applyFill="1" applyAlignment="1"/>
    <xf numFmtId="3" fontId="8" fillId="0" borderId="8" xfId="0" applyNumberFormat="1" applyFont="1" applyFill="1" applyBorder="1" applyAlignment="1">
      <alignment vertical="center" wrapText="1"/>
    </xf>
    <xf numFmtId="164" fontId="18" fillId="0" borderId="8" xfId="0" applyNumberFormat="1" applyFont="1" applyFill="1" applyBorder="1" applyAlignment="1">
      <alignment horizontal="right" vertical="center"/>
    </xf>
    <xf numFmtId="164" fontId="18" fillId="0" borderId="1" xfId="0" applyNumberFormat="1" applyFont="1" applyFill="1" applyBorder="1" applyAlignment="1">
      <alignment horizontal="right" vertical="center"/>
    </xf>
    <xf numFmtId="3" fontId="0" fillId="2" borderId="1" xfId="0" applyNumberFormat="1" applyFont="1" applyFill="1" applyBorder="1" applyAlignment="1">
      <alignment vertical="center" wrapText="1"/>
    </xf>
    <xf numFmtId="164" fontId="4" fillId="2" borderId="1" xfId="0" applyNumberFormat="1" applyFont="1" applyFill="1" applyBorder="1" applyAlignment="1">
      <alignment vertical="center"/>
    </xf>
    <xf numFmtId="164" fontId="17" fillId="0" borderId="1" xfId="0" applyNumberFormat="1" applyFont="1" applyFill="1" applyBorder="1" applyAlignment="1">
      <alignment vertical="center"/>
    </xf>
    <xf numFmtId="164" fontId="17" fillId="0" borderId="4" xfId="0" applyNumberFormat="1" applyFont="1" applyFill="1" applyBorder="1" applyAlignment="1">
      <alignment vertical="center"/>
    </xf>
    <xf numFmtId="164" fontId="5" fillId="0" borderId="1" xfId="0" applyNumberFormat="1" applyFont="1" applyFill="1" applyBorder="1" applyAlignment="1">
      <alignment vertical="center"/>
    </xf>
    <xf numFmtId="164" fontId="5" fillId="0" borderId="4" xfId="0" applyNumberFormat="1" applyFont="1" applyFill="1" applyBorder="1" applyAlignment="1">
      <alignment vertical="center"/>
    </xf>
    <xf numFmtId="164" fontId="5" fillId="0" borderId="10" xfId="0" applyNumberFormat="1" applyFont="1" applyFill="1" applyBorder="1" applyAlignment="1">
      <alignment vertical="center"/>
    </xf>
    <xf numFmtId="164" fontId="5" fillId="0" borderId="2" xfId="0" applyNumberFormat="1" applyFont="1" applyFill="1" applyBorder="1" applyAlignment="1">
      <alignment vertical="center"/>
    </xf>
    <xf numFmtId="164" fontId="4" fillId="0" borderId="10" xfId="0" applyNumberFormat="1" applyFont="1" applyFill="1" applyBorder="1" applyAlignment="1">
      <alignment vertical="center"/>
    </xf>
    <xf numFmtId="164" fontId="18" fillId="0" borderId="8" xfId="0" applyNumberFormat="1" applyFont="1" applyFill="1" applyBorder="1" applyAlignment="1">
      <alignment vertical="center"/>
    </xf>
    <xf numFmtId="164" fontId="18" fillId="0" borderId="1" xfId="0" applyNumberFormat="1" applyFont="1" applyFill="1" applyBorder="1" applyAlignment="1">
      <alignment vertical="center"/>
    </xf>
    <xf numFmtId="164" fontId="4" fillId="0" borderId="5" xfId="0" applyNumberFormat="1" applyFont="1" applyFill="1" applyBorder="1" applyAlignment="1">
      <alignment vertical="center"/>
    </xf>
    <xf numFmtId="164" fontId="15" fillId="0" borderId="1" xfId="0" applyNumberFormat="1" applyFont="1" applyFill="1" applyBorder="1" applyAlignment="1">
      <alignment vertical="center"/>
    </xf>
    <xf numFmtId="164" fontId="15" fillId="0" borderId="4" xfId="0" applyNumberFormat="1" applyFont="1" applyFill="1" applyBorder="1" applyAlignment="1">
      <alignment vertical="center"/>
    </xf>
    <xf numFmtId="2" fontId="5" fillId="2" borderId="21" xfId="47" applyNumberFormat="1" applyFont="1" applyFill="1" applyBorder="1" applyAlignment="1">
      <alignment vertical="center"/>
    </xf>
    <xf numFmtId="165" fontId="5" fillId="0" borderId="21" xfId="47" applyNumberFormat="1" applyFont="1" applyBorder="1" applyAlignment="1">
      <alignment vertical="center"/>
    </xf>
    <xf numFmtId="3" fontId="8" fillId="0" borderId="9" xfId="0" applyNumberFormat="1" applyFont="1" applyFill="1" applyBorder="1" applyAlignment="1">
      <alignment vertical="center" wrapText="1"/>
    </xf>
    <xf numFmtId="164" fontId="4" fillId="0" borderId="21" xfId="0" applyNumberFormat="1" applyFont="1" applyFill="1" applyBorder="1" applyAlignment="1">
      <alignment horizontal="right" vertical="center"/>
    </xf>
    <xf numFmtId="164" fontId="4" fillId="0" borderId="21" xfId="0" applyNumberFormat="1" applyFont="1" applyFill="1" applyBorder="1" applyAlignment="1">
      <alignment vertical="center"/>
    </xf>
    <xf numFmtId="3" fontId="0" fillId="0" borderId="21" xfId="0" applyNumberFormat="1" applyFont="1" applyFill="1" applyBorder="1" applyAlignment="1">
      <alignment vertical="center" wrapText="1"/>
    </xf>
    <xf numFmtId="3" fontId="8" fillId="0" borderId="21" xfId="0" applyNumberFormat="1" applyFont="1" applyFill="1" applyBorder="1" applyAlignment="1">
      <alignment vertical="center" wrapText="1"/>
    </xf>
    <xf numFmtId="164" fontId="5" fillId="0" borderId="21" xfId="0" applyNumberFormat="1" applyFont="1" applyFill="1" applyBorder="1" applyAlignment="1">
      <alignment horizontal="right" vertical="center"/>
    </xf>
    <xf numFmtId="164" fontId="5" fillId="0" borderId="21" xfId="0" applyNumberFormat="1" applyFont="1" applyFill="1" applyBorder="1" applyAlignment="1">
      <alignment vertical="center"/>
    </xf>
    <xf numFmtId="0" fontId="8" fillId="2" borderId="6" xfId="0" applyFont="1" applyFill="1" applyBorder="1" applyAlignment="1">
      <alignment vertical="center"/>
    </xf>
    <xf numFmtId="164" fontId="12" fillId="2" borderId="8" xfId="0" applyNumberFormat="1" applyFont="1" applyFill="1" applyBorder="1" applyAlignment="1">
      <alignment vertical="center"/>
    </xf>
    <xf numFmtId="164" fontId="12" fillId="2" borderId="1" xfId="0" applyNumberFormat="1" applyFont="1" applyFill="1" applyBorder="1" applyAlignment="1">
      <alignment vertical="center"/>
    </xf>
    <xf numFmtId="164" fontId="19" fillId="2" borderId="1" xfId="0" applyNumberFormat="1" applyFont="1" applyFill="1" applyBorder="1" applyAlignment="1">
      <alignment vertical="center"/>
    </xf>
    <xf numFmtId="164" fontId="12" fillId="2" borderId="5" xfId="0" applyNumberFormat="1" applyFont="1" applyFill="1" applyBorder="1" applyAlignment="1">
      <alignment vertical="center"/>
    </xf>
    <xf numFmtId="164" fontId="15" fillId="2" borderId="1" xfId="0" applyNumberFormat="1" applyFont="1" applyFill="1" applyBorder="1" applyAlignment="1">
      <alignment vertical="center"/>
    </xf>
    <xf numFmtId="164" fontId="5" fillId="2" borderId="1" xfId="0" applyNumberFormat="1" applyFont="1" applyFill="1" applyBorder="1" applyAlignment="1">
      <alignment vertical="center"/>
    </xf>
    <xf numFmtId="164" fontId="19" fillId="0" borderId="1" xfId="0" applyNumberFormat="1" applyFont="1" applyFill="1" applyBorder="1" applyAlignment="1">
      <alignment vertical="center"/>
    </xf>
    <xf numFmtId="164" fontId="16" fillId="2" borderId="1" xfId="0" applyNumberFormat="1" applyFont="1" applyFill="1" applyBorder="1" applyAlignment="1">
      <alignment vertical="center"/>
    </xf>
    <xf numFmtId="0" fontId="9" fillId="0" borderId="0" xfId="0" applyFont="1" applyAlignment="1">
      <alignment wrapText="1"/>
    </xf>
    <xf numFmtId="3" fontId="15" fillId="0" borderId="21" xfId="0" applyNumberFormat="1" applyFont="1" applyFill="1" applyBorder="1" applyAlignment="1">
      <alignment vertical="center"/>
    </xf>
    <xf numFmtId="164" fontId="15" fillId="0" borderId="21" xfId="0" applyNumberFormat="1" applyFont="1" applyFill="1" applyBorder="1" applyAlignment="1">
      <alignment horizontal="right" vertical="center"/>
    </xf>
    <xf numFmtId="164" fontId="15" fillId="2" borderId="21" xfId="0" applyNumberFormat="1" applyFont="1" applyFill="1" applyBorder="1" applyAlignment="1">
      <alignment vertical="center"/>
    </xf>
    <xf numFmtId="3" fontId="8" fillId="0" borderId="21" xfId="0" applyNumberFormat="1" applyFont="1" applyFill="1" applyBorder="1" applyAlignment="1">
      <alignment vertical="center"/>
    </xf>
    <xf numFmtId="164" fontId="5" fillId="2" borderId="21" xfId="0" applyNumberFormat="1" applyFont="1" applyFill="1" applyBorder="1" applyAlignment="1">
      <alignment vertical="center"/>
    </xf>
    <xf numFmtId="3" fontId="14" fillId="0" borderId="2" xfId="0" applyNumberFormat="1" applyFont="1" applyFill="1" applyBorder="1" applyAlignment="1">
      <alignment vertical="center" wrapText="1"/>
    </xf>
    <xf numFmtId="164" fontId="16" fillId="0" borderId="21" xfId="0" applyNumberFormat="1" applyFont="1" applyFill="1" applyBorder="1" applyAlignment="1">
      <alignment horizontal="right" vertical="center"/>
    </xf>
    <xf numFmtId="164" fontId="16" fillId="2" borderId="21" xfId="0" applyNumberFormat="1" applyFont="1" applyFill="1" applyBorder="1" applyAlignment="1">
      <alignment vertical="center"/>
    </xf>
    <xf numFmtId="164" fontId="5" fillId="2" borderId="1" xfId="0" applyNumberFormat="1" applyFont="1" applyFill="1" applyBorder="1" applyAlignment="1">
      <alignment horizontal="right" vertical="center"/>
    </xf>
    <xf numFmtId="3" fontId="0" fillId="0" borderId="0" xfId="0" applyNumberFormat="1" applyFont="1" applyFill="1" applyBorder="1" applyAlignment="1">
      <alignment vertical="center" wrapText="1"/>
    </xf>
    <xf numFmtId="164" fontId="12" fillId="0" borderId="4" xfId="0" applyNumberFormat="1" applyFont="1" applyFill="1" applyBorder="1" applyAlignment="1">
      <alignment vertical="center"/>
    </xf>
    <xf numFmtId="164" fontId="16" fillId="0" borderId="4" xfId="0" applyNumberFormat="1" applyFont="1" applyFill="1" applyBorder="1" applyAlignment="1">
      <alignment vertical="center"/>
    </xf>
    <xf numFmtId="164" fontId="4" fillId="0" borderId="2" xfId="0" applyNumberFormat="1" applyFont="1" applyFill="1" applyBorder="1" applyAlignment="1">
      <alignment vertical="center"/>
    </xf>
    <xf numFmtId="164" fontId="18" fillId="0" borderId="9" xfId="0" applyNumberFormat="1" applyFont="1" applyFill="1" applyBorder="1" applyAlignment="1">
      <alignment vertical="center"/>
    </xf>
    <xf numFmtId="164" fontId="4" fillId="0" borderId="3" xfId="0" applyNumberFormat="1" applyFont="1" applyFill="1" applyBorder="1" applyAlignment="1">
      <alignment vertical="center"/>
    </xf>
    <xf numFmtId="164" fontId="12" fillId="0" borderId="5" xfId="0" applyNumberFormat="1" applyFont="1" applyFill="1" applyBorder="1" applyAlignment="1">
      <alignment vertical="center"/>
    </xf>
    <xf numFmtId="0" fontId="4" fillId="0" borderId="11" xfId="0" applyFont="1" applyBorder="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vertical="center" wrapText="1"/>
    </xf>
    <xf numFmtId="0" fontId="4" fillId="0" borderId="2" xfId="0" applyFont="1" applyFill="1" applyBorder="1" applyAlignment="1">
      <alignment horizontal="center"/>
    </xf>
    <xf numFmtId="0" fontId="4" fillId="0" borderId="2" xfId="0" applyFont="1" applyBorder="1" applyAlignment="1">
      <alignment horizontal="center"/>
    </xf>
    <xf numFmtId="0" fontId="15" fillId="0" borderId="6" xfId="0" applyFont="1" applyFill="1" applyBorder="1" applyAlignment="1">
      <alignment horizontal="left" vertical="top" wrapText="1"/>
    </xf>
    <xf numFmtId="0" fontId="15" fillId="0" borderId="8"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8" xfId="0" applyFont="1" applyFill="1" applyBorder="1" applyAlignment="1">
      <alignment horizontal="left" vertical="top" wrapText="1"/>
    </xf>
    <xf numFmtId="0" fontId="10" fillId="0" borderId="0" xfId="0" applyFont="1" applyAlignment="1">
      <alignment horizontal="left" vertical="center" wrapText="1"/>
    </xf>
    <xf numFmtId="0" fontId="9" fillId="2" borderId="0" xfId="0" applyFont="1" applyFill="1" applyAlignment="1">
      <alignment horizontal="left" vertical="center" wrapText="1"/>
    </xf>
    <xf numFmtId="0" fontId="12" fillId="0" borderId="0" xfId="0" applyFont="1" applyAlignment="1">
      <alignment horizontal="center" vertical="center" wrapText="1"/>
    </xf>
    <xf numFmtId="0" fontId="4" fillId="0" borderId="0" xfId="0" applyFont="1" applyAlignment="1">
      <alignment horizontal="center" vertical="center" wrapText="1"/>
    </xf>
  </cellXfs>
  <cellStyles count="49">
    <cellStyle name="1 antraštė" xfId="8" builtinId="16" customBuiltin="1"/>
    <cellStyle name="2 antraštė" xfId="9" builtinId="17" customBuiltin="1"/>
    <cellStyle name="20% – paryškinimas 1" xfId="24" builtinId="30" customBuiltin="1"/>
    <cellStyle name="20% – paryškinimas 2" xfId="28" builtinId="34" customBuiltin="1"/>
    <cellStyle name="20% – paryškinimas 3" xfId="32" builtinId="38" customBuiltin="1"/>
    <cellStyle name="20% – paryškinimas 4" xfId="36" builtinId="42" customBuiltin="1"/>
    <cellStyle name="20% – paryškinimas 5" xfId="40" builtinId="46" customBuiltin="1"/>
    <cellStyle name="20% – paryškinimas 6" xfId="44" builtinId="50" customBuiltin="1"/>
    <cellStyle name="3 antraštė" xfId="10" builtinId="18" customBuiltin="1"/>
    <cellStyle name="4 antraštė" xfId="11" builtinId="19" customBuiltin="1"/>
    <cellStyle name="40% – paryškinimas 1" xfId="25" builtinId="31" customBuiltin="1"/>
    <cellStyle name="40% – paryškinimas 2" xfId="29" builtinId="35" customBuiltin="1"/>
    <cellStyle name="40% – paryškinimas 3" xfId="33" builtinId="39" customBuiltin="1"/>
    <cellStyle name="40% – paryškinimas 4" xfId="37" builtinId="43" customBuiltin="1"/>
    <cellStyle name="40% – paryškinimas 5" xfId="41" builtinId="47" customBuiltin="1"/>
    <cellStyle name="40% – paryškinimas 6" xfId="45" builtinId="51" customBuiltin="1"/>
    <cellStyle name="60% – paryškinimas 1" xfId="26" builtinId="32" customBuiltin="1"/>
    <cellStyle name="60% – paryškinimas 2" xfId="30" builtinId="36" customBuiltin="1"/>
    <cellStyle name="60% – paryškinimas 3" xfId="34" builtinId="40" customBuiltin="1"/>
    <cellStyle name="60% – paryškinimas 4" xfId="38" builtinId="44" customBuiltin="1"/>
    <cellStyle name="60% – paryškinimas 5" xfId="42" builtinId="48" customBuiltin="1"/>
    <cellStyle name="60% – paryškinimas 6" xfId="46" builtinId="52" customBuiltin="1"/>
    <cellStyle name="Aiškinamasis tekstas" xfId="21" builtinId="53" customBuiltin="1"/>
    <cellStyle name="Blogas" xfId="13" builtinId="27" customBuiltin="1"/>
    <cellStyle name="Geras" xfId="12" builtinId="26" customBuiltin="1"/>
    <cellStyle name="Įprastas" xfId="0" builtinId="0"/>
    <cellStyle name="Įprastas 2" xfId="1" xr:uid="{00000000-0005-0000-0000-00001A000000}"/>
    <cellStyle name="Įprastas 3" xfId="5" xr:uid="{00000000-0005-0000-0000-00001B000000}"/>
    <cellStyle name="Įprastas 4" xfId="4" xr:uid="{00000000-0005-0000-0000-00001C000000}"/>
    <cellStyle name="Įprastas 5" xfId="6" xr:uid="{00000000-0005-0000-0000-00001D000000}"/>
    <cellStyle name="Įprastas 6" xfId="47" xr:uid="{00000000-0005-0000-0000-00001E000000}"/>
    <cellStyle name="Įspėjimo tekstas" xfId="20" builtinId="11" customBuiltin="1"/>
    <cellStyle name="Išvestis" xfId="16" builtinId="21" customBuiltin="1"/>
    <cellStyle name="Įvestis" xfId="15" builtinId="20" customBuiltin="1"/>
    <cellStyle name="Neutralus" xfId="14" builtinId="28" customBuiltin="1"/>
    <cellStyle name="Normal_19 forma perskolintos" xfId="2" xr:uid="{00000000-0005-0000-0000-000023000000}"/>
    <cellStyle name="Paryškinimas 1" xfId="23" builtinId="29" customBuiltin="1"/>
    <cellStyle name="Paryškinimas 2" xfId="27" builtinId="33" customBuiltin="1"/>
    <cellStyle name="Paryškinimas 3" xfId="31" builtinId="37" customBuiltin="1"/>
    <cellStyle name="Paryškinimas 4" xfId="35" builtinId="41" customBuiltin="1"/>
    <cellStyle name="Paryškinimas 5" xfId="39" builtinId="45" customBuiltin="1"/>
    <cellStyle name="Paryškinimas 6" xfId="43" builtinId="49" customBuiltin="1"/>
    <cellStyle name="Pastaba 2" xfId="48" xr:uid="{00000000-0005-0000-0000-00002A000000}"/>
    <cellStyle name="Pavadinimas" xfId="7" builtinId="15" customBuiltin="1"/>
    <cellStyle name="Procentai 2" xfId="3" xr:uid="{00000000-0005-0000-0000-00002C000000}"/>
    <cellStyle name="Skaičiavimas" xfId="17" builtinId="22" customBuiltin="1"/>
    <cellStyle name="Suma" xfId="22" builtinId="25" customBuiltin="1"/>
    <cellStyle name="Susietas langelis" xfId="18" builtinId="24" customBuiltin="1"/>
    <cellStyle name="Tikrinimo langelis" xfId="19" builtinId="23" customBuiltin="1"/>
  </cellStyles>
  <dxfs count="0"/>
  <tableStyles count="0" defaultTableStyle="TableStyleMedium2" defaultPivotStyle="PivotStyleLight16"/>
  <colors>
    <mruColors>
      <color rgb="FFFFCCCC"/>
      <color rgb="FFE5FDC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8">
    <pageSetUpPr fitToPage="1"/>
  </sheetPr>
  <dimension ref="A1:L86"/>
  <sheetViews>
    <sheetView tabSelected="1" zoomScaleNormal="100" workbookViewId="0">
      <selection activeCell="B10" sqref="B10"/>
    </sheetView>
  </sheetViews>
  <sheetFormatPr defaultColWidth="9.33203125" defaultRowHeight="15.6" x14ac:dyDescent="0.25"/>
  <cols>
    <col min="1" max="1" width="26" style="28" customWidth="1"/>
    <col min="2" max="2" width="66.77734375" style="4" customWidth="1"/>
    <col min="3" max="3" width="14.33203125" style="4" customWidth="1"/>
    <col min="4" max="4" width="16.109375" style="4" customWidth="1"/>
    <col min="5" max="5" width="13.44140625" style="4" customWidth="1"/>
    <col min="6" max="6" width="12.44140625" style="4" customWidth="1"/>
    <col min="7" max="7" width="12.109375" style="4" customWidth="1"/>
    <col min="8" max="8" width="19.6640625" style="4" customWidth="1"/>
    <col min="9" max="9" width="21.109375" style="4" customWidth="1"/>
    <col min="10" max="10" width="14.6640625" style="4" customWidth="1"/>
    <col min="11" max="16384" width="9.33203125" style="4"/>
  </cols>
  <sheetData>
    <row r="1" spans="1:12" s="2" customFormat="1" ht="25.5" customHeight="1" x14ac:dyDescent="0.25">
      <c r="A1" s="23"/>
      <c r="B1" s="22"/>
      <c r="C1" s="135" t="s">
        <v>3</v>
      </c>
      <c r="D1" s="135"/>
      <c r="E1" s="135"/>
      <c r="F1" s="135"/>
    </row>
    <row r="2" spans="1:12" s="2" customFormat="1" ht="25.5" customHeight="1" x14ac:dyDescent="0.25">
      <c r="A2" s="23"/>
      <c r="B2" s="22"/>
      <c r="C2" s="136" t="s">
        <v>1</v>
      </c>
      <c r="D2" s="136"/>
      <c r="E2" s="136"/>
      <c r="F2" s="136"/>
    </row>
    <row r="3" spans="1:12" ht="13.5" customHeight="1" x14ac:dyDescent="0.25">
      <c r="A3" s="23"/>
      <c r="B3" s="3"/>
      <c r="C3" s="1"/>
      <c r="D3" s="1"/>
      <c r="E3" s="1"/>
      <c r="F3" s="1"/>
    </row>
    <row r="4" spans="1:12" ht="28.5" customHeight="1" x14ac:dyDescent="0.25">
      <c r="A4" s="137" t="s">
        <v>65</v>
      </c>
      <c r="B4" s="137"/>
      <c r="C4" s="137"/>
      <c r="D4" s="137"/>
      <c r="E4" s="137"/>
      <c r="F4" s="137"/>
    </row>
    <row r="5" spans="1:12" x14ac:dyDescent="0.25">
      <c r="A5" s="24"/>
      <c r="B5" s="5"/>
      <c r="C5" s="5"/>
      <c r="D5" s="5"/>
      <c r="E5" s="5"/>
      <c r="F5" s="1"/>
    </row>
    <row r="6" spans="1:12" x14ac:dyDescent="0.25">
      <c r="A6" s="23"/>
      <c r="B6" s="138" t="s">
        <v>74</v>
      </c>
      <c r="C6" s="138"/>
      <c r="D6" s="138"/>
      <c r="E6" s="22"/>
      <c r="F6" s="6"/>
      <c r="G6" s="7"/>
      <c r="H6" s="7"/>
      <c r="I6" s="7"/>
      <c r="J6" s="7"/>
      <c r="K6" s="7"/>
      <c r="L6" s="7"/>
    </row>
    <row r="7" spans="1:12" ht="14.25" customHeight="1" x14ac:dyDescent="0.25">
      <c r="A7" s="23"/>
      <c r="B7" s="1"/>
      <c r="C7" s="1"/>
      <c r="D7" s="1"/>
      <c r="E7" s="8"/>
      <c r="F7" s="9" t="s">
        <v>4</v>
      </c>
    </row>
    <row r="8" spans="1:12" ht="57" customHeight="1" x14ac:dyDescent="0.25">
      <c r="A8" s="19" t="s">
        <v>5</v>
      </c>
      <c r="B8" s="25" t="s">
        <v>6</v>
      </c>
      <c r="C8" s="25" t="s">
        <v>7</v>
      </c>
      <c r="D8" s="25" t="s">
        <v>40</v>
      </c>
      <c r="E8" s="25" t="s">
        <v>0</v>
      </c>
      <c r="F8" s="19" t="s">
        <v>8</v>
      </c>
    </row>
    <row r="9" spans="1:12" s="11" customFormat="1" ht="13.2" x14ac:dyDescent="0.25">
      <c r="A9" s="26">
        <v>1</v>
      </c>
      <c r="B9" s="10">
        <v>2</v>
      </c>
      <c r="C9" s="10">
        <v>3</v>
      </c>
      <c r="D9" s="10">
        <v>4</v>
      </c>
      <c r="E9" s="10">
        <v>5</v>
      </c>
      <c r="F9" s="10">
        <v>6</v>
      </c>
    </row>
    <row r="10" spans="1:12" s="28" customFormat="1" ht="27.75" customHeight="1" x14ac:dyDescent="0.25">
      <c r="A10" s="132" t="s">
        <v>9</v>
      </c>
      <c r="B10" s="12" t="s">
        <v>45</v>
      </c>
      <c r="C10" s="27">
        <v>35</v>
      </c>
      <c r="D10" s="27">
        <v>35</v>
      </c>
      <c r="E10" s="27">
        <v>34.700000000000003</v>
      </c>
      <c r="F10" s="27">
        <f>E10/D10*100</f>
        <v>99.142857142857153</v>
      </c>
    </row>
    <row r="11" spans="1:12" s="28" customFormat="1" ht="18" customHeight="1" x14ac:dyDescent="0.25">
      <c r="A11" s="134"/>
      <c r="B11" s="29" t="s">
        <v>12</v>
      </c>
      <c r="C11" s="21">
        <f>SUM(C10)</f>
        <v>35</v>
      </c>
      <c r="D11" s="99">
        <f>SUM(D10)</f>
        <v>35</v>
      </c>
      <c r="E11" s="99">
        <f>SUM(E10)</f>
        <v>34.700000000000003</v>
      </c>
      <c r="F11" s="27">
        <f t="shared" ref="F11:F74" si="0">E11/D11*100</f>
        <v>99.142857142857153</v>
      </c>
    </row>
    <row r="12" spans="1:12" s="28" customFormat="1" ht="36" customHeight="1" x14ac:dyDescent="0.25">
      <c r="A12" s="132" t="s">
        <v>10</v>
      </c>
      <c r="B12" s="30" t="s">
        <v>11</v>
      </c>
      <c r="C12" s="31">
        <v>30</v>
      </c>
      <c r="D12" s="88">
        <v>30</v>
      </c>
      <c r="E12" s="89">
        <v>5.4</v>
      </c>
      <c r="F12" s="27">
        <f t="shared" si="0"/>
        <v>18.000000000000004</v>
      </c>
    </row>
    <row r="13" spans="1:12" s="28" customFormat="1" ht="26.25" customHeight="1" x14ac:dyDescent="0.25">
      <c r="A13" s="133"/>
      <c r="B13" s="30" t="s">
        <v>41</v>
      </c>
      <c r="C13" s="31">
        <v>29</v>
      </c>
      <c r="D13" s="75">
        <v>29</v>
      </c>
      <c r="E13" s="27">
        <v>1.8</v>
      </c>
      <c r="F13" s="27">
        <f t="shared" si="0"/>
        <v>6.2068965517241379</v>
      </c>
      <c r="I13" s="41"/>
    </row>
    <row r="14" spans="1:12" ht="32.25" customHeight="1" x14ac:dyDescent="0.25">
      <c r="A14" s="133"/>
      <c r="B14" s="30" t="s">
        <v>61</v>
      </c>
      <c r="C14" s="31"/>
      <c r="D14" s="75">
        <v>3132</v>
      </c>
      <c r="E14" s="27">
        <v>1251.0999999999999</v>
      </c>
      <c r="F14" s="27">
        <f t="shared" si="0"/>
        <v>39.945721583652613</v>
      </c>
      <c r="G14" s="28"/>
      <c r="H14" s="28"/>
      <c r="I14" s="28"/>
      <c r="J14" s="28"/>
    </row>
    <row r="15" spans="1:12" ht="18" customHeight="1" x14ac:dyDescent="0.25">
      <c r="A15" s="134"/>
      <c r="B15" s="29" t="s">
        <v>12</v>
      </c>
      <c r="C15" s="32">
        <f>SUM(C12:C14)</f>
        <v>59</v>
      </c>
      <c r="D15" s="99">
        <f>SUM(D12:D14)</f>
        <v>3191</v>
      </c>
      <c r="E15" s="21">
        <f>SUM(E12:E14)</f>
        <v>1258.3</v>
      </c>
      <c r="F15" s="27">
        <f t="shared" si="0"/>
        <v>39.432779692886236</v>
      </c>
      <c r="G15" s="28"/>
      <c r="H15" s="28"/>
      <c r="I15" s="28"/>
      <c r="J15" s="28"/>
    </row>
    <row r="16" spans="1:12" ht="29.25" customHeight="1" x14ac:dyDescent="0.25">
      <c r="A16" s="132" t="s">
        <v>13</v>
      </c>
      <c r="B16" s="33" t="s">
        <v>46</v>
      </c>
      <c r="C16" s="34">
        <v>633</v>
      </c>
      <c r="D16" s="34">
        <v>633</v>
      </c>
      <c r="E16" s="34">
        <v>618.1</v>
      </c>
      <c r="F16" s="27">
        <f t="shared" si="0"/>
        <v>97.646129541864141</v>
      </c>
      <c r="G16" s="28"/>
      <c r="H16" s="28"/>
      <c r="I16" s="28"/>
      <c r="J16" s="28"/>
    </row>
    <row r="17" spans="1:10" ht="23.25" customHeight="1" x14ac:dyDescent="0.25">
      <c r="A17" s="134"/>
      <c r="B17" s="29" t="s">
        <v>12</v>
      </c>
      <c r="C17" s="35">
        <f>SUM(C16)</f>
        <v>633</v>
      </c>
      <c r="D17" s="98">
        <f>SUM(D16)</f>
        <v>633</v>
      </c>
      <c r="E17" s="35">
        <f>SUM(E16)</f>
        <v>618.1</v>
      </c>
      <c r="F17" s="27">
        <f t="shared" si="0"/>
        <v>97.646129541864141</v>
      </c>
      <c r="G17" s="28"/>
      <c r="H17" s="28"/>
      <c r="I17" s="28"/>
      <c r="J17" s="28"/>
    </row>
    <row r="18" spans="1:10" ht="51" customHeight="1" x14ac:dyDescent="0.25">
      <c r="A18" s="132" t="s">
        <v>14</v>
      </c>
      <c r="B18" s="36" t="s">
        <v>43</v>
      </c>
      <c r="C18" s="37"/>
      <c r="D18" s="38">
        <v>250</v>
      </c>
      <c r="E18" s="38">
        <v>208.6</v>
      </c>
      <c r="F18" s="27">
        <f t="shared" si="0"/>
        <v>83.44</v>
      </c>
      <c r="G18" s="28"/>
      <c r="H18" s="28"/>
      <c r="I18" s="28"/>
      <c r="J18" s="28"/>
    </row>
    <row r="19" spans="1:10" ht="40.5" customHeight="1" x14ac:dyDescent="0.25">
      <c r="A19" s="133"/>
      <c r="B19" s="74" t="s">
        <v>47</v>
      </c>
      <c r="C19" s="75"/>
      <c r="D19" s="27">
        <v>987.5</v>
      </c>
      <c r="E19" s="27">
        <v>370.5</v>
      </c>
      <c r="F19" s="27">
        <f t="shared" si="0"/>
        <v>37.518987341772153</v>
      </c>
      <c r="G19" s="28"/>
      <c r="H19" s="28"/>
      <c r="I19" s="28"/>
      <c r="J19" s="28"/>
    </row>
    <row r="20" spans="1:10" ht="42" customHeight="1" x14ac:dyDescent="0.25">
      <c r="A20" s="133"/>
      <c r="B20" s="30" t="s">
        <v>48</v>
      </c>
      <c r="C20" s="27"/>
      <c r="D20" s="27">
        <v>8737</v>
      </c>
      <c r="E20" s="27">
        <v>8649.2999999999993</v>
      </c>
      <c r="F20" s="27">
        <f t="shared" si="0"/>
        <v>98.996222959826014</v>
      </c>
    </row>
    <row r="21" spans="1:10" ht="30" customHeight="1" x14ac:dyDescent="0.25">
      <c r="A21" s="133"/>
      <c r="B21" s="30" t="s">
        <v>61</v>
      </c>
      <c r="C21" s="27"/>
      <c r="D21" s="27">
        <v>18942.599999999999</v>
      </c>
      <c r="E21" s="39">
        <v>18547.2</v>
      </c>
      <c r="F21" s="27">
        <f t="shared" si="0"/>
        <v>97.912641348072611</v>
      </c>
    </row>
    <row r="22" spans="1:10" ht="21.75" customHeight="1" x14ac:dyDescent="0.25">
      <c r="A22" s="134"/>
      <c r="B22" s="29" t="s">
        <v>12</v>
      </c>
      <c r="C22" s="21"/>
      <c r="D22" s="99">
        <f>SUM(D18:D21)</f>
        <v>28917.1</v>
      </c>
      <c r="E22" s="117">
        <f>SUM(E18:E21)</f>
        <v>27775.599999999999</v>
      </c>
      <c r="F22" s="27">
        <f t="shared" si="0"/>
        <v>96.052508723212213</v>
      </c>
      <c r="G22" s="28"/>
      <c r="H22" s="28"/>
      <c r="I22" s="28"/>
      <c r="J22" s="28"/>
    </row>
    <row r="23" spans="1:10" ht="18" customHeight="1" x14ac:dyDescent="0.25">
      <c r="A23" s="132" t="s">
        <v>15</v>
      </c>
      <c r="B23" s="40" t="s">
        <v>16</v>
      </c>
      <c r="C23" s="31">
        <v>571</v>
      </c>
      <c r="D23" s="75">
        <v>571</v>
      </c>
      <c r="E23" s="39">
        <v>569.9</v>
      </c>
      <c r="F23" s="27">
        <f t="shared" si="0"/>
        <v>99.807355516637472</v>
      </c>
      <c r="G23" s="28"/>
      <c r="H23" s="41"/>
      <c r="I23" s="41"/>
      <c r="J23" s="28"/>
    </row>
    <row r="24" spans="1:10" ht="31.5" customHeight="1" x14ac:dyDescent="0.25">
      <c r="A24" s="133"/>
      <c r="B24" s="90" t="s">
        <v>57</v>
      </c>
      <c r="C24" s="91"/>
      <c r="D24" s="92">
        <v>500</v>
      </c>
      <c r="E24" s="39">
        <v>500</v>
      </c>
      <c r="F24" s="27">
        <f t="shared" si="0"/>
        <v>100</v>
      </c>
      <c r="G24" s="28"/>
      <c r="H24" s="41"/>
      <c r="I24" s="41"/>
      <c r="J24" s="28"/>
    </row>
    <row r="25" spans="1:10" ht="21" customHeight="1" x14ac:dyDescent="0.25">
      <c r="A25" s="133"/>
      <c r="B25" s="43" t="s">
        <v>49</v>
      </c>
      <c r="C25" s="44"/>
      <c r="D25" s="105">
        <v>39264</v>
      </c>
      <c r="E25" s="118">
        <v>36636.6</v>
      </c>
      <c r="F25" s="27">
        <f t="shared" si="0"/>
        <v>93.308374083129593</v>
      </c>
    </row>
    <row r="26" spans="1:10" ht="33" customHeight="1" x14ac:dyDescent="0.25">
      <c r="A26" s="133"/>
      <c r="B26" s="112" t="s">
        <v>72</v>
      </c>
      <c r="C26" s="113"/>
      <c r="D26" s="114">
        <v>985</v>
      </c>
      <c r="E26" s="118">
        <v>945.2</v>
      </c>
      <c r="F26" s="27">
        <f t="shared" si="0"/>
        <v>95.959390862944176</v>
      </c>
    </row>
    <row r="27" spans="1:10" ht="28.5" customHeight="1" x14ac:dyDescent="0.25">
      <c r="A27" s="134"/>
      <c r="B27" s="45" t="s">
        <v>12</v>
      </c>
      <c r="C27" s="46">
        <f>SUM(C23:C25)</f>
        <v>571</v>
      </c>
      <c r="D27" s="76">
        <f>SUM(D23:D26)</f>
        <v>41320</v>
      </c>
      <c r="E27" s="77">
        <f>SUM(E23:E26)</f>
        <v>38651.699999999997</v>
      </c>
      <c r="F27" s="27">
        <f t="shared" si="0"/>
        <v>93.542352371732804</v>
      </c>
    </row>
    <row r="28" spans="1:10" ht="18" customHeight="1" x14ac:dyDescent="0.25">
      <c r="A28" s="132" t="s">
        <v>18</v>
      </c>
      <c r="B28" s="47" t="s">
        <v>19</v>
      </c>
      <c r="C28" s="48">
        <v>14936</v>
      </c>
      <c r="D28" s="78">
        <v>14639.4</v>
      </c>
      <c r="E28" s="79">
        <v>13906.4</v>
      </c>
      <c r="F28" s="27">
        <f t="shared" si="0"/>
        <v>94.992964192521555</v>
      </c>
    </row>
    <row r="29" spans="1:10" ht="20.25" customHeight="1" x14ac:dyDescent="0.25">
      <c r="A29" s="133"/>
      <c r="B29" s="47" t="s">
        <v>50</v>
      </c>
      <c r="C29" s="48">
        <v>1770</v>
      </c>
      <c r="D29" s="78">
        <v>2122</v>
      </c>
      <c r="E29" s="79">
        <v>2064.1</v>
      </c>
      <c r="F29" s="27">
        <f t="shared" si="0"/>
        <v>97.271442035815269</v>
      </c>
    </row>
    <row r="30" spans="1:10" ht="19.5" customHeight="1" x14ac:dyDescent="0.25">
      <c r="A30" s="133"/>
      <c r="B30" s="49" t="s">
        <v>20</v>
      </c>
      <c r="C30" s="48">
        <v>24555</v>
      </c>
      <c r="D30" s="78">
        <v>25734.5</v>
      </c>
      <c r="E30" s="79">
        <v>24099.200000000001</v>
      </c>
      <c r="F30" s="27">
        <f t="shared" si="0"/>
        <v>93.64549534671356</v>
      </c>
    </row>
    <row r="31" spans="1:10" ht="18.75" customHeight="1" x14ac:dyDescent="0.25">
      <c r="A31" s="133"/>
      <c r="B31" s="49" t="s">
        <v>21</v>
      </c>
      <c r="C31" s="48">
        <v>57973</v>
      </c>
      <c r="D31" s="78">
        <v>72093.100000000006</v>
      </c>
      <c r="E31" s="79">
        <v>71022.5</v>
      </c>
      <c r="F31" s="27">
        <f t="shared" si="0"/>
        <v>98.514975774380616</v>
      </c>
    </row>
    <row r="32" spans="1:10" ht="20.25" customHeight="1" x14ac:dyDescent="0.25">
      <c r="A32" s="133"/>
      <c r="B32" s="47" t="s">
        <v>55</v>
      </c>
      <c r="C32" s="48">
        <v>1080</v>
      </c>
      <c r="D32" s="78">
        <v>1081.4000000000001</v>
      </c>
      <c r="E32" s="79">
        <v>1055.3</v>
      </c>
      <c r="F32" s="27">
        <f t="shared" si="0"/>
        <v>97.586461993711836</v>
      </c>
    </row>
    <row r="33" spans="1:10" ht="21" customHeight="1" x14ac:dyDescent="0.25">
      <c r="A33" s="133"/>
      <c r="B33" s="47" t="s">
        <v>58</v>
      </c>
      <c r="C33" s="50">
        <v>9698</v>
      </c>
      <c r="D33" s="80">
        <v>9857.4</v>
      </c>
      <c r="E33" s="81">
        <v>8125.8</v>
      </c>
      <c r="F33" s="27">
        <f t="shared" si="0"/>
        <v>82.433501734737362</v>
      </c>
    </row>
    <row r="34" spans="1:10" ht="18" customHeight="1" x14ac:dyDescent="0.25">
      <c r="A34" s="133"/>
      <c r="B34" s="47" t="s">
        <v>17</v>
      </c>
      <c r="C34" s="50">
        <v>2150</v>
      </c>
      <c r="D34" s="80">
        <v>2276.4</v>
      </c>
      <c r="E34" s="81">
        <v>2275.9</v>
      </c>
      <c r="F34" s="27">
        <f t="shared" si="0"/>
        <v>99.978035494640665</v>
      </c>
    </row>
    <row r="35" spans="1:10" ht="18.75" customHeight="1" x14ac:dyDescent="0.25">
      <c r="A35" s="133"/>
      <c r="B35" s="51" t="s">
        <v>49</v>
      </c>
      <c r="C35" s="52"/>
      <c r="D35" s="82">
        <v>2374</v>
      </c>
      <c r="E35" s="119">
        <v>2206.9</v>
      </c>
      <c r="F35" s="27">
        <f t="shared" si="0"/>
        <v>92.961246840775075</v>
      </c>
    </row>
    <row r="36" spans="1:10" ht="33.75" customHeight="1" x14ac:dyDescent="0.25">
      <c r="A36" s="133"/>
      <c r="B36" s="30" t="s">
        <v>61</v>
      </c>
      <c r="C36" s="52"/>
      <c r="D36" s="82">
        <v>35016</v>
      </c>
      <c r="E36" s="119">
        <v>32602.5</v>
      </c>
      <c r="F36" s="27">
        <f t="shared" si="0"/>
        <v>93.107436600411248</v>
      </c>
    </row>
    <row r="37" spans="1:10" ht="26.25" customHeight="1" x14ac:dyDescent="0.25">
      <c r="A37" s="134"/>
      <c r="B37" s="53" t="s">
        <v>12</v>
      </c>
      <c r="C37" s="54">
        <f>SUM(C28:C35)</f>
        <v>112162</v>
      </c>
      <c r="D37" s="98">
        <f>SUM(D28:D36)</f>
        <v>165194.19999999998</v>
      </c>
      <c r="E37" s="35">
        <f>SUM(E28:E36)</f>
        <v>157358.59999999998</v>
      </c>
      <c r="F37" s="27">
        <f t="shared" si="0"/>
        <v>95.256734195268351</v>
      </c>
    </row>
    <row r="38" spans="1:10" ht="31.5" customHeight="1" x14ac:dyDescent="0.25">
      <c r="A38" s="132" t="s">
        <v>22</v>
      </c>
      <c r="B38" s="71" t="s">
        <v>42</v>
      </c>
      <c r="C38" s="72"/>
      <c r="D38" s="83">
        <v>85559.8</v>
      </c>
      <c r="E38" s="120">
        <v>83973.5</v>
      </c>
      <c r="F38" s="27">
        <f t="shared" si="0"/>
        <v>98.145975095780955</v>
      </c>
    </row>
    <row r="39" spans="1:10" ht="25.5" customHeight="1" x14ac:dyDescent="0.25">
      <c r="A39" s="133"/>
      <c r="B39" s="30" t="s">
        <v>49</v>
      </c>
      <c r="C39" s="73"/>
      <c r="D39" s="84">
        <v>227858.5</v>
      </c>
      <c r="E39" s="79">
        <v>218891.4</v>
      </c>
      <c r="F39" s="27">
        <f t="shared" si="0"/>
        <v>96.064619050858312</v>
      </c>
      <c r="I39" s="55"/>
      <c r="J39" s="55"/>
    </row>
    <row r="40" spans="1:10" ht="23.25" customHeight="1" x14ac:dyDescent="0.25">
      <c r="A40" s="134"/>
      <c r="B40" s="29" t="s">
        <v>12</v>
      </c>
      <c r="C40" s="56"/>
      <c r="D40" s="100">
        <f>SUM(D38:D39)</f>
        <v>313418.3</v>
      </c>
      <c r="E40" s="104">
        <f>SUM(E38:E39)</f>
        <v>302864.90000000002</v>
      </c>
      <c r="F40" s="27">
        <f t="shared" si="0"/>
        <v>96.632806699545</v>
      </c>
      <c r="G40" s="55"/>
      <c r="H40" s="55"/>
    </row>
    <row r="41" spans="1:10" ht="18" customHeight="1" x14ac:dyDescent="0.25">
      <c r="A41" s="132" t="s">
        <v>23</v>
      </c>
      <c r="B41" s="57" t="s">
        <v>24</v>
      </c>
      <c r="C41" s="31">
        <v>23269</v>
      </c>
      <c r="D41" s="27">
        <v>24269</v>
      </c>
      <c r="E41" s="27">
        <v>24136.9</v>
      </c>
      <c r="F41" s="27">
        <f t="shared" si="0"/>
        <v>99.455684206188977</v>
      </c>
    </row>
    <row r="42" spans="1:10" ht="22.5" customHeight="1" x14ac:dyDescent="0.25">
      <c r="A42" s="133"/>
      <c r="B42" s="30" t="s">
        <v>44</v>
      </c>
      <c r="C42" s="31">
        <v>250</v>
      </c>
      <c r="D42" s="27">
        <v>214.9</v>
      </c>
      <c r="E42" s="39">
        <v>188.7</v>
      </c>
      <c r="F42" s="27">
        <f t="shared" si="0"/>
        <v>87.808282922289422</v>
      </c>
    </row>
    <row r="43" spans="1:10" ht="21.75" customHeight="1" x14ac:dyDescent="0.25">
      <c r="A43" s="133"/>
      <c r="B43" s="93" t="s">
        <v>49</v>
      </c>
      <c r="C43" s="42"/>
      <c r="D43" s="85">
        <v>15781</v>
      </c>
      <c r="E43" s="121">
        <v>15031.1</v>
      </c>
      <c r="F43" s="27">
        <f t="shared" si="0"/>
        <v>95.248083137950701</v>
      </c>
    </row>
    <row r="44" spans="1:10" ht="30" customHeight="1" x14ac:dyDescent="0.25">
      <c r="A44" s="133"/>
      <c r="B44" s="106" t="s">
        <v>68</v>
      </c>
      <c r="C44" s="91"/>
      <c r="D44" s="85">
        <v>6193.2</v>
      </c>
      <c r="E44" s="121">
        <v>6148.6</v>
      </c>
      <c r="F44" s="27">
        <f t="shared" si="0"/>
        <v>99.279855325195385</v>
      </c>
    </row>
    <row r="45" spans="1:10" ht="23.25" customHeight="1" x14ac:dyDescent="0.25">
      <c r="A45" s="134"/>
      <c r="B45" s="29" t="s">
        <v>12</v>
      </c>
      <c r="C45" s="58">
        <f>SUM(C41:C43)</f>
        <v>23519</v>
      </c>
      <c r="D45" s="101">
        <f>SUM(D41:D44)</f>
        <v>46458.1</v>
      </c>
      <c r="E45" s="122">
        <f>SUM(E41:E44)</f>
        <v>45505.3</v>
      </c>
      <c r="F45" s="27">
        <f t="shared" si="0"/>
        <v>97.949119744457931</v>
      </c>
    </row>
    <row r="46" spans="1:10" ht="21.75" customHeight="1" x14ac:dyDescent="0.25">
      <c r="A46" s="132" t="s">
        <v>60</v>
      </c>
      <c r="B46" s="97" t="s">
        <v>56</v>
      </c>
      <c r="C46" s="48">
        <v>788209</v>
      </c>
      <c r="D46" s="78">
        <v>788062</v>
      </c>
      <c r="E46" s="79">
        <v>786760.9</v>
      </c>
      <c r="F46" s="27">
        <f t="shared" si="0"/>
        <v>99.834898776999779</v>
      </c>
      <c r="I46" s="55"/>
      <c r="J46" s="55"/>
    </row>
    <row r="47" spans="1:10" ht="42.75" customHeight="1" x14ac:dyDescent="0.25">
      <c r="A47" s="133"/>
      <c r="B47" s="59" t="s">
        <v>59</v>
      </c>
      <c r="C47" s="48">
        <v>21716</v>
      </c>
      <c r="D47" s="78">
        <v>21716</v>
      </c>
      <c r="E47" s="79">
        <v>21466.3</v>
      </c>
      <c r="F47" s="27">
        <f t="shared" si="0"/>
        <v>98.850156566586847</v>
      </c>
      <c r="J47" s="55"/>
    </row>
    <row r="48" spans="1:10" ht="34.5" customHeight="1" x14ac:dyDescent="0.25">
      <c r="A48" s="133"/>
      <c r="B48" s="30" t="s">
        <v>61</v>
      </c>
      <c r="C48" s="95"/>
      <c r="D48" s="96">
        <v>21801.3</v>
      </c>
      <c r="E48" s="79">
        <v>19925.900000000001</v>
      </c>
      <c r="F48" s="27">
        <f t="shared" si="0"/>
        <v>91.397760683995926</v>
      </c>
      <c r="J48" s="55"/>
    </row>
    <row r="49" spans="1:10" ht="34.5" customHeight="1" x14ac:dyDescent="0.25">
      <c r="A49" s="133"/>
      <c r="B49" s="93" t="s">
        <v>67</v>
      </c>
      <c r="C49" s="95"/>
      <c r="D49" s="96">
        <v>1171.9000000000001</v>
      </c>
      <c r="E49" s="79">
        <v>1105.7</v>
      </c>
      <c r="F49" s="27">
        <f t="shared" si="0"/>
        <v>94.351053844184648</v>
      </c>
      <c r="J49" s="55"/>
    </row>
    <row r="50" spans="1:10" ht="22.5" customHeight="1" x14ac:dyDescent="0.25">
      <c r="A50" s="133"/>
      <c r="B50" s="59" t="s">
        <v>49</v>
      </c>
      <c r="C50" s="48"/>
      <c r="D50" s="78">
        <v>99520</v>
      </c>
      <c r="E50" s="79">
        <v>97333.1</v>
      </c>
      <c r="F50" s="27">
        <f t="shared" si="0"/>
        <v>97.80255225080387</v>
      </c>
      <c r="J50" s="55"/>
    </row>
    <row r="51" spans="1:10" ht="18" customHeight="1" x14ac:dyDescent="0.25">
      <c r="A51" s="134"/>
      <c r="B51" s="60" t="s">
        <v>12</v>
      </c>
      <c r="C51" s="61">
        <f>SUM(C46:C50)</f>
        <v>809925</v>
      </c>
      <c r="D51" s="102">
        <f>SUM(D46:D50)</f>
        <v>932271.20000000007</v>
      </c>
      <c r="E51" s="86">
        <f>SUM(E46:E50)</f>
        <v>926591.9</v>
      </c>
      <c r="F51" s="27">
        <f t="shared" si="0"/>
        <v>99.390810313565396</v>
      </c>
    </row>
    <row r="52" spans="1:10" ht="18" customHeight="1" x14ac:dyDescent="0.25">
      <c r="A52" s="132" t="s">
        <v>25</v>
      </c>
      <c r="B52" s="40" t="s">
        <v>26</v>
      </c>
      <c r="C52" s="48">
        <v>2054</v>
      </c>
      <c r="D52" s="78">
        <v>2054</v>
      </c>
      <c r="E52" s="79">
        <v>2036.9</v>
      </c>
      <c r="F52" s="27">
        <f t="shared" si="0"/>
        <v>99.167478091528722</v>
      </c>
      <c r="I52" s="55"/>
      <c r="J52" s="55"/>
    </row>
    <row r="53" spans="1:10" ht="18" customHeight="1" x14ac:dyDescent="0.25">
      <c r="A53" s="133"/>
      <c r="B53" s="40" t="s">
        <v>27</v>
      </c>
      <c r="C53" s="48">
        <v>549</v>
      </c>
      <c r="D53" s="78">
        <v>549</v>
      </c>
      <c r="E53" s="79">
        <v>535.6</v>
      </c>
      <c r="F53" s="27">
        <f t="shared" si="0"/>
        <v>97.559198542805106</v>
      </c>
    </row>
    <row r="54" spans="1:10" ht="20.25" customHeight="1" x14ac:dyDescent="0.25">
      <c r="A54" s="133"/>
      <c r="B54" s="40" t="s">
        <v>28</v>
      </c>
      <c r="C54" s="48">
        <v>47</v>
      </c>
      <c r="D54" s="78">
        <v>47</v>
      </c>
      <c r="E54" s="79">
        <v>45.7</v>
      </c>
      <c r="F54" s="27">
        <f t="shared" si="0"/>
        <v>97.234042553191486</v>
      </c>
    </row>
    <row r="55" spans="1:10" ht="27" customHeight="1" x14ac:dyDescent="0.25">
      <c r="A55" s="133"/>
      <c r="B55" s="30" t="s">
        <v>61</v>
      </c>
      <c r="C55" s="95"/>
      <c r="D55" s="96">
        <v>116.8</v>
      </c>
      <c r="E55" s="79">
        <v>116.8</v>
      </c>
      <c r="F55" s="27">
        <f t="shared" si="0"/>
        <v>100</v>
      </c>
    </row>
    <row r="56" spans="1:10" ht="20.25" customHeight="1" x14ac:dyDescent="0.25">
      <c r="A56" s="133"/>
      <c r="B56" s="59" t="s">
        <v>49</v>
      </c>
      <c r="C56" s="95"/>
      <c r="D56" s="96">
        <v>43.2</v>
      </c>
      <c r="E56" s="79">
        <v>43.2</v>
      </c>
      <c r="F56" s="27">
        <f t="shared" si="0"/>
        <v>100</v>
      </c>
    </row>
    <row r="57" spans="1:10" ht="39.75" customHeight="1" x14ac:dyDescent="0.25">
      <c r="A57" s="134"/>
      <c r="B57" s="29" t="s">
        <v>12</v>
      </c>
      <c r="C57" s="61">
        <f>SUM(C52:C54)</f>
        <v>2650</v>
      </c>
      <c r="D57" s="102">
        <f>SUM(D52:D56)</f>
        <v>2810</v>
      </c>
      <c r="E57" s="86">
        <f>SUM(E52:E56)</f>
        <v>2778.2</v>
      </c>
      <c r="F57" s="27">
        <f t="shared" si="0"/>
        <v>98.868327402135222</v>
      </c>
    </row>
    <row r="58" spans="1:10" ht="21" customHeight="1" x14ac:dyDescent="0.25">
      <c r="A58" s="132" t="s">
        <v>63</v>
      </c>
      <c r="B58" s="47" t="s">
        <v>51</v>
      </c>
      <c r="C58" s="115"/>
      <c r="D58" s="103">
        <v>4688</v>
      </c>
      <c r="E58" s="79">
        <v>4132.5</v>
      </c>
      <c r="F58" s="27">
        <f t="shared" si="0"/>
        <v>88.150597269624569</v>
      </c>
    </row>
    <row r="59" spans="1:10" ht="35.25" customHeight="1" x14ac:dyDescent="0.25">
      <c r="A59" s="134"/>
      <c r="B59" s="62" t="s">
        <v>12</v>
      </c>
      <c r="C59" s="61"/>
      <c r="D59" s="102">
        <f>SUM(D58)</f>
        <v>4688</v>
      </c>
      <c r="E59" s="86">
        <f>SUM(E58)</f>
        <v>4132.5</v>
      </c>
      <c r="F59" s="27">
        <f t="shared" si="0"/>
        <v>88.150597269624569</v>
      </c>
    </row>
    <row r="60" spans="1:10" ht="18" customHeight="1" x14ac:dyDescent="0.25">
      <c r="A60" s="132" t="s">
        <v>62</v>
      </c>
      <c r="B60" s="47" t="s">
        <v>30</v>
      </c>
      <c r="C60" s="48">
        <v>1542</v>
      </c>
      <c r="D60" s="78">
        <v>1542</v>
      </c>
      <c r="E60" s="79">
        <v>1534.9</v>
      </c>
      <c r="F60" s="27">
        <f t="shared" si="0"/>
        <v>99.539559014267184</v>
      </c>
    </row>
    <row r="61" spans="1:10" ht="18" customHeight="1" x14ac:dyDescent="0.25">
      <c r="A61" s="133"/>
      <c r="B61" s="47" t="s">
        <v>31</v>
      </c>
      <c r="C61" s="48">
        <v>30459</v>
      </c>
      <c r="D61" s="78">
        <v>30459</v>
      </c>
      <c r="E61" s="79">
        <v>30459</v>
      </c>
      <c r="F61" s="27">
        <f t="shared" si="0"/>
        <v>100</v>
      </c>
    </row>
    <row r="62" spans="1:10" ht="24.75" customHeight="1" x14ac:dyDescent="0.25">
      <c r="A62" s="133"/>
      <c r="B62" s="47" t="s">
        <v>29</v>
      </c>
      <c r="C62" s="95">
        <v>674</v>
      </c>
      <c r="D62" s="96">
        <v>674</v>
      </c>
      <c r="E62" s="79">
        <v>652.5</v>
      </c>
      <c r="F62" s="27">
        <f t="shared" si="0"/>
        <v>96.810089020771514</v>
      </c>
    </row>
    <row r="63" spans="1:10" ht="34.5" customHeight="1" x14ac:dyDescent="0.25">
      <c r="A63" s="133"/>
      <c r="B63" s="30" t="s">
        <v>49</v>
      </c>
      <c r="C63" s="95"/>
      <c r="D63" s="96">
        <v>670</v>
      </c>
      <c r="E63" s="79">
        <v>669.7</v>
      </c>
      <c r="F63" s="27">
        <f t="shared" si="0"/>
        <v>99.955223880597018</v>
      </c>
    </row>
    <row r="64" spans="1:10" ht="22.5" customHeight="1" x14ac:dyDescent="0.25">
      <c r="A64" s="134"/>
      <c r="B64" s="62" t="s">
        <v>12</v>
      </c>
      <c r="C64" s="61">
        <f>SUM(C60:C62)</f>
        <v>32675</v>
      </c>
      <c r="D64" s="102">
        <f>SUM(D60:D63)</f>
        <v>33345</v>
      </c>
      <c r="E64" s="86">
        <f>SUM(E60:E63)</f>
        <v>33316.1</v>
      </c>
      <c r="F64" s="27">
        <f t="shared" si="0"/>
        <v>99.913330334382962</v>
      </c>
      <c r="I64" s="116"/>
    </row>
    <row r="65" spans="1:8" ht="27" customHeight="1" x14ac:dyDescent="0.25">
      <c r="A65" s="132" t="s">
        <v>32</v>
      </c>
      <c r="B65" s="40" t="s">
        <v>52</v>
      </c>
      <c r="C65" s="48">
        <v>32</v>
      </c>
      <c r="D65" s="78">
        <v>32</v>
      </c>
      <c r="E65" s="78">
        <v>10.4</v>
      </c>
      <c r="F65" s="27">
        <f t="shared" si="0"/>
        <v>32.5</v>
      </c>
    </row>
    <row r="66" spans="1:8" ht="18" customHeight="1" x14ac:dyDescent="0.25">
      <c r="A66" s="133"/>
      <c r="B66" s="63" t="s">
        <v>33</v>
      </c>
      <c r="C66" s="48">
        <v>8715</v>
      </c>
      <c r="D66" s="103">
        <v>8715</v>
      </c>
      <c r="E66" s="79">
        <v>8680.9</v>
      </c>
      <c r="F66" s="27">
        <f t="shared" si="0"/>
        <v>99.608720596672399</v>
      </c>
    </row>
    <row r="67" spans="1:8" ht="30" customHeight="1" x14ac:dyDescent="0.25">
      <c r="A67" s="133"/>
      <c r="B67" s="40" t="s">
        <v>53</v>
      </c>
      <c r="C67" s="48">
        <v>11568</v>
      </c>
      <c r="D67" s="78">
        <v>19355</v>
      </c>
      <c r="E67" s="79">
        <v>19000.099999999999</v>
      </c>
      <c r="F67" s="27">
        <f t="shared" si="0"/>
        <v>98.166365280289327</v>
      </c>
    </row>
    <row r="68" spans="1:8" ht="33" customHeight="1" x14ac:dyDescent="0.25">
      <c r="A68" s="133"/>
      <c r="B68" s="94" t="s">
        <v>54</v>
      </c>
      <c r="C68" s="95">
        <v>1500</v>
      </c>
      <c r="D68" s="96">
        <v>1500</v>
      </c>
      <c r="E68" s="79">
        <v>1385.9</v>
      </c>
      <c r="F68" s="27">
        <f t="shared" si="0"/>
        <v>92.393333333333345</v>
      </c>
    </row>
    <row r="69" spans="1:8" ht="20.25" customHeight="1" x14ac:dyDescent="0.25">
      <c r="A69" s="133"/>
      <c r="B69" s="94" t="s">
        <v>49</v>
      </c>
      <c r="C69" s="95"/>
      <c r="D69" s="96">
        <v>11084</v>
      </c>
      <c r="E69" s="79">
        <v>10330</v>
      </c>
      <c r="F69" s="27">
        <f t="shared" si="0"/>
        <v>93.197401660050531</v>
      </c>
    </row>
    <row r="70" spans="1:8" ht="18" customHeight="1" x14ac:dyDescent="0.25">
      <c r="A70" s="134"/>
      <c r="B70" s="64" t="s">
        <v>12</v>
      </c>
      <c r="C70" s="61">
        <f>SUM(C65:C69)</f>
        <v>21815</v>
      </c>
      <c r="D70" s="102">
        <f>SUM(D65:D69)</f>
        <v>40686</v>
      </c>
      <c r="E70" s="86">
        <f>SUM(E65:E69)</f>
        <v>39407.300000000003</v>
      </c>
      <c r="F70" s="27">
        <f t="shared" si="0"/>
        <v>96.857149879565469</v>
      </c>
    </row>
    <row r="71" spans="1:8" ht="21" customHeight="1" x14ac:dyDescent="0.25">
      <c r="A71" s="132" t="s">
        <v>69</v>
      </c>
      <c r="B71" s="110" t="s">
        <v>70</v>
      </c>
      <c r="C71" s="108"/>
      <c r="D71" s="111">
        <v>1500</v>
      </c>
      <c r="E71" s="79">
        <v>212</v>
      </c>
      <c r="F71" s="27">
        <f t="shared" si="0"/>
        <v>14.133333333333335</v>
      </c>
    </row>
    <row r="72" spans="1:8" ht="21" customHeight="1" x14ac:dyDescent="0.25">
      <c r="A72" s="133"/>
      <c r="B72" s="110" t="s">
        <v>71</v>
      </c>
      <c r="C72" s="108"/>
      <c r="D72" s="111">
        <v>55</v>
      </c>
      <c r="E72" s="79">
        <v>45.1</v>
      </c>
      <c r="F72" s="27">
        <f t="shared" si="0"/>
        <v>82</v>
      </c>
    </row>
    <row r="73" spans="1:8" ht="24.75" customHeight="1" x14ac:dyDescent="0.25">
      <c r="A73" s="134"/>
      <c r="B73" s="107" t="s">
        <v>12</v>
      </c>
      <c r="C73" s="108"/>
      <c r="D73" s="109">
        <f>SUM(D71:D72)</f>
        <v>1555</v>
      </c>
      <c r="E73" s="87">
        <f>SUM(E71:E72)</f>
        <v>257.10000000000002</v>
      </c>
      <c r="F73" s="27">
        <f t="shared" si="0"/>
        <v>16.533762057877816</v>
      </c>
    </row>
    <row r="74" spans="1:8" ht="20.25" customHeight="1" x14ac:dyDescent="0.25">
      <c r="A74" s="130" t="s">
        <v>34</v>
      </c>
      <c r="B74" s="65" t="s">
        <v>35</v>
      </c>
      <c r="C74" s="48">
        <v>1560</v>
      </c>
      <c r="D74" s="78">
        <v>1560</v>
      </c>
      <c r="E74" s="79">
        <v>1552.2</v>
      </c>
      <c r="F74" s="27">
        <f t="shared" si="0"/>
        <v>99.5</v>
      </c>
    </row>
    <row r="75" spans="1:8" ht="18" customHeight="1" x14ac:dyDescent="0.25">
      <c r="A75" s="131"/>
      <c r="B75" s="64" t="s">
        <v>12</v>
      </c>
      <c r="C75" s="61">
        <f>SUM(C74)</f>
        <v>1560</v>
      </c>
      <c r="D75" s="102">
        <f>SUM(D74)</f>
        <v>1560</v>
      </c>
      <c r="E75" s="87">
        <f>SUM(E74)</f>
        <v>1552.2</v>
      </c>
      <c r="F75" s="27">
        <f t="shared" ref="F75:F76" si="1">E75/D75*100</f>
        <v>99.5</v>
      </c>
    </row>
    <row r="76" spans="1:8" ht="19.5" customHeight="1" x14ac:dyDescent="0.25">
      <c r="A76" s="124" t="s">
        <v>12</v>
      </c>
      <c r="B76" s="125"/>
      <c r="C76" s="20">
        <f>C11+C15+C17+C27+C37+C45+C51+C57+C64+C70+C75</f>
        <v>1005604</v>
      </c>
      <c r="D76" s="20">
        <f>D75+D73+D70+D64+D59+D57+D51+D45+D40+D37+D27+D22+D17+D15+D11</f>
        <v>1616081.9000000001</v>
      </c>
      <c r="E76" s="20">
        <f>E75+E73+E70+E64+E59+E57+E51+E45+E40+E37+E27+E22+E17+E15+E11</f>
        <v>1582102.5000000002</v>
      </c>
      <c r="F76" s="27">
        <f t="shared" si="1"/>
        <v>97.897420916600836</v>
      </c>
      <c r="H76" s="55"/>
    </row>
    <row r="77" spans="1:8" ht="16.5" customHeight="1" x14ac:dyDescent="0.25">
      <c r="A77" s="70" t="s">
        <v>36</v>
      </c>
      <c r="B77" s="1"/>
      <c r="C77" s="1"/>
      <c r="D77" s="1"/>
      <c r="E77" s="1"/>
      <c r="F77" s="1"/>
    </row>
    <row r="78" spans="1:8" ht="25.5" customHeight="1" x14ac:dyDescent="0.25">
      <c r="A78" s="126" t="s">
        <v>64</v>
      </c>
      <c r="B78" s="126"/>
      <c r="C78" s="126"/>
      <c r="D78" s="126"/>
      <c r="E78" s="126"/>
      <c r="F78" s="126"/>
    </row>
    <row r="79" spans="1:8" ht="28.5" customHeight="1" x14ac:dyDescent="0.25">
      <c r="A79" s="127" t="s">
        <v>37</v>
      </c>
      <c r="B79" s="127"/>
      <c r="C79" s="127"/>
      <c r="D79" s="127"/>
      <c r="E79" s="127"/>
      <c r="F79" s="127"/>
    </row>
    <row r="80" spans="1:8" ht="32.25" customHeight="1" x14ac:dyDescent="0.25">
      <c r="A80" s="67"/>
      <c r="B80" s="22"/>
      <c r="C80" s="22"/>
      <c r="D80" s="22"/>
      <c r="E80" s="22"/>
      <c r="F80" s="22"/>
    </row>
    <row r="81" spans="1:6" x14ac:dyDescent="0.25">
      <c r="A81" s="13" t="s">
        <v>73</v>
      </c>
      <c r="B81" s="14"/>
      <c r="C81" s="15"/>
      <c r="D81" s="14"/>
      <c r="E81" s="128" t="s">
        <v>66</v>
      </c>
      <c r="F81" s="128"/>
    </row>
    <row r="82" spans="1:6" x14ac:dyDescent="0.25">
      <c r="A82" s="66"/>
      <c r="B82" s="2"/>
      <c r="C82" s="68" t="s">
        <v>38</v>
      </c>
      <c r="D82" s="16"/>
      <c r="E82" s="123"/>
      <c r="F82" s="123"/>
    </row>
    <row r="83" spans="1:6" x14ac:dyDescent="0.25">
      <c r="A83" s="66"/>
      <c r="B83" s="2"/>
      <c r="C83" s="16"/>
      <c r="D83" s="16"/>
      <c r="E83" s="17"/>
      <c r="F83" s="17"/>
    </row>
    <row r="84" spans="1:6" x14ac:dyDescent="0.25">
      <c r="A84" s="69" t="s">
        <v>39</v>
      </c>
      <c r="B84" s="2"/>
      <c r="C84" s="18"/>
      <c r="D84" s="16"/>
      <c r="E84" s="129" t="s">
        <v>2</v>
      </c>
      <c r="F84" s="129"/>
    </row>
    <row r="85" spans="1:6" x14ac:dyDescent="0.25">
      <c r="A85" s="66"/>
      <c r="B85" s="2"/>
      <c r="C85" s="68" t="s">
        <v>38</v>
      </c>
      <c r="D85" s="16"/>
      <c r="E85" s="123"/>
      <c r="F85" s="123"/>
    </row>
    <row r="86" spans="1:6" x14ac:dyDescent="0.25">
      <c r="A86" s="66"/>
      <c r="B86" s="2"/>
      <c r="C86" s="16"/>
      <c r="D86" s="16"/>
      <c r="E86" s="2"/>
      <c r="F86" s="16"/>
    </row>
  </sheetData>
  <mergeCells count="26">
    <mergeCell ref="C1:F1"/>
    <mergeCell ref="C2:F2"/>
    <mergeCell ref="A4:F4"/>
    <mergeCell ref="B6:D6"/>
    <mergeCell ref="A23:A27"/>
    <mergeCell ref="A10:A11"/>
    <mergeCell ref="A12:A15"/>
    <mergeCell ref="A16:A17"/>
    <mergeCell ref="A18:A22"/>
    <mergeCell ref="A74:A75"/>
    <mergeCell ref="A28:A37"/>
    <mergeCell ref="A38:A40"/>
    <mergeCell ref="A41:A45"/>
    <mergeCell ref="A52:A57"/>
    <mergeCell ref="A58:A59"/>
    <mergeCell ref="A60:A64"/>
    <mergeCell ref="A65:A70"/>
    <mergeCell ref="A46:A51"/>
    <mergeCell ref="A71:A73"/>
    <mergeCell ref="E85:F85"/>
    <mergeCell ref="A76:B76"/>
    <mergeCell ref="A78:F78"/>
    <mergeCell ref="A79:F79"/>
    <mergeCell ref="E81:F81"/>
    <mergeCell ref="E84:F84"/>
    <mergeCell ref="E82:F82"/>
  </mergeCells>
  <printOptions horizontalCentered="1"/>
  <pageMargins left="0.43307086614173229" right="0.31496062992125984" top="0.51181102362204722" bottom="0.39370078740157483" header="0.31496062992125984" footer="0.31496062992125984"/>
  <pageSetup paperSize="9" scale="71" fitToHeight="0"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8F dotacijos</vt:lpstr>
      <vt:lpstr>'8F dotacijos'!Print_Titles</vt:lpstr>
    </vt:vector>
  </TitlesOfParts>
  <Company>LR Finansu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Lietuvos Respublikos Finansų Ministerija</dc:title>
  <dc:creator>FM</dc:creator>
  <cp:lastModifiedBy>Regina Kiselienė</cp:lastModifiedBy>
  <cp:lastPrinted>2021-02-25T14:53:40Z</cp:lastPrinted>
  <dcterms:created xsi:type="dcterms:W3CDTF">2002-02-13T10:34:03Z</dcterms:created>
  <dcterms:modified xsi:type="dcterms:W3CDTF">2021-03-24T07:06:05Z</dcterms:modified>
</cp:coreProperties>
</file>