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r.kiseliene\Desktop\"/>
    </mc:Choice>
  </mc:AlternateContent>
  <xr:revisionPtr revIDLastSave="0" documentId="8_{70F4A60A-AC1C-4D15-ACF1-99A2A8662D74}" xr6:coauthVersionLast="46" xr6:coauthVersionMax="46" xr10:uidLastSave="{00000000-0000-0000-0000-000000000000}"/>
  <bookViews>
    <workbookView xWindow="-108" yWindow="-108" windowWidth="30936" windowHeight="16896" xr2:uid="{00000000-000D-0000-FFFF-FFFF00000000}"/>
  </bookViews>
  <sheets>
    <sheet name="3 priedas" sheetId="1" r:id="rId1"/>
  </sheets>
  <definedNames>
    <definedName name="_xlnm._FilterDatabase" localSheetId="0" hidden="1">'3 priedas'!$A$11:$O$850</definedName>
    <definedName name="Z_017C93A1_E6AC_4D21_B07F_7262B14E06B5_.wvu.FilterData" localSheetId="0" hidden="1">'3 priedas'!$A$11:$O$850</definedName>
    <definedName name="Z_029EE210_B856_4C13_B6FB_0D0807A57464_.wvu.FilterData" localSheetId="0" hidden="1">'3 priedas'!$A$11:$O$850</definedName>
    <definedName name="Z_0320F9C1_034A_4342_B8B6_CEA02BAD40F1_.wvu.FilterData" localSheetId="0" hidden="1">'3 priedas'!$A$11:$O$850</definedName>
    <definedName name="Z_04522140_236E_4B40_968C_E8186DF273B6_.wvu.FilterData" localSheetId="0" hidden="1">'3 priedas'!$A$11:$O$850</definedName>
    <definedName name="Z_051387C3_AD7C_4ED1_9DFD_EF9B1B5C2624_.wvu.FilterData" localSheetId="0" hidden="1">'3 priedas'!$A$11:$O$850</definedName>
    <definedName name="Z_068F929E_0E0D_4F54_8DB2_60E5CC0A7C4E_.wvu.FilterData" localSheetId="0" hidden="1">'3 priedas'!$A$11:$O$850</definedName>
    <definedName name="Z_08D5EC99_F4BC_46AA_B8FB_E517C4E69EC3_.wvu.FilterData" localSheetId="0" hidden="1">'3 priedas'!$A$11:$O$850</definedName>
    <definedName name="Z_181C3360_E28A_4DFA_BCAD_46A66148C738_.wvu.FilterData" localSheetId="0" hidden="1">'3 priedas'!$A$11:$O$850</definedName>
    <definedName name="Z_19F3D11C_9C8F_4A3F_AFDE_C6A17C49F9D3_.wvu.FilterData" localSheetId="0" hidden="1">'3 priedas'!$A$11:$O$850</definedName>
    <definedName name="Z_23E0906E_9A41_49B9_82C1_ECE9A00D2DDC_.wvu.FilterData" localSheetId="0" hidden="1">'3 priedas'!$A$11:$O$850</definedName>
    <definedName name="Z_25C83C53_C028_4F63_A564_DAE00E34C108_.wvu.FilterData" localSheetId="0" hidden="1">'3 priedas'!$A$11:$O$493</definedName>
    <definedName name="Z_3151FC30_70DA_4869_A5DC_D574FBAB5DA2_.wvu.FilterData" localSheetId="0" hidden="1">'3 priedas'!$A$11:$O$850</definedName>
    <definedName name="Z_35102755_61D7_40F0_B578_13ED58BD98A0_.wvu.FilterData" localSheetId="0" hidden="1">'3 priedas'!$A$11:$O$850</definedName>
    <definedName name="Z_3521EABE_8582_4EC8_95A3_2D33722E12A5_.wvu.FilterData" localSheetId="0" hidden="1">'3 priedas'!$A$11:$O$850</definedName>
    <definedName name="Z_38461665_0C9E_470E_B1E9_D81BED0F74A3_.wvu.FilterData" localSheetId="0" hidden="1">'3 priedas'!$A$11:$O$850</definedName>
    <definedName name="Z_388566FC_1A57_462E_AC21_4B789F96CA97_.wvu.FilterData" localSheetId="0" hidden="1">'3 priedas'!$A$11:$O$850</definedName>
    <definedName name="Z_3885EAA9_2988_4A4B_AFD9_C2BB8B0EF6EE_.wvu.FilterData" localSheetId="0" hidden="1">'3 priedas'!$A$11:$O$850</definedName>
    <definedName name="Z_3B5B759C_1EE4_4F8A_AA2B_2860A6AE344E_.wvu.FilterData" localSheetId="0" hidden="1">'3 priedas'!$A$11:$O$493</definedName>
    <definedName name="Z_4916D470_9ABB_4F06_A0CC_33F93000FD42_.wvu.FilterData" localSheetId="0" hidden="1">'3 priedas'!$A$11:$O$850</definedName>
    <definedName name="Z_4B70967B_3155_4CF4_A03E_8C4DADC64FC4_.wvu.FilterData" localSheetId="0" hidden="1">'3 priedas'!$A$11:$O$850</definedName>
    <definedName name="Z_4B92057A_9C73_461A_ADD6_F383B6196B0E_.wvu.FilterData" localSheetId="0" hidden="1">'3 priedas'!$A$11:$O$493</definedName>
    <definedName name="Z_5383C7B4_1B4D_4FB7_9F2E_4D4B4080A475_.wvu.FilterData" localSheetId="0" hidden="1">'3 priedas'!$A$11:$O$850</definedName>
    <definedName name="Z_5397D0A0_389B_43B8_94B4_E623EB06BFB3_.wvu.FilterData" localSheetId="0" hidden="1">'3 priedas'!$A$11:$O$850</definedName>
    <definedName name="Z_60344D20_42BE_4FC2_801A_4A955C9E0EFC_.wvu.FilterData" localSheetId="0" hidden="1">'3 priedas'!$A$11:$O$850</definedName>
    <definedName name="Z_63FF9253_57B5_499C_8870_AF5BB0F07AB1_.wvu.FilterData" localSheetId="0" hidden="1">'3 priedas'!$A$11:$O$850</definedName>
    <definedName name="Z_65F110D4_9F12_4E5E_B23B_F4267B74958F_.wvu.FilterData" localSheetId="0" hidden="1">'3 priedas'!$A$11:$O$850</definedName>
    <definedName name="Z_683BF1B8_E019_4BD4_9EAC_4DC006885D26_.wvu.FilterData" localSheetId="0" hidden="1">'3 priedas'!$A$11:$O$850</definedName>
    <definedName name="Z_68DB2BFB_3A47_4753_951F_C0DF24E73448_.wvu.Cols" localSheetId="0" hidden="1">'3 priedas'!#REF!</definedName>
    <definedName name="Z_68DB2BFB_3A47_4753_951F_C0DF24E73448_.wvu.FilterData" localSheetId="0" hidden="1">'3 priedas'!$A$11:$O$493</definedName>
    <definedName name="Z_6D76F286_671A_4F8D_8131_B49EE91BBA70_.wvu.FilterData" localSheetId="0" hidden="1">'3 priedas'!$A$11:$O$850</definedName>
    <definedName name="Z_6FDB038F_749F_4A00_AAEC_015612503878_.wvu.FilterData" localSheetId="0" hidden="1">'3 priedas'!$A$11:$O$850</definedName>
    <definedName name="Z_70CFE726_12E9_471E_9A84_90931EF11D70_.wvu.FilterData" localSheetId="0" hidden="1">'3 priedas'!$A$11:$O$850</definedName>
    <definedName name="Z_79D5FBBD_1BEE_4DDA_A560_DEA58D8D7BFA_.wvu.FilterData" localSheetId="0" hidden="1">'3 priedas'!$A$11:$O$850</definedName>
    <definedName name="Z_7CCC10FE_D5DC_4159_A794_18982F5FC963_.wvu.FilterData" localSheetId="0" hidden="1">'3 priedas'!$A$11:$O$850</definedName>
    <definedName name="Z_7DFF48A0_5AFA_440B_8F85_D195652F3108_.wvu.FilterData" localSheetId="0" hidden="1">'3 priedas'!$A$11:$O$850</definedName>
    <definedName name="Z_859510F9_B485_499A_8A73_440C008D7232_.wvu.FilterData" localSheetId="0" hidden="1">'3 priedas'!$A$11:$O$850</definedName>
    <definedName name="Z_85E69EE6_A3A5_460A_8C76_37963B686084_.wvu.FilterData" localSheetId="0" hidden="1">'3 priedas'!$A$11:$O$850</definedName>
    <definedName name="Z_8A4400C9_3C85_4269_A8FE_F5A425A442A7_.wvu.Cols" localSheetId="0" hidden="1">'3 priedas'!#REF!</definedName>
    <definedName name="Z_8A4400C9_3C85_4269_A8FE_F5A425A442A7_.wvu.FilterData" localSheetId="0" hidden="1">'3 priedas'!$A$11:$O$493</definedName>
    <definedName name="Z_8B5B8A3E_2183_4C9F_B257_27A581F7D37E_.wvu.FilterData" localSheetId="0" hidden="1">'3 priedas'!$A$11:$O$850</definedName>
    <definedName name="Z_8C7BB083_F66F_4715_AFCF_E3B91B55D794_.wvu.FilterData" localSheetId="0" hidden="1">'3 priedas'!$A$11:$O$850</definedName>
    <definedName name="Z_8D53301E_6640_4D99_8EC6_E9DD06FCC0AD_.wvu.FilterData" localSheetId="0" hidden="1">'3 priedas'!$A$11:$O$850</definedName>
    <definedName name="Z_91F30FB5_A6A2_4930_BB82_330E02EA016E_.wvu.FilterData" localSheetId="0" hidden="1">'3 priedas'!$A$11:$O$850</definedName>
    <definedName name="Z_927350D7_274D_49BB_B3D3_56C2DDCD8A24_.wvu.FilterData" localSheetId="0" hidden="1">'3 priedas'!$A$11:$O$493</definedName>
    <definedName name="Z_9395ECDF_61A9_4056_9E97_004A1D769959_.wvu.FilterData" localSheetId="0" hidden="1">'3 priedas'!$A$11:$O$850</definedName>
    <definedName name="Z_95470CAF_A442_436C_B9F9_CB61CF93AF06_.wvu.FilterData" localSheetId="0" hidden="1">'3 priedas'!$A$11:$O$850</definedName>
    <definedName name="Z_A3E76763_A969_438B_831C_6748CE4AFCF3_.wvu.Cols" localSheetId="0" hidden="1">'3 priedas'!#REF!</definedName>
    <definedName name="Z_A3E76763_A969_438B_831C_6748CE4AFCF3_.wvu.FilterData" localSheetId="0" hidden="1">'3 priedas'!$A$11:$O$493</definedName>
    <definedName name="Z_AC99C2CC_7182_479F_86DF_70C1CB3546A9_.wvu.Cols" localSheetId="0" hidden="1">'3 priedas'!#REF!</definedName>
    <definedName name="Z_AC99C2CC_7182_479F_86DF_70C1CB3546A9_.wvu.FilterData" localSheetId="0" hidden="1">'3 priedas'!$A$11:$O$493</definedName>
    <definedName name="Z_B2A10503_127C_4CCF_A8F5_E6FDD5CAA990_.wvu.FilterData" localSheetId="0" hidden="1">'3 priedas'!$A$11:$O$850</definedName>
    <definedName name="Z_B61A199D_DB29_4813_910C_14069C2C8CE6_.wvu.FilterData" localSheetId="0" hidden="1">'3 priedas'!$A$11:$O$850</definedName>
    <definedName name="Z_B9278587_75F4_4236_B8E0_2FDDFF250C09_.wvu.FilterData" localSheetId="0" hidden="1">'3 priedas'!$A$11:$O$850</definedName>
    <definedName name="Z_C529F756_FB36_44EA_81B8_3A2DF5C12FA7_.wvu.FilterData" localSheetId="0" hidden="1">'3 priedas'!$A$11:$O$850</definedName>
    <definedName name="Z_C8190F15_3E19_4E97_BE58_8DD7433BFE41_.wvu.FilterData" localSheetId="0" hidden="1">'3 priedas'!$A$11:$O$850</definedName>
    <definedName name="Z_C9197AE4_38E6_4B0E_A075_4C06266EE7D5_.wvu.FilterData" localSheetId="0" hidden="1">'3 priedas'!$A$11:$O$850</definedName>
    <definedName name="Z_CBF5B5A1_227C_41AF_9240_E145D7E4BAC7_.wvu.FilterData" localSheetId="0" hidden="1">'3 priedas'!$A$11:$O$850</definedName>
    <definedName name="Z_D123254D_7817_47D4_A405_6034A3517400_.wvu.FilterData" localSheetId="0" hidden="1">'3 priedas'!$A$11:$O$850</definedName>
    <definedName name="Z_D680BCD4_7A5C_4259_9EBC_DC257B1BFDD6_.wvu.FilterData" localSheetId="0" hidden="1">'3 priedas'!$A$11:$O$850</definedName>
    <definedName name="Z_D711244B_CC19_4E80_8012_E05FBA84A3CC_.wvu.FilterData" localSheetId="0" hidden="1">'3 priedas'!$A$11:$O$850</definedName>
    <definedName name="Z_D7C31C57_C81F_4E55_B2C7_2096C31FE5CC_.wvu.Cols" localSheetId="0" hidden="1">'3 priedas'!#REF!</definedName>
    <definedName name="Z_D7C31C57_C81F_4E55_B2C7_2096C31FE5CC_.wvu.FilterData" localSheetId="0" hidden="1">'3 priedas'!$A$11:$O$493</definedName>
    <definedName name="Z_DA5908DB_1598_48D9_9470_DFDCCCABBD92_.wvu.FilterData" localSheetId="0" hidden="1">'3 priedas'!$A$11:$O$493</definedName>
    <definedName name="Z_DB95A602_47AF_4E1B_BDD0_2758629CCFEB_.wvu.FilterData" localSheetId="0" hidden="1">'3 priedas'!$A$11:$O$850</definedName>
    <definedName name="Z_DF4009B8_7790_407C_86EF_897216C54505_.wvu.FilterData" localSheetId="0" hidden="1">'3 priedas'!$A$11:$O$850</definedName>
    <definedName name="Z_E1B2FF6F_3A0B_459C_B324_28DAEC28DCE0_.wvu.FilterData" localSheetId="0" hidden="1">'3 priedas'!$A$11:$O$493</definedName>
    <definedName name="Z_E57D059E_7242_4E11_969E_6DE89673F932_.wvu.FilterData" localSheetId="0" hidden="1">'3 priedas'!$A$11:$O$850</definedName>
    <definedName name="Z_EA2B6A0F_8C8A_4FDF_98F1_81E1AB35793E_.wvu.FilterData" localSheetId="0" hidden="1">'3 priedas'!$A$11:$O$850</definedName>
    <definedName name="Z_EF29C1EF_5148_45FD_8E2C_F92541EF02FB_.wvu.FilterData" localSheetId="0" hidden="1">'3 priedas'!$A$11:$O$850</definedName>
    <definedName name="Z_FF52CFC1_DCEA_497B_A882_320708670DCB_.wvu.Cols" localSheetId="0" hidden="1">'3 priedas'!#REF!</definedName>
    <definedName name="Z_FF52CFC1_DCEA_497B_A882_320708670DCB_.wvu.FilterData" localSheetId="0" hidden="1">'3 priedas'!$A$11:$O$493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50" i="1" l="1"/>
  <c r="H849" i="1"/>
  <c r="G849" i="1"/>
  <c r="G850" i="1" s="1"/>
  <c r="H850" i="1" s="1"/>
  <c r="G847" i="1"/>
  <c r="F847" i="1"/>
  <c r="H847" i="1" s="1"/>
  <c r="I846" i="1"/>
  <c r="H846" i="1"/>
  <c r="I845" i="1"/>
  <c r="H845" i="1"/>
  <c r="I842" i="1"/>
  <c r="H842" i="1"/>
  <c r="I841" i="1"/>
  <c r="H841" i="1"/>
  <c r="I838" i="1"/>
  <c r="H838" i="1"/>
  <c r="I837" i="1"/>
  <c r="H837" i="1"/>
  <c r="I836" i="1"/>
  <c r="H836" i="1"/>
  <c r="I832" i="1"/>
  <c r="H832" i="1"/>
  <c r="I831" i="1"/>
  <c r="H831" i="1"/>
  <c r="I827" i="1"/>
  <c r="H827" i="1"/>
  <c r="G825" i="1"/>
  <c r="H825" i="1" s="1"/>
  <c r="F825" i="1"/>
  <c r="I816" i="1"/>
  <c r="I825" i="1" s="1"/>
  <c r="H816" i="1"/>
  <c r="G815" i="1"/>
  <c r="F815" i="1"/>
  <c r="H815" i="1" s="1"/>
  <c r="I807" i="1"/>
  <c r="I815" i="1" s="1"/>
  <c r="H807" i="1"/>
  <c r="H806" i="1"/>
  <c r="G806" i="1"/>
  <c r="F806" i="1"/>
  <c r="I785" i="1"/>
  <c r="H785" i="1"/>
  <c r="I784" i="1"/>
  <c r="H784" i="1"/>
  <c r="I783" i="1"/>
  <c r="I806" i="1" s="1"/>
  <c r="H783" i="1"/>
  <c r="H781" i="1"/>
  <c r="G781" i="1"/>
  <c r="F781" i="1"/>
  <c r="I780" i="1"/>
  <c r="H780" i="1"/>
  <c r="I779" i="1"/>
  <c r="H779" i="1"/>
  <c r="I778" i="1"/>
  <c r="I781" i="1" s="1"/>
  <c r="H778" i="1"/>
  <c r="I777" i="1"/>
  <c r="H777" i="1"/>
  <c r="I776" i="1"/>
  <c r="H776" i="1"/>
  <c r="I775" i="1"/>
  <c r="H775" i="1"/>
  <c r="I774" i="1"/>
  <c r="H774" i="1"/>
  <c r="G774" i="1"/>
  <c r="F774" i="1"/>
  <c r="I773" i="1"/>
  <c r="H773" i="1"/>
  <c r="G771" i="1"/>
  <c r="H771" i="1" s="1"/>
  <c r="F771" i="1"/>
  <c r="I770" i="1"/>
  <c r="H770" i="1"/>
  <c r="I769" i="1"/>
  <c r="H769" i="1"/>
  <c r="I768" i="1"/>
  <c r="H768" i="1"/>
  <c r="I767" i="1"/>
  <c r="H767" i="1"/>
  <c r="I766" i="1"/>
  <c r="H766" i="1"/>
  <c r="I765" i="1"/>
  <c r="H765" i="1"/>
  <c r="I764" i="1"/>
  <c r="I771" i="1" s="1"/>
  <c r="H764" i="1"/>
  <c r="G762" i="1"/>
  <c r="H762" i="1" s="1"/>
  <c r="F762" i="1"/>
  <c r="I761" i="1"/>
  <c r="H761" i="1"/>
  <c r="I758" i="1"/>
  <c r="H758" i="1"/>
  <c r="I756" i="1"/>
  <c r="H756" i="1"/>
  <c r="I754" i="1"/>
  <c r="H754" i="1"/>
  <c r="I748" i="1"/>
  <c r="H748" i="1"/>
  <c r="G747" i="1"/>
  <c r="H747" i="1" s="1"/>
  <c r="F747" i="1"/>
  <c r="I745" i="1"/>
  <c r="H745" i="1"/>
  <c r="I744" i="1"/>
  <c r="H744" i="1"/>
  <c r="I743" i="1"/>
  <c r="H743" i="1"/>
  <c r="I740" i="1"/>
  <c r="H740" i="1"/>
  <c r="I738" i="1"/>
  <c r="H738" i="1"/>
  <c r="I737" i="1"/>
  <c r="H737" i="1"/>
  <c r="I736" i="1"/>
  <c r="H736" i="1"/>
  <c r="I733" i="1"/>
  <c r="H733" i="1"/>
  <c r="I732" i="1"/>
  <c r="H732" i="1"/>
  <c r="I731" i="1"/>
  <c r="H731" i="1"/>
  <c r="I726" i="1"/>
  <c r="H726" i="1"/>
  <c r="I725" i="1"/>
  <c r="I747" i="1" s="1"/>
  <c r="H725" i="1"/>
  <c r="I715" i="1"/>
  <c r="H715" i="1"/>
  <c r="G713" i="1"/>
  <c r="H713" i="1" s="1"/>
  <c r="F713" i="1"/>
  <c r="I711" i="1"/>
  <c r="H711" i="1"/>
  <c r="I710" i="1"/>
  <c r="H710" i="1"/>
  <c r="I708" i="1"/>
  <c r="H708" i="1"/>
  <c r="I707" i="1"/>
  <c r="H707" i="1"/>
  <c r="G706" i="1"/>
  <c r="H706" i="1" s="1"/>
  <c r="F706" i="1"/>
  <c r="I705" i="1"/>
  <c r="H705" i="1"/>
  <c r="I704" i="1"/>
  <c r="I706" i="1" s="1"/>
  <c r="H704" i="1"/>
  <c r="G703" i="1"/>
  <c r="H703" i="1" s="1"/>
  <c r="F703" i="1"/>
  <c r="I702" i="1"/>
  <c r="H702" i="1"/>
  <c r="I701" i="1"/>
  <c r="H701" i="1"/>
  <c r="I699" i="1"/>
  <c r="H699" i="1"/>
  <c r="I698" i="1"/>
  <c r="H698" i="1"/>
  <c r="I696" i="1"/>
  <c r="H696" i="1"/>
  <c r="I695" i="1"/>
  <c r="H695" i="1"/>
  <c r="I693" i="1"/>
  <c r="H693" i="1"/>
  <c r="G692" i="1"/>
  <c r="H692" i="1" s="1"/>
  <c r="F692" i="1"/>
  <c r="I691" i="1"/>
  <c r="H691" i="1"/>
  <c r="I690" i="1"/>
  <c r="H690" i="1"/>
  <c r="I689" i="1"/>
  <c r="H689" i="1"/>
  <c r="G688" i="1"/>
  <c r="H688" i="1" s="1"/>
  <c r="F688" i="1"/>
  <c r="I687" i="1"/>
  <c r="H687" i="1"/>
  <c r="I686" i="1"/>
  <c r="H686" i="1"/>
  <c r="I685" i="1"/>
  <c r="H685" i="1"/>
  <c r="I684" i="1"/>
  <c r="H684" i="1"/>
  <c r="I683" i="1"/>
  <c r="H683" i="1"/>
  <c r="I682" i="1"/>
  <c r="H682" i="1"/>
  <c r="G681" i="1"/>
  <c r="F681" i="1"/>
  <c r="I680" i="1"/>
  <c r="H680" i="1"/>
  <c r="I679" i="1"/>
  <c r="H679" i="1"/>
  <c r="G678" i="1"/>
  <c r="H678" i="1" s="1"/>
  <c r="F678" i="1"/>
  <c r="I677" i="1"/>
  <c r="H677" i="1"/>
  <c r="I676" i="1"/>
  <c r="H676" i="1"/>
  <c r="I673" i="1"/>
  <c r="H673" i="1"/>
  <c r="H672" i="1"/>
  <c r="G672" i="1"/>
  <c r="F672" i="1"/>
  <c r="I671" i="1"/>
  <c r="H671" i="1"/>
  <c r="I670" i="1"/>
  <c r="H670" i="1"/>
  <c r="I666" i="1"/>
  <c r="H666" i="1"/>
  <c r="H665" i="1"/>
  <c r="I661" i="1"/>
  <c r="H661" i="1"/>
  <c r="G659" i="1"/>
  <c r="H659" i="1" s="1"/>
  <c r="F659" i="1"/>
  <c r="I658" i="1"/>
  <c r="H658" i="1"/>
  <c r="I657" i="1"/>
  <c r="H657" i="1"/>
  <c r="I652" i="1"/>
  <c r="H652" i="1"/>
  <c r="G650" i="1"/>
  <c r="H650" i="1" s="1"/>
  <c r="F650" i="1"/>
  <c r="I649" i="1"/>
  <c r="H649" i="1"/>
  <c r="I646" i="1"/>
  <c r="H646" i="1"/>
  <c r="I645" i="1"/>
  <c r="H645" i="1"/>
  <c r="I644" i="1"/>
  <c r="H644" i="1"/>
  <c r="I643" i="1"/>
  <c r="H643" i="1"/>
  <c r="I642" i="1"/>
  <c r="H642" i="1"/>
  <c r="I641" i="1"/>
  <c r="H641" i="1"/>
  <c r="I640" i="1"/>
  <c r="H640" i="1"/>
  <c r="I636" i="1"/>
  <c r="H636" i="1"/>
  <c r="I632" i="1"/>
  <c r="H632" i="1"/>
  <c r="G631" i="1"/>
  <c r="F631" i="1"/>
  <c r="I630" i="1"/>
  <c r="H630" i="1"/>
  <c r="I629" i="1"/>
  <c r="H629" i="1"/>
  <c r="I621" i="1"/>
  <c r="H621" i="1"/>
  <c r="I615" i="1"/>
  <c r="H615" i="1"/>
  <c r="H613" i="1"/>
  <c r="G613" i="1"/>
  <c r="F613" i="1"/>
  <c r="I612" i="1"/>
  <c r="H612" i="1"/>
  <c r="I611" i="1"/>
  <c r="H611" i="1"/>
  <c r="I610" i="1"/>
  <c r="H610" i="1"/>
  <c r="I609" i="1"/>
  <c r="H609" i="1"/>
  <c r="I608" i="1"/>
  <c r="H608" i="1"/>
  <c r="I604" i="1"/>
  <c r="H604" i="1"/>
  <c r="G603" i="1"/>
  <c r="H603" i="1" s="1"/>
  <c r="F603" i="1"/>
  <c r="I600" i="1"/>
  <c r="H600" i="1"/>
  <c r="I599" i="1"/>
  <c r="H599" i="1"/>
  <c r="I598" i="1"/>
  <c r="H598" i="1"/>
  <c r="I596" i="1"/>
  <c r="H596" i="1"/>
  <c r="I588" i="1"/>
  <c r="H588" i="1"/>
  <c r="I587" i="1"/>
  <c r="H587" i="1"/>
  <c r="I579" i="1"/>
  <c r="H579" i="1"/>
  <c r="I578" i="1"/>
  <c r="H578" i="1"/>
  <c r="I572" i="1"/>
  <c r="H572" i="1"/>
  <c r="I564" i="1"/>
  <c r="H564" i="1"/>
  <c r="G563" i="1"/>
  <c r="H563" i="1" s="1"/>
  <c r="F563" i="1"/>
  <c r="I562" i="1"/>
  <c r="H562" i="1"/>
  <c r="I561" i="1"/>
  <c r="H561" i="1"/>
  <c r="I560" i="1"/>
  <c r="H560" i="1"/>
  <c r="I555" i="1"/>
  <c r="H555" i="1"/>
  <c r="I554" i="1"/>
  <c r="H554" i="1"/>
  <c r="I549" i="1"/>
  <c r="I563" i="1" s="1"/>
  <c r="H549" i="1"/>
  <c r="G547" i="1"/>
  <c r="F547" i="1"/>
  <c r="H547" i="1" s="1"/>
  <c r="I546" i="1"/>
  <c r="H546" i="1"/>
  <c r="I545" i="1"/>
  <c r="H545" i="1"/>
  <c r="I543" i="1"/>
  <c r="H543" i="1"/>
  <c r="I542" i="1"/>
  <c r="H542" i="1"/>
  <c r="I540" i="1"/>
  <c r="H540" i="1"/>
  <c r="I539" i="1"/>
  <c r="H539" i="1"/>
  <c r="I538" i="1"/>
  <c r="H538" i="1"/>
  <c r="I537" i="1"/>
  <c r="H537" i="1"/>
  <c r="I536" i="1"/>
  <c r="H536" i="1"/>
  <c r="I529" i="1"/>
  <c r="I547" i="1" s="1"/>
  <c r="H529" i="1"/>
  <c r="H528" i="1"/>
  <c r="G528" i="1"/>
  <c r="F528" i="1"/>
  <c r="I526" i="1"/>
  <c r="H526" i="1"/>
  <c r="H525" i="1"/>
  <c r="I524" i="1"/>
  <c r="I528" i="1" s="1"/>
  <c r="H524" i="1"/>
  <c r="H523" i="1"/>
  <c r="G523" i="1"/>
  <c r="F523" i="1"/>
  <c r="I522" i="1"/>
  <c r="H522" i="1"/>
  <c r="I520" i="1"/>
  <c r="H520" i="1"/>
  <c r="I519" i="1"/>
  <c r="H519" i="1"/>
  <c r="I516" i="1"/>
  <c r="H516" i="1"/>
  <c r="I515" i="1"/>
  <c r="H515" i="1"/>
  <c r="I514" i="1"/>
  <c r="H514" i="1"/>
  <c r="I512" i="1"/>
  <c r="H512" i="1"/>
  <c r="I511" i="1"/>
  <c r="H511" i="1"/>
  <c r="I510" i="1"/>
  <c r="H510" i="1"/>
  <c r="I503" i="1"/>
  <c r="H503" i="1"/>
  <c r="I502" i="1"/>
  <c r="I523" i="1" s="1"/>
  <c r="H502" i="1"/>
  <c r="I499" i="1"/>
  <c r="H499" i="1"/>
  <c r="G497" i="1"/>
  <c r="H497" i="1" s="1"/>
  <c r="F497" i="1"/>
  <c r="I496" i="1"/>
  <c r="H496" i="1"/>
  <c r="I495" i="1"/>
  <c r="H495" i="1"/>
  <c r="I494" i="1"/>
  <c r="H494" i="1"/>
  <c r="I493" i="1"/>
  <c r="G493" i="1"/>
  <c r="H493" i="1" s="1"/>
  <c r="F493" i="1"/>
  <c r="I492" i="1"/>
  <c r="H492" i="1"/>
  <c r="I491" i="1"/>
  <c r="H491" i="1"/>
  <c r="I490" i="1"/>
  <c r="G490" i="1"/>
  <c r="H490" i="1" s="1"/>
  <c r="F490" i="1"/>
  <c r="I489" i="1"/>
  <c r="H489" i="1"/>
  <c r="I488" i="1"/>
  <c r="H488" i="1"/>
  <c r="G487" i="1"/>
  <c r="F487" i="1"/>
  <c r="H487" i="1" s="1"/>
  <c r="I486" i="1"/>
  <c r="H486" i="1"/>
  <c r="I485" i="1"/>
  <c r="H485" i="1"/>
  <c r="I481" i="1"/>
  <c r="H481" i="1"/>
  <c r="I479" i="1"/>
  <c r="H479" i="1"/>
  <c r="I476" i="1"/>
  <c r="H476" i="1"/>
  <c r="I474" i="1"/>
  <c r="H474" i="1"/>
  <c r="G473" i="1"/>
  <c r="H473" i="1" s="1"/>
  <c r="F473" i="1"/>
  <c r="I472" i="1"/>
  <c r="H472" i="1"/>
  <c r="I471" i="1"/>
  <c r="H471" i="1"/>
  <c r="I470" i="1"/>
  <c r="H470" i="1"/>
  <c r="I468" i="1"/>
  <c r="H468" i="1"/>
  <c r="I467" i="1"/>
  <c r="H467" i="1"/>
  <c r="I466" i="1"/>
  <c r="H466" i="1"/>
  <c r="I464" i="1"/>
  <c r="H464" i="1"/>
  <c r="I463" i="1"/>
  <c r="H463" i="1"/>
  <c r="I462" i="1"/>
  <c r="H462" i="1"/>
  <c r="I456" i="1"/>
  <c r="H456" i="1"/>
  <c r="G454" i="1"/>
  <c r="H454" i="1" s="1"/>
  <c r="F454" i="1"/>
  <c r="I449" i="1"/>
  <c r="H449" i="1"/>
  <c r="I448" i="1"/>
  <c r="H448" i="1"/>
  <c r="I443" i="1"/>
  <c r="H443" i="1"/>
  <c r="I441" i="1"/>
  <c r="H441" i="1"/>
  <c r="I434" i="1"/>
  <c r="H434" i="1"/>
  <c r="H433" i="1"/>
  <c r="G433" i="1"/>
  <c r="F433" i="1"/>
  <c r="I429" i="1"/>
  <c r="H429" i="1"/>
  <c r="I428" i="1"/>
  <c r="H428" i="1"/>
  <c r="I427" i="1"/>
  <c r="H427" i="1"/>
  <c r="I425" i="1"/>
  <c r="H425" i="1"/>
  <c r="I424" i="1"/>
  <c r="H424" i="1"/>
  <c r="I423" i="1"/>
  <c r="H423" i="1"/>
  <c r="I421" i="1"/>
  <c r="H421" i="1"/>
  <c r="I419" i="1"/>
  <c r="H419" i="1"/>
  <c r="I418" i="1"/>
  <c r="H418" i="1"/>
  <c r="I417" i="1"/>
  <c r="H417" i="1"/>
  <c r="I415" i="1"/>
  <c r="H415" i="1"/>
  <c r="I411" i="1"/>
  <c r="H411" i="1"/>
  <c r="I410" i="1"/>
  <c r="H410" i="1"/>
  <c r="I401" i="1"/>
  <c r="H401" i="1"/>
  <c r="G400" i="1"/>
  <c r="H400" i="1" s="1"/>
  <c r="F400" i="1"/>
  <c r="I399" i="1"/>
  <c r="H399" i="1"/>
  <c r="I398" i="1"/>
  <c r="H398" i="1"/>
  <c r="I394" i="1"/>
  <c r="H394" i="1"/>
  <c r="I393" i="1"/>
  <c r="H393" i="1"/>
  <c r="I389" i="1"/>
  <c r="H389" i="1"/>
  <c r="I388" i="1"/>
  <c r="H388" i="1"/>
  <c r="I387" i="1"/>
  <c r="H387" i="1"/>
  <c r="H386" i="1"/>
  <c r="G386" i="1"/>
  <c r="F386" i="1"/>
  <c r="I385" i="1"/>
  <c r="H385" i="1"/>
  <c r="I384" i="1"/>
  <c r="H384" i="1"/>
  <c r="I383" i="1"/>
  <c r="H383" i="1"/>
  <c r="I382" i="1"/>
  <c r="H382" i="1"/>
  <c r="I381" i="1"/>
  <c r="H381" i="1"/>
  <c r="I379" i="1"/>
  <c r="H379" i="1"/>
  <c r="I378" i="1"/>
  <c r="H378" i="1"/>
  <c r="I376" i="1"/>
  <c r="H376" i="1"/>
  <c r="G374" i="1"/>
  <c r="F374" i="1"/>
  <c r="I373" i="1"/>
  <c r="H373" i="1"/>
  <c r="I372" i="1"/>
  <c r="H372" i="1"/>
  <c r="I371" i="1"/>
  <c r="H371" i="1"/>
  <c r="I368" i="1"/>
  <c r="H368" i="1"/>
  <c r="I366" i="1"/>
  <c r="H366" i="1"/>
  <c r="I365" i="1"/>
  <c r="H365" i="1"/>
  <c r="I362" i="1"/>
  <c r="H362" i="1"/>
  <c r="I361" i="1"/>
  <c r="H361" i="1"/>
  <c r="I359" i="1"/>
  <c r="H359" i="1"/>
  <c r="I357" i="1"/>
  <c r="H357" i="1"/>
  <c r="I354" i="1"/>
  <c r="H354" i="1"/>
  <c r="G353" i="1"/>
  <c r="H353" i="1" s="1"/>
  <c r="F353" i="1"/>
  <c r="I352" i="1"/>
  <c r="I353" i="1" s="1"/>
  <c r="H352" i="1"/>
  <c r="G351" i="1"/>
  <c r="H351" i="1" s="1"/>
  <c r="F351" i="1"/>
  <c r="I349" i="1"/>
  <c r="H349" i="1"/>
  <c r="I344" i="1"/>
  <c r="H344" i="1"/>
  <c r="I343" i="1"/>
  <c r="H343" i="1"/>
  <c r="I341" i="1"/>
  <c r="H341" i="1"/>
  <c r="I340" i="1"/>
  <c r="H340" i="1"/>
  <c r="I339" i="1"/>
  <c r="H339" i="1"/>
  <c r="I338" i="1"/>
  <c r="H338" i="1"/>
  <c r="I337" i="1"/>
  <c r="H337" i="1"/>
  <c r="I334" i="1"/>
  <c r="H334" i="1"/>
  <c r="G333" i="1"/>
  <c r="H333" i="1" s="1"/>
  <c r="F333" i="1"/>
  <c r="I332" i="1"/>
  <c r="H332" i="1"/>
  <c r="I331" i="1"/>
  <c r="H331" i="1"/>
  <c r="I328" i="1"/>
  <c r="H328" i="1"/>
  <c r="I326" i="1"/>
  <c r="H326" i="1"/>
  <c r="I324" i="1"/>
  <c r="I333" i="1" s="1"/>
  <c r="H324" i="1"/>
  <c r="H322" i="1"/>
  <c r="G322" i="1"/>
  <c r="F322" i="1"/>
  <c r="I321" i="1"/>
  <c r="H321" i="1"/>
  <c r="I320" i="1"/>
  <c r="H320" i="1"/>
  <c r="I318" i="1"/>
  <c r="I322" i="1" s="1"/>
  <c r="H318" i="1"/>
  <c r="I312" i="1"/>
  <c r="H312" i="1"/>
  <c r="G311" i="1"/>
  <c r="F311" i="1"/>
  <c r="I310" i="1"/>
  <c r="H310" i="1"/>
  <c r="I307" i="1"/>
  <c r="H307" i="1"/>
  <c r="I300" i="1"/>
  <c r="H300" i="1"/>
  <c r="G298" i="1"/>
  <c r="H298" i="1" s="1"/>
  <c r="F298" i="1"/>
  <c r="I297" i="1"/>
  <c r="I298" i="1" s="1"/>
  <c r="H297" i="1"/>
  <c r="G296" i="1"/>
  <c r="H296" i="1" s="1"/>
  <c r="F296" i="1"/>
  <c r="I294" i="1"/>
  <c r="H294" i="1"/>
  <c r="I292" i="1"/>
  <c r="H292" i="1"/>
  <c r="I291" i="1"/>
  <c r="I285" i="1"/>
  <c r="H285" i="1"/>
  <c r="I284" i="1"/>
  <c r="H284" i="1"/>
  <c r="I283" i="1"/>
  <c r="H283" i="1"/>
  <c r="I280" i="1"/>
  <c r="H280" i="1"/>
  <c r="I277" i="1"/>
  <c r="H277" i="1"/>
  <c r="I276" i="1"/>
  <c r="H276" i="1"/>
  <c r="I269" i="1"/>
  <c r="H269" i="1"/>
  <c r="I268" i="1"/>
  <c r="I265" i="1"/>
  <c r="H265" i="1"/>
  <c r="I262" i="1"/>
  <c r="H262" i="1"/>
  <c r="I255" i="1"/>
  <c r="H255" i="1"/>
  <c r="I254" i="1"/>
  <c r="I251" i="1"/>
  <c r="H251" i="1"/>
  <c r="I250" i="1"/>
  <c r="H250" i="1"/>
  <c r="I229" i="1"/>
  <c r="H229" i="1"/>
  <c r="G227" i="1"/>
  <c r="F227" i="1"/>
  <c r="I226" i="1"/>
  <c r="H226" i="1"/>
  <c r="I221" i="1"/>
  <c r="H221" i="1"/>
  <c r="I220" i="1"/>
  <c r="H220" i="1"/>
  <c r="I219" i="1"/>
  <c r="H219" i="1"/>
  <c r="G218" i="1"/>
  <c r="F218" i="1"/>
  <c r="I217" i="1"/>
  <c r="H217" i="1"/>
  <c r="I215" i="1"/>
  <c r="H215" i="1"/>
  <c r="I214" i="1"/>
  <c r="H214" i="1"/>
  <c r="I210" i="1"/>
  <c r="H210" i="1"/>
  <c r="I207" i="1"/>
  <c r="H207" i="1"/>
  <c r="I206" i="1"/>
  <c r="H206" i="1"/>
  <c r="I204" i="1"/>
  <c r="H204" i="1"/>
  <c r="I200" i="1"/>
  <c r="H200" i="1"/>
  <c r="I191" i="1"/>
  <c r="H191" i="1"/>
  <c r="I190" i="1"/>
  <c r="H190" i="1"/>
  <c r="I182" i="1"/>
  <c r="H182" i="1"/>
  <c r="G180" i="1"/>
  <c r="H180" i="1" s="1"/>
  <c r="F180" i="1"/>
  <c r="I179" i="1"/>
  <c r="H179" i="1"/>
  <c r="I177" i="1"/>
  <c r="H177" i="1"/>
  <c r="I176" i="1"/>
  <c r="H176" i="1"/>
  <c r="I175" i="1"/>
  <c r="H175" i="1"/>
  <c r="I174" i="1"/>
  <c r="H174" i="1"/>
  <c r="I173" i="1"/>
  <c r="H173" i="1"/>
  <c r="I169" i="1"/>
  <c r="H169" i="1"/>
  <c r="I167" i="1"/>
  <c r="H167" i="1"/>
  <c r="I166" i="1"/>
  <c r="H166" i="1"/>
  <c r="I162" i="1"/>
  <c r="H162" i="1"/>
  <c r="I161" i="1"/>
  <c r="H161" i="1"/>
  <c r="I159" i="1"/>
  <c r="H159" i="1"/>
  <c r="I158" i="1"/>
  <c r="H158" i="1"/>
  <c r="I156" i="1"/>
  <c r="H156" i="1"/>
  <c r="G154" i="1"/>
  <c r="F154" i="1"/>
  <c r="H154" i="1" s="1"/>
  <c r="I153" i="1"/>
  <c r="H153" i="1"/>
  <c r="I152" i="1"/>
  <c r="H152" i="1"/>
  <c r="I150" i="1"/>
  <c r="H150" i="1"/>
  <c r="I145" i="1"/>
  <c r="H145" i="1"/>
  <c r="G144" i="1"/>
  <c r="F144" i="1"/>
  <c r="I136" i="1"/>
  <c r="I144" i="1" s="1"/>
  <c r="H136" i="1"/>
  <c r="G135" i="1"/>
  <c r="F135" i="1"/>
  <c r="I128" i="1"/>
  <c r="H128" i="1"/>
  <c r="I127" i="1"/>
  <c r="H127" i="1"/>
  <c r="I123" i="1"/>
  <c r="H123" i="1"/>
  <c r="I122" i="1"/>
  <c r="H122" i="1"/>
  <c r="I121" i="1"/>
  <c r="H121" i="1"/>
  <c r="I120" i="1"/>
  <c r="H120" i="1"/>
  <c r="I117" i="1"/>
  <c r="H117" i="1"/>
  <c r="G116" i="1"/>
  <c r="F116" i="1"/>
  <c r="H116" i="1" s="1"/>
  <c r="I115" i="1"/>
  <c r="H115" i="1"/>
  <c r="I109" i="1"/>
  <c r="H109" i="1"/>
  <c r="I108" i="1"/>
  <c r="H108" i="1"/>
  <c r="I107" i="1"/>
  <c r="H107" i="1"/>
  <c r="I104" i="1"/>
  <c r="H104" i="1"/>
  <c r="I103" i="1"/>
  <c r="H103" i="1"/>
  <c r="I102" i="1"/>
  <c r="H102" i="1"/>
  <c r="I101" i="1"/>
  <c r="H101" i="1"/>
  <c r="I99" i="1"/>
  <c r="H99" i="1"/>
  <c r="I98" i="1"/>
  <c r="H98" i="1"/>
  <c r="I96" i="1"/>
  <c r="H96" i="1"/>
  <c r="G95" i="1"/>
  <c r="F95" i="1"/>
  <c r="I89" i="1"/>
  <c r="H89" i="1"/>
  <c r="I83" i="1"/>
  <c r="H83" i="1"/>
  <c r="I76" i="1"/>
  <c r="H76" i="1"/>
  <c r="I75" i="1"/>
  <c r="H75" i="1"/>
  <c r="I71" i="1"/>
  <c r="H71" i="1"/>
  <c r="I70" i="1"/>
  <c r="I95" i="1" s="1"/>
  <c r="H70" i="1"/>
  <c r="G69" i="1"/>
  <c r="H69" i="1" s="1"/>
  <c r="F69" i="1"/>
  <c r="I67" i="1"/>
  <c r="H67" i="1"/>
  <c r="I66" i="1"/>
  <c r="H66" i="1"/>
  <c r="I61" i="1"/>
  <c r="H61" i="1"/>
  <c r="I60" i="1"/>
  <c r="H60" i="1"/>
  <c r="I58" i="1"/>
  <c r="H58" i="1"/>
  <c r="I57" i="1"/>
  <c r="H57" i="1"/>
  <c r="I53" i="1"/>
  <c r="I69" i="1" s="1"/>
  <c r="H53" i="1"/>
  <c r="G51" i="1"/>
  <c r="H51" i="1" s="1"/>
  <c r="F51" i="1"/>
  <c r="I45" i="1"/>
  <c r="H45" i="1"/>
  <c r="I44" i="1"/>
  <c r="I51" i="1" s="1"/>
  <c r="H44" i="1"/>
  <c r="G42" i="1"/>
  <c r="F42" i="1"/>
  <c r="H42" i="1" s="1"/>
  <c r="I41" i="1"/>
  <c r="H41" i="1"/>
  <c r="I40" i="1"/>
  <c r="H40" i="1"/>
  <c r="I39" i="1"/>
  <c r="H39" i="1"/>
  <c r="I38" i="1"/>
  <c r="H38" i="1"/>
  <c r="I32" i="1"/>
  <c r="H32" i="1"/>
  <c r="G30" i="1"/>
  <c r="F30" i="1"/>
  <c r="I28" i="1"/>
  <c r="I30" i="1" s="1"/>
  <c r="H28" i="1"/>
  <c r="G26" i="1"/>
  <c r="F26" i="1"/>
  <c r="H26" i="1" s="1"/>
  <c r="I25" i="1"/>
  <c r="H25" i="1"/>
  <c r="I24" i="1"/>
  <c r="H24" i="1"/>
  <c r="I19" i="1"/>
  <c r="H19" i="1"/>
  <c r="G17" i="1"/>
  <c r="F17" i="1"/>
  <c r="I16" i="1"/>
  <c r="H16" i="1"/>
  <c r="I13" i="1"/>
  <c r="I17" i="1" s="1"/>
  <c r="H13" i="1"/>
  <c r="I678" i="1" l="1"/>
  <c r="I681" i="1"/>
  <c r="H218" i="1"/>
  <c r="I400" i="1"/>
  <c r="I762" i="1"/>
  <c r="I386" i="1"/>
  <c r="H95" i="1"/>
  <c r="I154" i="1"/>
  <c r="I218" i="1"/>
  <c r="H227" i="1"/>
  <c r="H17" i="1"/>
  <c r="H374" i="1"/>
  <c r="I473" i="1"/>
  <c r="I497" i="1"/>
  <c r="I631" i="1"/>
  <c r="H631" i="1"/>
  <c r="I659" i="1"/>
  <c r="I672" i="1"/>
  <c r="H681" i="1"/>
  <c r="I692" i="1"/>
  <c r="H135" i="1"/>
  <c r="H311" i="1"/>
  <c r="I487" i="1"/>
  <c r="I116" i="1"/>
  <c r="I135" i="1"/>
  <c r="I227" i="1"/>
  <c r="I296" i="1"/>
  <c r="I311" i="1"/>
  <c r="I351" i="1"/>
  <c r="I454" i="1"/>
  <c r="I613" i="1"/>
  <c r="I703" i="1"/>
  <c r="I847" i="1"/>
  <c r="I849" i="1"/>
  <c r="I850" i="1" s="1"/>
  <c r="H30" i="1"/>
  <c r="I180" i="1"/>
  <c r="I26" i="1"/>
  <c r="I42" i="1"/>
  <c r="H144" i="1"/>
  <c r="I374" i="1"/>
  <c r="I433" i="1"/>
  <c r="I603" i="1"/>
  <c r="I650" i="1"/>
  <c r="I688" i="1"/>
  <c r="I713" i="1"/>
</calcChain>
</file>

<file path=xl/sharedStrings.xml><?xml version="1.0" encoding="utf-8"?>
<sst xmlns="http://schemas.openxmlformats.org/spreadsheetml/2006/main" count="2836" uniqueCount="850">
  <si>
    <t>Lietuvos Respublikos valstybės biudžeto vykdymo ataskaitų aiškinamojo rašto 3 priedas</t>
  </si>
  <si>
    <t xml:space="preserve">INFORMACIJA APIE ASIGNAVIMŲ VALDYTOJŲ VYKDOMOMS PROGRAMOMS SKIRTŲ ASIGNAVIMŲ </t>
  </si>
  <si>
    <t>NEPANAUDOJIMO PRIEŽASTIS PAGAL 2020 M. DUOMENIS</t>
  </si>
  <si>
    <t>(parengta pagal asignavimų valdytojų pateiktus aiškinamuosius raštus)</t>
  </si>
  <si>
    <t xml:space="preserve">                               (tūkst. eurų)</t>
  </si>
  <si>
    <t>Asignavimų valdytojo kodas</t>
  </si>
  <si>
    <t>Asignavimų valdytojas</t>
  </si>
  <si>
    <t>Programos kodas</t>
  </si>
  <si>
    <t>Programos pavadinimas</t>
  </si>
  <si>
    <t xml:space="preserve">Finansavimo šaltinio kodas </t>
  </si>
  <si>
    <t>Planas su leistinais patikslinimais</t>
  </si>
  <si>
    <t>Vykdymas</t>
  </si>
  <si>
    <t>Patikslinto plano vykdymas, proc.</t>
  </si>
  <si>
    <t xml:space="preserve">Nuokrypis  (5-4)                  </t>
  </si>
  <si>
    <t>Asignavimų nepanaudojimo priežasčių grupės nr.**</t>
  </si>
  <si>
    <t>Asignavimų  nepanaudojimo priežastys</t>
  </si>
  <si>
    <t>I. Lietuvos Respublikos Prezidento kanceliarija</t>
  </si>
  <si>
    <t>Lietuvos Respublikos Prezidento kanceliarija</t>
  </si>
  <si>
    <t>01.001</t>
  </si>
  <si>
    <t>Lietuvos Respublikos Prezidento institucijos veiklos užtikrinimas</t>
  </si>
  <si>
    <t>1. 1.1.1. 1</t>
  </si>
  <si>
    <t>1.1.</t>
  </si>
  <si>
    <t>Personalo kaita, neužimti etatai, laikinas nedarbingumas.</t>
  </si>
  <si>
    <t>2.2.</t>
  </si>
  <si>
    <t>Dėl COVID19 pandemijos situacijos neįvykusių LR Prezidento vizitų, renginių, atvykstamųjų vizitų ir su jais sumažėjusiais poreikiais komandiruotėms, reprezentacinėms ir kitų prekių ir paslaugų poreikiais.</t>
  </si>
  <si>
    <t>2.8.</t>
  </si>
  <si>
    <t>Grąžinta nepanaudota suma už neįvykusius restauravimo darbus Prezidento Rezidencijos Turniškių g. 28. Darbai nebus vykdomi.</t>
  </si>
  <si>
    <t>1. 4.1.1. 1</t>
  </si>
  <si>
    <t>Per ataskaitinį laikotarpį įmokėta į biudžetą suma yra mažesnė nei planuota.</t>
  </si>
  <si>
    <t>Iš viso:</t>
  </si>
  <si>
    <t>II. Lietuvos Respublikos Seimo kanceliarija</t>
  </si>
  <si>
    <t>Lietuvos Respublikos Seimo kanceliarija</t>
  </si>
  <si>
    <t>01.002</t>
  </si>
  <si>
    <t>Lietuvos Respublikos Seimo ir Seimo kanceliarijos veiklos užtikrinimas</t>
  </si>
  <si>
    <t>Darbo užmokesčio ir socialinio draudimo išlaidų str. dėl neužimtų pareigybių ir darbuotojų laikino nedarbingumo.</t>
  </si>
  <si>
    <t>1.3.</t>
  </si>
  <si>
    <t>Nepanaudota darbo užmokesčio ir socialinio draudimo įmokų suma, skirta valstybės tarnautojams dėl ekonomikos krizės neproporcingai sumažinto darbo užmokesčio dalies grąžinimui (įgyvendinant Lietuvos Respublikos asmenų, kuriems už darbą apmokama iš valstybės ar savivaldybės biudžeto lėšų, dėl ekonomikos krizės neproporcingai sumažinto darbo užmokesčio (atlyginimo) dalies grąžinimo įstatymo nuostatas). Atkreiptinas dėmesys, kad Seimo kanceliarija ankstesniais metais racionaliai ir taupiai naudodama darbo užmokesčiui skirtus asignavimus, sutaupytas lėšas pirmiausia skyrė įsiskolinimams Seimo kanceliarijoje 2009–2013 m. dirbusiems valstybės tarnautojams padengti, todėl lėšų poreikis dėl ekonomikos krizės neproporcingai sumažinto darbo užmokesčio daliai grąžinti 2020 m. buvo ženkliai mažesnis nei skirtas finansavimas iš valstybės biudžeto.</t>
  </si>
  <si>
    <t>2.1.</t>
  </si>
  <si>
    <t>Ilgalaikis materialus ir nematerialus turtas, įvykdžius viešųjų pirkimų procedūras, nupirktas pigiau negu buvo planuota.</t>
  </si>
  <si>
    <t>Negautos planuotos pajamos.</t>
  </si>
  <si>
    <t>1. 5.1.1. 1</t>
  </si>
  <si>
    <t>III. Lietuvos radijo ir televizijos komisija</t>
  </si>
  <si>
    <t>Lietuvos radijo ir televizijos komisija</t>
  </si>
  <si>
    <t>LR jurisdikcijai priklausančių radijo ir (ar) tv.programų transliuotojų, retransliuotojų ir užsakomųjų visuomenės informavimo audiovizualinėmis priemonėmis paslaugų teikėjų veiklos reguliavimas ir kontrolė.</t>
  </si>
  <si>
    <t>1. 4.2.1. 1</t>
  </si>
  <si>
    <t>Buvo neužimtų pareigybių.</t>
  </si>
  <si>
    <t>Mažesnis, nei planuota, pirkimų poreikis.</t>
  </si>
  <si>
    <t>IV. Lietuvos Respublikos Vyriausybės kanceliarija</t>
  </si>
  <si>
    <t>Lietuvos Respublikos Vyriausybės kanceliarija</t>
  </si>
  <si>
    <t>Efektyvus sprendimų priėmimas, veiklos ir pokyčių valdymas</t>
  </si>
  <si>
    <t>Dėl darbuotojų kaitos, neužimtų pareigybių, darbuotojų laikino nedarbingumo nepanaudota dalis darbo užmokesčiui ir socialinio draudimo įmokoms skirtų asignavimų.</t>
  </si>
  <si>
    <t>2.4.</t>
  </si>
  <si>
    <t>Nepanaudotos lėšos užsitęsus viešųjų pirkimų procedūroms Vyriausybės kanceliarijos administracinio pastato atnaujinimo techniniam projektui parengti ir projekto vykdymo priežiūros paslaugoms finansuoti.</t>
  </si>
  <si>
    <t>Dėl mažesnio nei planuota pirkimų poreikio neįsigyta dalis prekių ir paslaugų, skirtų institucijos išlaikymui.</t>
  </si>
  <si>
    <t>Dėl paskelbtos ekstremalios situacijos dėl COVID-19 atsisakyta renginių, todėl neįsigyta dalis paslaugų, susijusių su Istorinės atminties puoselėjimo priemonės vykdymu, nepanaudota dalis asignavimų Istorinės atminties puoselėjimo projektų įgyvendinimui.</t>
  </si>
  <si>
    <t>Užsitęsus viešųjų pirkimų procedūroms nepanaudota dalis asignavimų kibernetinį ir informacinį atsparumą skatinančios visuomenės informavimo kampanijos įgyvendinimo paslaugų įsigijimui.</t>
  </si>
  <si>
    <t>Dėl mažesnių pasiūlytų pirkimų kainų, įsigytas trumpalaikis turtas vietoje suplanuoto ilgalaikio turto.</t>
  </si>
  <si>
    <t>1. 1.1.1. 5</t>
  </si>
  <si>
    <t>Tikslinės paskirties lėšos nepanaudotos COVID-19 valdymo strategijos pristatymo išlaidoms padengti, nes strategijos pristatymas vyko nuotoliniu būdu.</t>
  </si>
  <si>
    <t>1. 2.2.7. 2</t>
  </si>
  <si>
    <t>1. 3.2.7. 2</t>
  </si>
  <si>
    <t>2.6.</t>
  </si>
  <si>
    <t>Nepanaudota dėl negautų pajamų įmokų už patalpų nuomą.</t>
  </si>
  <si>
    <t>V. Valstybinė energetikos reguliavimo taryba</t>
  </si>
  <si>
    <t>Valstybinė energetikos reguliavimo taryba</t>
  </si>
  <si>
    <t>Energetikos ir geriamojo vandens rinkos reguliavimas ir priežiūra.</t>
  </si>
  <si>
    <t>1.4.1.1.1.</t>
  </si>
  <si>
    <t>Sutaupyta dėl neužimtų pareigybių; darbuotojų, išėjusių tikslinių atostogų.</t>
  </si>
  <si>
    <t xml:space="preserve">Dėl mažesnio, nei planuota, pirkimų poreikio nupirkta mažiau mobiliųjų telefonų (kurie nupirkti brangesni ir priskirti ilgalaikiam turtui), materialiojo turto paprastojo remonto paslaugų įsigijimas (remontas atliktas tik Šiaulių teritoriniame skyriuje, Panevėžio skyriuje remontas neatliktas, nors buvo suplanuotas), užsitęsė derybos su darbo taryba dėl patalpų tinkamumo. 
</t>
  </si>
  <si>
    <t>Dėl mažesnio, nei planuota, pirkimų poreikio nupirkta mažiau ryšių, teisinių paslaugų, įmonių patikrinimo (audito) paslaugų, informacinių technologijų paslaugų, ūkinių ir higieninių prekių.</t>
  </si>
  <si>
    <t>2.3.</t>
  </si>
  <si>
    <t>Gautos sąskaitos už gruodžio mėnesį suteiktas paslaugas apmokėtos po ataskaitinio laikotarpio pabaigos.</t>
  </si>
  <si>
    <t>Užsitęsusios viešųjų pirkimų ir susijusios teisinės ir administracinės procedūros: LRAIC VIP "Sertifikavimo sistemos sukūrimas", VERT LAN tinklų apjungimas, DSAIS praplėtimas ir vystymas, VERT informacinių sistemų atsparumo vertinimas.</t>
  </si>
  <si>
    <t>Dėl karantino ir susidariusios ekstremalios situacijos neįvyko suplanuotos komandiruotės, dauguma  darbuotojų mokymų, suplanuotų renginių, sumažėjo transporto išlaikymo sąnaudos, komunalinės paslaugos.</t>
  </si>
  <si>
    <t>VI. Aplinkos ministerija</t>
  </si>
  <si>
    <t>Aplinkos ministerija</t>
  </si>
  <si>
    <t>01.030</t>
  </si>
  <si>
    <t xml:space="preserve">Aplinkos apsaugos kontrolė ir būklės vertinimas, hidrometeorologiniai stebėjimai bei prognozės   </t>
  </si>
  <si>
    <t>1.2.</t>
  </si>
  <si>
    <t>Lietuvos hidrometeorologijos tarnybos netikslus planavimas.</t>
  </si>
  <si>
    <t xml:space="preserve">Lietuvos hidrometeorologijos tarnybos mažesnė nei planuota pirkimų kaina. </t>
  </si>
  <si>
    <t xml:space="preserve">Lietuvos hidrometeorologijos tarnybos mažesnis nei planuota pirkimų poreikis. </t>
  </si>
  <si>
    <t>Sutaupyta įvykdžius ilgalaikio turto pirkimus.</t>
  </si>
  <si>
    <t>1. 2.3.1. 47</t>
  </si>
  <si>
    <t>AM (Aplinkos ministerija) užsitęsė 2014–2021 m. Norvegijos finansinio mechanizmo programos „Aplinkosauga, energetika, klimato kaita“ sutarties pasirašymas (pasirašyta tik 2020-02-11), todėl CPVA sutartis su projektų vykdytojai sudarė tik 2020 m. III ketv., dėl to nusikėlė mokėjimai.</t>
  </si>
  <si>
    <t>1. 3.2.7.  1</t>
  </si>
  <si>
    <t>APVA (Aplinkos projektų valdymo agentūra) projekto "Vandens išteklių valdymas ir apsauga" faktinis lėšų poreikis 2020 m. buvo mažesnis nei planuota.</t>
  </si>
  <si>
    <t>Užsitęsus APVA projekto "Vandens išteklių valdymas ir apsauga" Lietuvos Kariuomenės vykdomo laivo pirkimo viešųjų pirkimų procedūroms, dalis suplanuotų lėšų neišmokėta, jos persikelia į 2021 m.</t>
  </si>
  <si>
    <t>1. 3.3.1. 47</t>
  </si>
  <si>
    <t>AM užsitęsė 2014–2021 m. Norvegijos finansinio mechanizmo programos „Aplinkosauga, energetika, klimato kaita“ sutarties pasirašymas (pasirašyta tik 2020-02-11), todėl CPVA sutartis su projektų vykdytojai sudarė tik 2020 m. III ketv., dėl to nusikėlė mokėjimai.</t>
  </si>
  <si>
    <t>Personalo kaita ir laikinas nedarbingumas.</t>
  </si>
  <si>
    <t>Netikslus planavimas.</t>
  </si>
  <si>
    <t>Sutaupytos lėšos perkeliamos į 2021 m.</t>
  </si>
  <si>
    <t>Mažesnė  nei planuota pirkimų kaina.</t>
  </si>
  <si>
    <t xml:space="preserve">Mažesnis nei planuota pirkimų poreikis. </t>
  </si>
  <si>
    <t>1. 6.1.1.4</t>
  </si>
  <si>
    <t>1. 6.1.1. 5</t>
  </si>
  <si>
    <t>AAD (Aplinkos apsaugos departamentas) dėl ekstremalios situacijos šalyje ir karantino (COVID-19) mažesnis poreikis transporto išlaidoms nei planuota.</t>
  </si>
  <si>
    <t>01.031</t>
  </si>
  <si>
    <t xml:space="preserve">Aplinkos taršos mažinimas ir prevencija   </t>
  </si>
  <si>
    <t>Lietuvos Respublikos Vyriausybės 2020 m. liepos 29 d. nutarimu Nr. 832 „Dėl Ateities ekonomikos DNR plano įgyvendinamų veiksmų ir projektų sąrašo patvirtinimo ir lėšų skyrimo“ veiksmas „Komercinių automobilių perdarymo į elektromobilius skatinimas“ (toliau – veiksmas) buvo įtrauktas į įgyvendinamų veiksmų ir projektų sąrašą. Veiksmui įgyvendinti buvo numatytos Lietuvos Respublikos valstybės biudžeto lėšos, skirtos DNR plano veiksmams ir priemonėms apmokėti, kurios įtrauktos į Energetikos ministerijai skirtus biudžeto asignavimus, tačiau sutartis tarp Energetikos ministerijos ir Aplinkos projektų valdymo agentūros nebuvo pasirašyta.</t>
  </si>
  <si>
    <t>1. 3.2.7. 1</t>
  </si>
  <si>
    <t>2.5.</t>
  </si>
  <si>
    <t>AM užsitęsė projektų, įgyvendinamų pagal tęstinę priemonę 05.3.2-VIPA-T-024 „Nuotekų surinkimo tinklų plėtra“, sutarčių pasirašymas tarp UAB „Viešųjų investicijų plėtros agentūra“ ir projektų vykdytojų. Projektų vykdytojai įvykdė mažiau darbų nei planavo dėl užsitęsusių viešųjų pirkimų procedūrų ar projektavimo darbų.</t>
  </si>
  <si>
    <t>APVA dėl COVID-19 pandemijos atšauktos suplanuotos komandiruotės, pasikeitė suplanuotų pirkimų poreikis.</t>
  </si>
  <si>
    <t>1. 6.1.1. 2</t>
  </si>
  <si>
    <t xml:space="preserve">Personalo kaita ir laikinas nedarbingumas. </t>
  </si>
  <si>
    <t>Dėl laikinai neužimtų pareigybių (personalo kaita ir pan.), laikino nedarbingumo AM ir pavaldžiose įstaigose.</t>
  </si>
  <si>
    <t>APVA nepanaudojo turto įsigyjimui dėl neįvykusių pirkimų, kadangi tiekėjai dėl COVID-19 negalėjo pristatyti prekių.</t>
  </si>
  <si>
    <t>1. 6.1.1. 3</t>
  </si>
  <si>
    <t>AAD (Aplinkos apsaugos departamentas) tęstinis projektas "Aplinkosauginis mokesčių kontrolės informacinės sistemos programinių priemonių administravimo paslaugų pirkimas".</t>
  </si>
  <si>
    <t>1. 6.1.1. 4</t>
  </si>
  <si>
    <t>AM personalo kaita ir laikinas nedarbingumas.</t>
  </si>
  <si>
    <t>AAD (Aplinkos apsaugos departamentas) ekologinių tyrimų paslaugų pirkimui sutaupytos lėšos.</t>
  </si>
  <si>
    <t>AM užsitęsusios viešųjų pirkimų ir susijusios teisinės procedūros.</t>
  </si>
  <si>
    <t>AM užsitęsę vykdomi darbai, jų dokumentacijos tvarkymas	.</t>
  </si>
  <si>
    <t>2.9.</t>
  </si>
  <si>
    <t>01.032</t>
  </si>
  <si>
    <t xml:space="preserve">Biologinės įvairovės apsauga, kraštovaizdžio tvarkymas ir išsaugojimas   </t>
  </si>
  <si>
    <t>Valstybinės saugomų teritorijų tarnybos netikslus planavimas.</t>
  </si>
  <si>
    <t>VSTT  (Valstybinė saugomų teritorijų tarnyba) dėl ekstremalios situacijos šalyje ir karantino, susijusio su COVID-19 pandemija.</t>
  </si>
  <si>
    <t>1. 1.1.1. 2</t>
  </si>
  <si>
    <t>APVA projekto „Saugomų teritorijų ir valstybinės reikšmės parkų tvarkymas, pritaikymas lankymui“ lėšos nepanaudotos dėl užsitęsusių vykdomų darbų, dokumentacijos tvarkymo.</t>
  </si>
  <si>
    <t>Mažesnė nei planuota pirkimų kaina.</t>
  </si>
  <si>
    <t>Dėl ekstremalios situacijos šalyje ir karantino, susijusio su COVID-19 pandemija.</t>
  </si>
  <si>
    <t>1. 2.2.7. 1</t>
  </si>
  <si>
    <t>APVA projekto „Saugomų teritorijų ir valstybinės reikšmės parkų tvarkymas, pritaikymas lankymui“ dėl COVID-19 sustabdyti darbai ir paslaugų teikimas, todėl dalis išlaidų bus patirta 2021 m.</t>
  </si>
  <si>
    <t>1. 2.3.1. 24</t>
  </si>
  <si>
    <t>APVA projektų vykdytojai pasiekė projektuose numatytų rezultatų su mažesnėmis pirkimų išlaidomis negu planuota.</t>
  </si>
  <si>
    <t>1. 2.3.2. 1</t>
  </si>
  <si>
    <t xml:space="preserve">APVA lėšos nepanaudotos nepateikus pareiškėjams paraiškų, užsitęsus planuotam naujų partnerių prisijungimui prie projekto veiklos, dėl COVID-19 atidėjus kai kurias projekto veiklas.
</t>
  </si>
  <si>
    <t>APVA projekto „Pajūrio juostos tvarkymas“ netikslus planavimas.</t>
  </si>
  <si>
    <t>APVA projekto „Kraštovaizdžio apsauga“ projektavimo paslaugų vėlavimas, dėl COVID-19 sustabdyti darbai ir paslaugų teikimas.</t>
  </si>
  <si>
    <t>1.3.3.1.34</t>
  </si>
  <si>
    <t xml:space="preserve">APVA lėšos nepanaudotos dėl I fazės sutaupymo nemokant pareiškėjams avansų, užsitęsus planuotam naujų partnerių prisijungimui prie projekto veiklos, dėl COVID-19 atidėjus kai kurias projekto veiklas. 
</t>
  </si>
  <si>
    <t>1.3.3.1.45</t>
  </si>
  <si>
    <t>Užsitęsusios viešųjų pirkimų ir susijusios teisinės ir administracinės procedūros.</t>
  </si>
  <si>
    <t>1.4.1.1. 1</t>
  </si>
  <si>
    <t>Valstybinės saugomų teritorijų tarnybos nepanaudotos lėšos dėl ekstremalios situacijos šalyje ir karantino, susijusio su COVID-19 pandemija, perkeltos į 2021 m.</t>
  </si>
  <si>
    <t>Valstybinės saugomų teritorijų tarnybos mažesnis nei planuota pirkimų poreikis.</t>
  </si>
  <si>
    <t>Valstybinė saugomų teritorijų tarnybos nepanaudotos lėšos dėl ekstremalios situacijos šalyje ir karantino, susijusio su COVID-19 pandemija.</t>
  </si>
  <si>
    <t>1.6.1.1. 5</t>
  </si>
  <si>
    <t>02.033</t>
  </si>
  <si>
    <t xml:space="preserve">Gamtos išteklių ir paveldo vertybių apsauga   </t>
  </si>
  <si>
    <t>2.7.</t>
  </si>
  <si>
    <t>Lėšų ekonomija susidarė nuo 2020 m. liepos 1 d. Augalų genų banką prijungus prie Valstybinės miškų tarnybos.</t>
  </si>
  <si>
    <t>Liettuvos zoologijos sodo tiekėjų grąžintos lėšos.</t>
  </si>
  <si>
    <t>APVA projekto "Visuomenės informavimas apie aplinką ir aplinkosauginių rekreacinių objektų tvarkymas" netikslus planavimas.</t>
  </si>
  <si>
    <t>Dėl Lietuvos zoologijos sode neužimtų pareigybių, darbuotojų laikino nedarbingumo ir išėjimo į tikslines atostogas.</t>
  </si>
  <si>
    <t xml:space="preserve">Dėl COVID-19 sutaupytos lėšos, numatytos perkelti į 2021 m. </t>
  </si>
  <si>
    <t>Respublikinis Vaclovo Into akmenų muziejus dėl COVID-19 surinko mažiau pajamų negu buvo planuota.</t>
  </si>
  <si>
    <t>02.039</t>
  </si>
  <si>
    <t xml:space="preserve">Bendrųjų miškų ūkio reikmių finansavimo programa   </t>
  </si>
  <si>
    <t>1. 6.1.1. 6</t>
  </si>
  <si>
    <t>Valstybinėje miškų tarnyboje užsitęsę vykdomi darbai, jų dokumentacijos tvarkymas.</t>
  </si>
  <si>
    <t>03.037</t>
  </si>
  <si>
    <t xml:space="preserve">Teritorijų planavimo, statybos ir būsto politikos įgyvendinimo koordinavimas   </t>
  </si>
  <si>
    <t xml:space="preserve"> AM už mažesnę kainą nupirko Respublikinių statybos normos RSN 156-94 ,,Statybinė klimatologija“, pakeitimo pasiūlymų parengimo paslaugą ir pastatų energinio naudingumo sertifikavimo programos „NRG-sert“ atnaujinimo paslaugą.</t>
  </si>
  <si>
    <t>Nepanaudota teritorijų planavimo ir statybos procesų tobulinimo projektams. Asignavimus skyrus 2020 m. rugsėjo mėnesį nespėta atlikti viešųjų pirkimų didesnės apimties darbams.</t>
  </si>
  <si>
    <t>VIPA, įgyvendindama Savivaldybių viešųjų pastatų modernizavimo fondo sutartį, nepateikė mokėjimo prašymo suplanuotai asignavimuose antrajai įmokai įmokėti dėl nepakankamai panaudotos paskoloms išmokėti pirmosios įmokos dalies.</t>
  </si>
  <si>
    <t>1. 6.1.1. 1</t>
  </si>
  <si>
    <t>Valstybinė teritorijų planavimo ir statybos inspekcija- mažesnė nei planuota pirkimų kaina.</t>
  </si>
  <si>
    <t>VII. Ekonomikos ir inovacijų ministerija</t>
  </si>
  <si>
    <t>Ekonomikos ir inovacijų ministerija</t>
  </si>
  <si>
    <t>01.005</t>
  </si>
  <si>
    <t xml:space="preserve">Ekonomikos plėtros ir konkurencingumo didinimas </t>
  </si>
  <si>
    <t>Nežymų nuokrypį sąlygojo dėl  COVID-19 pandemijos neįvykusios komandiruotės, mokymai, renginiai, kiti nežymūs sutaupymai visose ekonomikos ir inovacijų ministro valdymo srities įstaigose.</t>
  </si>
  <si>
    <t>Laikinas nedarbingumas, tikslinės atostogos.</t>
  </si>
  <si>
    <t>1. 1.1.1. 3</t>
  </si>
  <si>
    <t xml:space="preserve">Dėl 2020 m. pabaigoje pasikeitusios politinės situacijos, pasirašytos ne visos Ateities ekonomikos  DNR plano veiksmų įgyvendinimo sutartys;
Pasirašomos sutartys buvo tik 2020 m. pabaigoje, todėl ne visos lėšos spėtos panaudoti;
</t>
  </si>
  <si>
    <t xml:space="preserve">Ne visos lėšos panaudotos pagal Ekonomikos skatinimo ir koronaviruso (COVID-19) plitimo sukeltų pasekmių mažinimo priemonių planą (nepilnai panaudota subsidijoms, nuomos mokesčio kompensacijoms, turizmo skatinimui, infrastruktūros gerinimui). </t>
  </si>
  <si>
    <t>ESFA užtruko priemonės  "Pameistrystė ir kvalifikacijos tobulinimas darbo vietoje" paraiškų vertinimas, todėl sutartys buvo pradėtos pasirašinėti tik 2020 m. gruodžio mėn. pabaigoje;
Kai kurių projektų atrankos būdas keičiamas iš tęstinės projektų atrankos į projektų konkursą;
Veiklos ribojimai dėl COVID-19 pandemijos.</t>
  </si>
  <si>
    <t>Informacinės visuomenės plėtros komitetui, kaip metodiniam pagalbos centrui, užduotis formuluojančios institucijos pateikė tik kelias užduotis, todėl darbo užmokesčiui suplanuotos lėšos nepanaudotos.</t>
  </si>
  <si>
    <t>Dėl COVID-19 nepanaudotos lėšos komandiruotėms, kvalifikacijos kėlimui, transportui, ekspertams, vertinimams (2014–2020 metų ES fondų investicijų poveikio Lietuvos turizmo sektoriaus augimui ir plėtrai vertinimas persikėlė į 2021 metus).</t>
  </si>
  <si>
    <t>Nepanaudota viešinimui, nes dėl COVID-19 arba buvo atšaukiami renginiai, arba dalis jų perkelta į elektroninę erdvę, o tai sumažina kaštus.</t>
  </si>
  <si>
    <t>1. 2.3.1.49</t>
  </si>
  <si>
    <t>Dėl karantino įvedus apribojimus, nebuvo panaudotos komandiruotėms suplanuotos lėšos, transportui ir atitinkamai ryšiams skirtos lėšos (komandiruočių metu naudojant ryšį);
Užsitęsus kvietimų teikti paraiškas pagal Verslo plėtros, inovacijų ir MVĮ programą derinimui su Finansinių mechanizmų valdyba ir Konkurencijos tarnyba, kvietimai buvo paskelbti apie 8 mėn. vėliau nei buvo planuota, atitinkamai ekspertiniam vertinimui (vykdomas kai gaunamos paraiškos) skirtos lėšos pradėtos naudoti ketvirtąjį metų ketvirtį;
Dėl karantino apribojimų negalėjo būti vykdoma dalis komunikacijos ir viešinimo veiklų (pvz., reklama kino teatruose, verslo centruose, TV laidos).</t>
  </si>
  <si>
    <t xml:space="preserve">Projektų vykdytojai teikė mokėjimo prašymus mažesnėmis sumomis ir vėliau, nei suplanuota mokėjimų prašymų teikimo grafikuose;
Dalis projektų perkėlė veiklas ir planuoja jas įgyvendinti pasibaigus COVID-19 pandemijai.
</t>
  </si>
  <si>
    <t>1. 7.1.1. 1</t>
  </si>
  <si>
    <t>1. 3.3.1. 51</t>
  </si>
  <si>
    <t>Norvegijos dvišalio bendradarbiavimo fondo lėšos, kurios skirtos dvišalių partnerystės renginių Norvegijoje ir Lietuvoje organizavimui bei įmonių kelionių išlaidų kompensavimui, nebuvo panaudotos dėl COVID-19.</t>
  </si>
  <si>
    <t>1. 3.3.1.49</t>
  </si>
  <si>
    <t>1. 3.3.1.50</t>
  </si>
  <si>
    <t>Pajamų įmokos nebuvo surinktos, nes dar nesutvarkyta teisinė bazė, kad Lietuvos metrologijos inspekcija pradėtų gauti pajamas, o Ekonomikos ir inovacijų ministerija nesudarė turto nuomos sutarties.</t>
  </si>
  <si>
    <t>2020 m. pabaigoje buvo išrašytos sąskaitos faktūros, kurių  apmokėjimo terminas 2021 metai. 
2020 m. pirmiausiai buvo naudojamos biudžetinių įstaigų pajamų įmokų viršplaninės lėšos.</t>
  </si>
  <si>
    <t>Bankai bei kredito unijos neteikė prašymų dėl garantijų išmokų išmokėjimo;  pagal bendradarbiavimo sutartis su bankais ir kredito unijomis buvo atidėti sprendimai dėl išmokų išmokėjimo arba priimti sprendimai dėl išmokų nemokėjimo su galimybe kreiptis dar kartą atlikus visus teisinius veiksmus.</t>
  </si>
  <si>
    <t>VIII. Energetikos ministerija</t>
  </si>
  <si>
    <t>Energetikos ministerija</t>
  </si>
  <si>
    <t>Nacionalinės energetikos nepriklausomybės strategijos tikslų įgyvendinimas</t>
  </si>
  <si>
    <t xml:space="preserve">EITP administravimo taisyklės pakeistos tik 2020 metų vasario mėn., atitinkamai ilgiau užtruko projekto įgyvendinimo sutarčių pasirašymas su paramos gavėjais - todėl pirmąjį metų pusmetį buvo mažesnis darbo krūvis ir atitinkamai buvo priskirtas mažesnis darbuotojų skaičius. Dėl pandemijos buvo nukelti vizitai ir patikros vietoje, dalyvauta mažesniame skaičiuje mokymų, nuotoliniai mokymai pigesni, atitinkamai buvo panaudota mažiau kitų lėšų. </t>
  </si>
  <si>
    <t>Vyko personalo kaita, laikini nedarbingumai.</t>
  </si>
  <si>
    <t xml:space="preserve">Dėl mažesnių kainų, nei planuota pirkimų kaina. Paskelbus viešąjį konkursą dyzelio įsigijimui stipriai sumažėjo naftos kainos, atsargos nupirktos už ženkliai mažesnę kainą. </t>
  </si>
  <si>
    <r>
      <t>Įstaiga disponuoja turtu, kuris pagal</t>
    </r>
    <r>
      <rPr>
        <sz val="10"/>
        <color rgb="FFFF0000"/>
        <rFont val="Times New Roman"/>
        <family val="1"/>
        <charset val="186"/>
      </rPr>
      <t xml:space="preserve"> </t>
    </r>
    <r>
      <rPr>
        <sz val="10"/>
        <rFont val="Times New Roman"/>
        <family val="1"/>
        <charset val="186"/>
      </rPr>
      <t>paslaugą perduotas naudojimui, per 2020 m. neįvyko perdavimas ir šis turtas liko neremontuotas.</t>
    </r>
  </si>
  <si>
    <t>Dėl mažesnio, nei planuota pirkimų poreikio (dėl Covid -19  numatytų funkcijų nereikėjo, darbuotojams dirbant iš namų, suplanuotų pirkinių bei paslaugų nebuvo poreikio įsigyti).</t>
  </si>
  <si>
    <t>Buvo planuota pakeisti 13.6 tūkst. benzino atsargų, paskelbus viešąjį konkursą negautas pasiūlymas keitimui atlikti.</t>
  </si>
  <si>
    <t>Lėšos skirtos netinkamam PVM kompensuoti. Tokių išlaidų ES investicijose nėra.</t>
  </si>
  <si>
    <t>Dėl karantino ribojimų 2020 m. lapkritį ir gruodį neįvykdyti skirstomųjų energetikos tinklų ir daugiabučių namų  vidaus tinklų pertvarkos rangos darbai.</t>
  </si>
  <si>
    <t>Daugiabučių namų atstovai dėl trumpų terminų nespėjo organizuoti gyventojų susirinkimus ir laiku pateikti paraiškas dalyvauti priemonėje SND balionų keitimas kitais energijos ištekliais.</t>
  </si>
  <si>
    <t xml:space="preserve"> SND balionų parko atnaujinimui 2021 metais nebuvo numatyta lėšų, todėl 2020 metais atsisakyta parengiamųjų darbų.</t>
  </si>
  <si>
    <t xml:space="preserve"> Pasikeitė lėšų poreikis, kuris buvo suplanuotas  Klimato kaitos programos sąmatoje 1.2.4. p. numatytos finansinės priemonės perteklinių paraiškų finansavimui (sulaukta nepakankamas pareiškėjų paraiškų kiekis).  </t>
  </si>
  <si>
    <t>Visagino savivaldybė pranešė, kad pasikeitė saulės jėgainės projektavimo ir įrengimo darbų viešojo pirkimo pasiūlymų teikimo pabaigos data. Preliminariai pirkimo procedūras numatoma užbaigti 2021 m. kovo mėn.</t>
  </si>
  <si>
    <t>Projekto biudžetas 2020 metams planuotas pagal 2020 m. rugsėjo pr. sudarytą pirminį darbų grafiką. Buvo planuota, kad 2020 m. bus vertinamos paraiškos, todėl biudžete buvo suplanuotas APVA "APVIS" sistemos tobulinimas (pritaikymas prie  Veiksmo „Žaliojo vandenilio gamyba ir perdavimas į gamtinių dujų tinklus“) bei administravimo išlaidos paraiškoms vertinti. Tačiau pagal 2020 m. gruodžio 8 d. Energetikos ministerijos-APVA sutarties Nr. 8-74 „Žaliojo vandenilio gamyba ir perdavimas į gamtinių dujų tinklus“ priedu Nr.10 atnaujintą darbų grafiką, pusė anksčiau 2020 metams numatytų darbų apimčių buvo nukelti į 2021 m.</t>
  </si>
  <si>
    <t xml:space="preserve">Lėšos buvo numatytos projektų administravimo išlaidoms padengti pagal sutartį su veiksmo plėtotoju (Aplinkos projektų valdymo agentūra). Kadangi yra inicijuota DNR priemonių peržiūra sutartis dėl projektų atrankos organizavimo iki šiol nėra pasirašyta.  </t>
  </si>
  <si>
    <t>Dėl Covid-19 (koronaviruso infekcijos) plitimo grėsmės ir  įvestų apribojimų, valdant situaciją šalyje, buvo apribotos galimybės organizuoti/dalyvauti kontaktiniuose grupiniuose mokymuose. Taip pat neįvyko komandiruotės dėl karantino paskelbto.</t>
  </si>
  <si>
    <t>Mažesnis, nei planuota poreikis.</t>
  </si>
  <si>
    <t>1. 2.3.1.47</t>
  </si>
  <si>
    <t>IAE vykdant NOR lėšomis finansuojamus IAE projektus, NOR lėšų buvo panaudota mažiau nei buvo suplanuota, nes CPVA atliko VĮ Ignalinos atominės elektrinės pateiktos tiesioginio finansavimo projekto paraiškos „Radioaktyvių atliekų tvarkymo saugumo didinimas Ignalinos atominėje elektrinėje“ tinkamumo finansuoti vertinimą ir tik 2020 m. birželio 12 d. priėmė sprendimą skirti projektui finansavimą, o  IAE planavo,  kad lėšos bus skirtos 2020 m. pradžioje. Dėl šios priežasties projektų vykdymo terminas buvo pavėlintas.</t>
  </si>
  <si>
    <t>Kadangi tik 2020 m. rugsėjo mėn. buvo parengtas ir suderintas Norvegijos finansinio mechanizmo programos Energetikos ministerijoje vidaus procedūrų vadovas, reglamentuojantis programos partneriui priskirtų funkcijų atlikimą administruojant programos valdymo lėšas, Norvegijos finansinio mechanizmo programos lėšų panaudojimas, atitinkamai ir bendro finansavimo lėšų panaudojimas, buvo pavėlintas ir persikėlė į 2021 metus.</t>
  </si>
  <si>
    <t>Dėl užsitęsusių viešųjų pirkimų procedūrų, nukeltų sutarčių pasirašymų su rangovais, dėl COVID-19 apribojimų pristabdytų rangos darbų. Todėl buvo atlikta nemažai sutarčių pakeitimų tarp projektų įgyvendintojų ir įgyvendinančios institucijos dėl projektų įgyvendinimo terminų pratęsimo, atitinkamai nusikėlė ir išmokėjimai.</t>
  </si>
  <si>
    <t>2.11.</t>
  </si>
  <si>
    <t>Dėl užtrukusio paraiškų vertinimo (VIP priemonėse), kadangi labai išaugo jų skaičius ir sutartys buvo pasirašytos tik 2021 gruodžio mėn., išmokėjimai nusikėlė į 2021 m. FM leido atidėti sutarčių pasirašymą iki 2021 m. balandžio mėnesio.</t>
  </si>
  <si>
    <t>Neišmokėtos lėšos dėl rangovo bankroto (Vilniaus kogeneracinė jėgainė), projekto trukmė pratęsta.</t>
  </si>
  <si>
    <t>Didelė Investicijų skyriaus darbuotojų kaita ir nedarbingumas.</t>
  </si>
  <si>
    <t>1. 3.3.1. 43</t>
  </si>
  <si>
    <t>1. 3.3.1. 49</t>
  </si>
  <si>
    <t>72.010</t>
  </si>
  <si>
    <t>Ignalinos programos administravimo Lietuvoje programa</t>
  </si>
  <si>
    <t>Visagino miesto savivaldybės vykdomo Enervizijos projekto VEV.02 rangovai vėluoja vykdyti įsipareigojimus.</t>
  </si>
  <si>
    <t>1. 2.3.1. 13</t>
  </si>
  <si>
    <t>1. 3.3.1. 13</t>
  </si>
  <si>
    <t>Dėl mažesnių, nei planuota pirkimų kainų (Projektai DML.01, APW.01, ADA.20)</t>
  </si>
  <si>
    <t>Projektai: OPS.01 (Baigiamas naujos 110/6 kv. pastotės projektavimo techninių projektų verifikacijos procesas. Po techninių projektų tikrinimo ir derinimo bus atlikta ekspertizė. Apmokėjimas už projektavimo paslaugos perkeltas į 2021 m.). R3D.01 (Atsižvelgiant į nepriklausomų ekspertų rekomendacijas, buvo pakeista pirkimo koncepcija ir rengiami pirkimo dokumentai). 
ADA.19 (dėl faktinių darbo užmokesčio išlaidų nereikšmingo neatitikimo planinėms).</t>
  </si>
  <si>
    <t>Užsitęsusios viešųjų pirkimų ir susijusios teisinės ir administracinės procedūros (Projektai NSR.02, APW.02, LFL.03).</t>
  </si>
  <si>
    <t>Užsitęsę vykdomi darbai, jų dokumentacijos tvarkymas (Projektai BWR.01, TSO.01).</t>
  </si>
  <si>
    <t>Įdiegus energijos resursų mažinimo programos priemones, UTS.20 projekto lėšų buvo  panaudota mažiau  nei suplanuota.</t>
  </si>
  <si>
    <t>1.6.1.1.1</t>
  </si>
  <si>
    <t>Likutis susidarė, nes pasirašant sutartį priemonės vykdytojas (VŠĮ Lietuvos energetikos agentūra) neteisingai apskaičiavo atleidžiamam darbuotojui išmoką už nepanaudotas atostogas. Atlikus lėšų panaudojimo kontrolę ir patikslinus nurodytos išmokos dydį, priemonės vykdytojui buvo sumokėta mažesnė suma.</t>
  </si>
  <si>
    <t>IX. Finansų ministerija</t>
  </si>
  <si>
    <t>Finansų ministerija</t>
  </si>
  <si>
    <t>Finansų politikos formavimas ir įgyvendinimas</t>
  </si>
  <si>
    <t>Dėl neužimtų pareigybių, darbuotojų laikino nedarbingumo, darbuotojų, išėjusių tikslinių atostogų.</t>
  </si>
  <si>
    <t>Dėl struktūros pasikeitimų Muitinės departamente.</t>
  </si>
  <si>
    <t>Dėl COVID-19 dalis VMI darbuotojų persikėlė atostogas į vėlesnius laikotarpius.</t>
  </si>
  <si>
    <t>Dėl mažesnių nei planuota pirkimų kainų.</t>
  </si>
  <si>
    <t>Dėl mažesnio nei planuota pirkimų poreikio.</t>
  </si>
  <si>
    <t>VĮ Lietuvos prabavimo rūmai ir VĮ Turto bankas 2020 m. nespėjo apmokėti visų sąskaitų už sąnaudas, patirtas 2020 m.</t>
  </si>
  <si>
    <t>Dalis sąskaitų – faktūrų už 2020 m. gruodžio mėnesį apmokamos 2021 m. sausio mėn.</t>
  </si>
  <si>
    <t>Mokesčių informacijos centro skambučių centrui reikalingos kompiuterinės įrangos nuoma kainavo mažiau nei planuota dėl mažesnio nei planuota duomenų kiekio.</t>
  </si>
  <si>
    <t>Dėl užsitęsusių viešųjų pirkimų ir susijusių teisinių ir administracinių procedūrų.</t>
  </si>
  <si>
    <t>Užsitęsę vykdomi darbai, jų dokumentacijos tvarkymas, VĮ Turto bankui įgyvendinant investicijų projektus „Administracinės paskirties pastato Vilniuje, T. Ševčenkos g. 13, pritaikymas Vadovybės apsaugos tarnybos reikmėms“ ir „Vilniaus koncertų ir sporto rūmų pastatų komplekso Vilniuje, Rinktinės g. 1, rekonstravimas“.</t>
  </si>
  <si>
    <t>Kitos šalies vėlavimas vykdyti įsipareigojimus.</t>
  </si>
  <si>
    <t>Mažiau nei planuota panaudota lėšų priemonei „Apmokėti valstybės lėšų valdymo išlaidas“.</t>
  </si>
  <si>
    <t>Mažiau nei planuota panaudota lėšų priemonei „Įgyvendinti Vyriausybės suteiktus įgaliojimus Finansų ministerijai su AB banku „Snoras“ susijusiuose procesuose“, nes iš anksto neįmanoma suplanuoti proceso eigos ir jo sąnaudų.</t>
  </si>
  <si>
    <t>Nepanaudotos lėšos priemonei „Sumokėti į ES biudžetą arba atitinkamoms donorų institucijoms nenumatytas įmokas arba padengti finansinės paramos lėšų skolas, susijusias su Finansų ministerijos administruojamais projektais“, nes neatsirado poreikis mokėti nenumatytas įmokas.</t>
  </si>
  <si>
    <t>Dėl COVID-19 nepanaudotos lėšos komandiruotėms ir darbdavių socialinei paramai, neįvykus daliai renginių, sumažėjus kitų prekių ir paslaugų poreikiui.</t>
  </si>
  <si>
    <t>Buvo planuojama kompiuterinę įrangą įsigyti iš lėšų, suplanuotų turtui įsigyti, tačiau atlikus pirkimo procedūras paaiškėjo, kad įranga pagal savo vertę patenka į išlaidų ekonominės klasifikacijos str.</t>
  </si>
  <si>
    <t>VMI atšaukė / atidėjo 3 pranešimų srautų siuntimus, kas pakoregavo bendrą išsiųstų pranešimų kiekį ir sumažino paslaugos teikėjo išrašytų sąskaitų sumas.</t>
  </si>
  <si>
    <t>Valstybės įmonė Turto bankas nepateikė sąskaitų už nuo 2020-10-29 Vilniaus apskrities VMI išsinuomoto pastato, esančio Trakuose, nuomos paslaugas.</t>
  </si>
  <si>
    <t>Nepanaudotos investicijų projekto „Integruotos mokesčių informacinės sistemos projektavimas ir diegimas“ lėšos, nes atlikus analizę buvo atsisakyta darbų punkto „Sukurti prašymo išduoti/pakeisti VL procesą, įvedant papildomą VL laikotarpio tikrinimą su leidimo gyventi LR pabaigos data, kai prašymą teikia trečiųjų šalių užsienio piliečiai“ įgyvendinimo, kadangi analizės metu išaiškėjo, kad tai yra didesnės apimties darbai nei numatytas finansavimas.</t>
  </si>
  <si>
    <t>Vykdant i.SAF modifikavimo projektą liko nepanaudota 33,3 tūkst. eurų, nes dėl trumpos projekto trukmės nebuvo galimybės panaudoti likučio papildomiems darbams. Projektui i.APS nepanaudota 11,9 tūkst. eurų, nes funkcionalumo „Pardavimo / Pirkimo dokumentų sąrašo importavimas į i.APS“, kadangi jis yra per didelės apimties ir jo įgyvendinti šio projekto metu neįmanoma. I.SAF projektui nepanaudota 23,3 tūkst. eurų, nes dėl trumpos projekto trukmės nebuvo galimybės panaudoti likučio papildomiems darbams. Nukėlus automatinės informacijos pateikimo terminus dėl COVID-19 iš 2020 metų į 2021 metų I ketv. ir perskirsčius programinės įrangos tiekėjų resursus, liko nepanaudota 71,0 tūkst. eurų.</t>
  </si>
  <si>
    <t>Dėl išlaidų pagal ekonominės klasifikacijos straipsnius apvalinimo iki 0,1 tūkst. eurų.</t>
  </si>
  <si>
    <t>Savivaldybės grąžino nepanaudotas lėšas. Pvz., Vilniaus m. savivaldybė iš lėšų, kurios buvo gautos patirtoms išlaidoms dėl COVID-19 kompensuoti, už dezinfekcijos darbus sumokėjo sumą su PVM, tačiau paslaugos teikėjas PVM grąžino, todėl Vilnius m. savivaldybė PVM sumą grąžino į biudžetą.</t>
  </si>
  <si>
    <t>Nesusidarė papildomų bendrojo finansavimo lėšų poreikis ES struktūrinių fondų lėšomis finansuojamiems projektams įgyvendinti.</t>
  </si>
  <si>
    <t>UAB Viešųjų investicijų plėtros agentūra 2020 m. nespėjo apmokėti visų sąskaitų už sąnaudas, patirtas 2020 m.</t>
  </si>
  <si>
    <t>Užsitęsę vykdomi darbai, jų dokumentacijos tvarkymas.</t>
  </si>
  <si>
    <t>Dėl COVID-19 nepanaudotos lėšos komandiruotėms, mokymams, atsiskaitymui už ekspertų paslaugas, pervedimui kitoms institucijoms.</t>
  </si>
  <si>
    <t>Dėl COVID-19 nepanaudotos lėšos viešinimo renginiams.</t>
  </si>
  <si>
    <t>1. 2.3.1. 48</t>
  </si>
  <si>
    <t>Dėl COVID-19 neįvyko dalis planuotų renginių.</t>
  </si>
  <si>
    <t>1. 2.3.1. 49</t>
  </si>
  <si>
    <t>Nesusidarė papildomų ES lėšų poreikis ES struktūrinių fondų lėšomis finansuojamiems projektams įgyvendinti.</t>
  </si>
  <si>
    <t>2.16.</t>
  </si>
  <si>
    <t>1. 3.3.1. 10</t>
  </si>
  <si>
    <t>Dėl COVID-19 mažiau nei planuota įvyko kelionių į ES Tarybos darbo struktūrų susitikimus, todėl išmokėta mažiau kompensacijų.</t>
  </si>
  <si>
    <t>1. 3.3.1. 48</t>
  </si>
  <si>
    <t>Dėl COVID-19 neįvyko planuoti renginiai ir komandiruotės.</t>
  </si>
  <si>
    <t>Dėl mažesnio, nei planuota pirkimų poreikio.</t>
  </si>
  <si>
    <t>1. 3.3.1. 50</t>
  </si>
  <si>
    <t>Dvišalio bendradarbiavimo fondo programos operatorius buvo suplanavęs vykdyti išmokėjimus kelionių kvietimo projektams, tačiau dėl karantino buvo sustabdytos kelionės, atitinkamai nebuvo patirtos planuotos išlaidos.</t>
  </si>
  <si>
    <t>Mažiau nei planuota gauta pajamų už banderoles ir unikalius identifikatorius.</t>
  </si>
  <si>
    <t>Dėl COVID-19 sumažėjo nedarbingumo išmokų.</t>
  </si>
  <si>
    <t>Mažiau nei planuota gauta pajamų už valgyklos įrangos nuomą, mokymo paslaugas.</t>
  </si>
  <si>
    <t>Lėšos panaudotos atsižvelgus į asignavimų valdytojų prašymus.</t>
  </si>
  <si>
    <t>3.1.</t>
  </si>
  <si>
    <t>2.12.</t>
  </si>
  <si>
    <t>Į valstybės biudžetą gauta mažiau nei planuota dividendų ir žemės realizavimo pajamų už parduotus valstybinės žemės sklypus.</t>
  </si>
  <si>
    <t>Mažiau, nei planuota, panaudota lėšų piliečių nuosavybės teisėms į išlikusius gyvenamuosius namus, jų dalis, butus atkurti ir kompensacijoms už išperkamą nekilnojamąjį turtą religinėms bendrijoms išmokėti, nes lėšos perskirstomos savivaldybėms atsižvelgus į jų prašymus.</t>
  </si>
  <si>
    <t>Išmokėta ne visa dotacijoms suplanuota suma, kadangi daugiau paraiškų nebuvo gauta.</t>
  </si>
  <si>
    <t>01.004</t>
  </si>
  <si>
    <t>Skolos valstybės vardu valdymas</t>
  </si>
  <si>
    <t>2.13.</t>
  </si>
  <si>
    <t>3.844,1 tūkst. eurų sutaupyta palūkanoms dėl to, kad vidaus Vyriausybės vertybinių popierių (toliau – VVP) išleidimo metu buvo gautos sumos, mažinančios palūkanų sąnaudas, t. y. premijos, jei pildymo metu nustatytas vidutinis svertinis pelningumas buvo mažesnis už mokamą kuponą. 105,6 tūkst. eurų – komisinių mokesčių platinant VVP; 433,8 tūkst. eurų – Turto banko paskolų administravimo išlaidoms, nes Turto bankas atsiskaitė mažesnį nei planuota atlygį; 54,5 tūkst. eurų – neigiamoms palūkanoms kompensuoti; 574,0 tūkst. eurų – neigiamam valiutų kursų skirtumui kompensuoti dėl palankesnių nei planuota valiutų kursų finansų rinkose.</t>
  </si>
  <si>
    <t>X. Krašto apsaugos ministerija</t>
  </si>
  <si>
    <t>Krašto apsaugos ministerija</t>
  </si>
  <si>
    <t>Logistika</t>
  </si>
  <si>
    <t>Dėl ligų ir neužimtų pareigybių.</t>
  </si>
  <si>
    <t>Dėl mažesnių kainų įsigyjant ūkinį inventorių, transporto išlaikymo bei ryšio paslaugas.</t>
  </si>
  <si>
    <t>Dėl mažesnio lėšų poreikio transporto išlaikymui, komandiruotėms, kvalifikacijos kėlimui, reprezentacinėms prekėms ir paslaugoms, paprastojo remonto darbams ir kt. COVID-19 karantino metu.</t>
  </si>
  <si>
    <t>Dėl užsitęsusių viešųjų pirkimų procedūrų įsigyjant chemines valymo priemones valgykloms ir kt.</t>
  </si>
  <si>
    <t>Dėl užsitęsusių dokumentacijos tvarkymo procedūrų  COVID-19 karantino metu.</t>
  </si>
  <si>
    <t>Dėl tiekėjų laiku nepristatytų apsaugos priemonių ir kt.</t>
  </si>
  <si>
    <t xml:space="preserve">Dėl tiekėjų pristatytų sąskaitų faktūrų kito mėnesio pradžioje. </t>
  </si>
  <si>
    <t>Dėl mažesnių kainų įsigyjant ūkinį inventorių.</t>
  </si>
  <si>
    <t>Dėl užsitęsusių viešųjų pirkimų procedūrų įsigyjant aprangą ir kt.</t>
  </si>
  <si>
    <t>Dėl mažesnio suteiktų paslaugų, pagal kurias planuojamos biudžetinių įstaigų pajamų įmokos, kiekio.</t>
  </si>
  <si>
    <t>Dėl mažesnio lėšų poreikio humanitarinei pagalbai Armėnijos Respublikai.</t>
  </si>
  <si>
    <t>02.001</t>
  </si>
  <si>
    <t>Centralizuotos tarnybos</t>
  </si>
  <si>
    <t xml:space="preserve">Dėl mažesnių kainų įsigyjant prekes ir paslaugas KAS reikmėms. </t>
  </si>
  <si>
    <t>Dėl mažesnio lėšų poreikio transporto išlaikymui, komandiruotėms, kvalifikacijos kėlimo kursams, komunalinėms išlaidoms, informacinių technologijų prekėms ir paslaugoms ir kt. COVID-19 karantino metu.</t>
  </si>
  <si>
    <t>Dėl užsitęsusių viešųjų pirkimų procedūrų įsigyjant kodų generatorius ir kt. COVID-19 karantino metu.</t>
  </si>
  <si>
    <t>Dėl užsitęsusių dokumentacijos tvarkymo procedūrų įsigyjant turto remonto paslaugas ir kt.</t>
  </si>
  <si>
    <t>Dėl  pristatytų tiekėjų sąskaitų faktūrų bei karo prievolininkų išlaidų apmokėjimo dokumentų kito mėnesio pradžioje.</t>
  </si>
  <si>
    <t xml:space="preserve">Dėl mažesnio lėšų poreikio ryšių įrangai ir ryšių paslaugoms, materialiojo turto nuomai bei kitų mašinų ir įrenginių įsigijimui. </t>
  </si>
  <si>
    <t>Dėl mažesnio poreikio dotacijų savivaldybėms.</t>
  </si>
  <si>
    <t>XI. Kultūros ministerija</t>
  </si>
  <si>
    <t>Kultūros ministerija</t>
  </si>
  <si>
    <t>01.007</t>
  </si>
  <si>
    <t xml:space="preserve">Meno kūrybos plėtra, kūrybinio potencialo stiprinimas, kultūros žinomumo didinimas   </t>
  </si>
  <si>
    <t>Dėl karantino užsitęsė Juozo Miltinio teatro didžiosios salės rekonstrukcijos darbai, todėl liko neužimtos pareigybės (aktorių, naujų scenos įrengimų priežiūros specialistų, žiūrovų aptarnavimo specialistų).</t>
  </si>
  <si>
    <t>Vilniaus teatras LĖLĖ nepanaudojo lėšų dėl užsitęsusių viešųjų pirkimų procedūrų.</t>
  </si>
  <si>
    <t>Lėšos buvo suplanuotos darbuotojų skatinimui, pašalpoms ir kt. nenumatytiems atvejams, bet pandemijos laikotarpiu nesurinkus pajamų buvo atsisakyta darbuotojų skatinimo. Taip pat liko nepanaudotos lėšos dėl neužimtų pareigybių, laikino nedarbingumo.</t>
  </si>
  <si>
    <t>Pandemijos laikotarpiu sumažėjo teatrų gastrolių išlaidos, buvo mažesnis pirkimų poreikis.</t>
  </si>
  <si>
    <t>2.14.</t>
  </si>
  <si>
    <t>Įstaigų veiklos buvo sustabdytos dėl paskelbtos pandemijos, buvo atšaukti suplanuoti koncertai, spektakliai, apriboti muziejų lankymai. Įstaigos negavo pajamų ir pačios sumažino savo išlaidas. Klaipėdos dramos teatras pandemijos metu negalėjo įgyvendinti kūrybinio plano, parodant planuotą spektaklių skaičių. To pasekmėje uždirbtos pajamos buvo nepakankamos vykdyti pirkimus.</t>
  </si>
  <si>
    <t>01.008</t>
  </si>
  <si>
    <t xml:space="preserve">Informacijos išteklių visuomenei plėtra, istorinės atminties, tradicijų, kultūros paveldo apsauga ir  aktualizavimas  </t>
  </si>
  <si>
    <t>Dėl Covid-19 pandemijos Vyriausybei įvedus karantiną, dalis projektų negalėjo būti įgyvendinama, dalis lėšų buvo grąžinama. Sumažėjo komandiruočių, planuoti posėdžiai vyko nuotoliniu būdu, todėl nereikėjo kavos pertraukų. Dėl karantino nemokamas muziejų lankymas nevyko 4 mėnesius (kovas, balandis, lapkritis, gruodis).</t>
  </si>
  <si>
    <t xml:space="preserve">Ekonominė klasifikacija - 2.9.2.2.1.03. Priemonė - 05.4.1-CPVA-K-303. Asignavimo nepanaudojimo priežastys – užsitęsusios viešųjų pirkimų ir susijusios teisinės ir administracinės procedūros. </t>
  </si>
  <si>
    <t>Nesuspėta panaudoti tiekėjų metų pabaigoje grąžintų asignavimų.</t>
  </si>
  <si>
    <t xml:space="preserve">Asignavimo nepanaudojimo priežastys dėl projekto 05.4.1-CPVA-V-301( ekonominės klasifikacijos 2.9.2.2.1.02 ir 2.9.2.2.1.03) užsitęsusių vykdomų darbų, jų dokumentacijos tvarkymo. </t>
  </si>
  <si>
    <t>1. 2.3.1. 46</t>
  </si>
  <si>
    <t>Dėl pasaulinės pandemijos laiku neįgyvendintos suplanuotos veiklos.</t>
  </si>
  <si>
    <t xml:space="preserve">Asignavimo nepanaudojimo priežastys yra užsitęsę projekto 05.4.1-CPVA-V-301 vykdomi darbai, jų dokumentacijos tvarkymas. </t>
  </si>
  <si>
    <t>Asignavimo nepanaudojimo priežastys – užsitęsusios viešųjų pirkimų ir susijusios teisinės, administracinės procedūros dėl projektų 05.4.1-CPVA-V-301 (Sakraliniai); 05.4.1-CPVA-K-303; 05.4.1-FM-F-307 (ekonominė klasifikacija - 2.9.2.2.1.03). Taip pat užsitęsusios viešųjų pirkimų ir susijusios teisinės ir administracinės procedūros dėl projekto  05.4.1-CPVA-R-302 (ekonominė klasifikacija - 2.9.2.2.1.01).</t>
  </si>
  <si>
    <t>1. 3.3.1. 46</t>
  </si>
  <si>
    <t>Paskelbus karantiną įstaigos nesurinko pajamų ir buvo uždraustas muziejų lankymas, dalis darbuotojų buvo išleisti į prastovas, kita dalis darbuotojų buvo nedarbingume. Dėl vėliau prasidėjusio sezono ir įvestų lankymo apribojimų dirbo mažiau personalo darbuotojų.</t>
  </si>
  <si>
    <t>Muziejai ir bibliotekos suplanavo įmokas didesnes už faktines įmokas į biudžetą.</t>
  </si>
  <si>
    <t>Dėl karantino sąlygų užsitęsė viešųjų pirkimų ir susijusios teisinės bei administracinės procedūros.</t>
  </si>
  <si>
    <t>2.15.</t>
  </si>
  <si>
    <t xml:space="preserve">Covid-19 pandemija ir atitinkamai kultūros sektoriaus veiklai pritaikyti apribojimai sutrukdė visiškai įgyvendinti numatytas veiklas. </t>
  </si>
  <si>
    <t>01.009</t>
  </si>
  <si>
    <t>Kultūros rėmimo fondas</t>
  </si>
  <si>
    <t>Dėl paskelbto karantino Lietuvos kultūros tarybos užsakytų tyrimų vykdymas, planuotas 2020 metais buvo perkeltas į 2021 metus. Taip pat vėliau nei įprasta paskelbus kvietimus teikti paraiškas 2021 metų kultūros projektų finansavimui, jų vertinimas persikėlė į 2021 metus, o lėšos skirtos ekspertams apmokėti liko nepanaudotos.</t>
  </si>
  <si>
    <t>02.007</t>
  </si>
  <si>
    <t xml:space="preserve">Kultūros valdymas, procesų stebėsena, infrastruktūros modernizavimas   </t>
  </si>
  <si>
    <t>Lėšos nepanaudotos, nes UAB INNTEC vėluoja įvykdyti savo įsipareigojimus Lietuvos kultūros tarybai.</t>
  </si>
  <si>
    <t xml:space="preserve">Ekonominė klasifikacija - 2.9.2.2.1.02. Priemonė - 07.1.1-CPVA-V-304. Asignavimo nepanaudojimo priežastys – užsitęsę vykdomi darbai, jų dokumentacijos tvarkymas. </t>
  </si>
  <si>
    <t xml:space="preserve">Ekonominė klasifikacija - 2.9.2.2.1.01. Priemonė - 07.1.1-CPVA-R-305. Asignavimo nepanaudojimo priežastys – užsitęsusios viešųjų pirkimų ir susijusios teisinės ir administracinės procedūros. </t>
  </si>
  <si>
    <t>Dėl kitos šalies vėlavimo vykdyti įsipareigojimus. Savivaldybės susidūrė su problemomis kilusiomis dėl Covid-19.  Taip pat užsitęsusios viešųjų pirkimų ir susijusios teisinės bei administracinės procedūros.  Nukrypimas nuo lėšų panaudojimo plano yra dėl neplanuotų kliūčių įsigyjant ir vykdant rangos darbus (po kelis kartus skelbiami rangos pirkimai, projektuose vėluoja rangos darbų vykdymas dėl ginčų su trečiosiomis šalimis), atitinkamai vėluota įsigyti įrangą.</t>
  </si>
  <si>
    <t>Lėšos nepanaudotos, nes dėl paskelbto karantino 2020 metais planuoti renginiai neįvyko arba buvo perkelti į 2021 metus, todėl lėšos buvo grąžintos Lietuvos kultūros tarybai.</t>
  </si>
  <si>
    <t>Asignavimo nepanaudojimo priežastys yra užsitęsę projekto 07.1.1-CPVA-V-304 vykdomi darbai, jų dokumentacijos tvarkymas.</t>
  </si>
  <si>
    <t xml:space="preserve">Personalo kaita ir laikinas nedarbingumas. Programos priemonės kodas 02007010104. Per 2020 m. panaudota (ekon. klasifikacija 2.1.1.1.1.01) - 26,4 tūkst. eurų, kas sudaro 91,1 proc. nuo planuotų per 2020 m. išmokėti darbo užmokesčiui (be Sodros) 29,0 tūkst. eurų lėšų. </t>
  </si>
  <si>
    <t xml:space="preserve">Dėl mažesnio, nei planuota pirkimų poreikio Covid-19 aplinkoje, darbuotojų skaičiaus. Programos priemonės kodas 02007010104. Per 2020 m. panaudota (ekon. klasifikacija 2.1.2, 2.2.1, 2.7.3) - 1,5 tūkst. eurų, kas sudaro 30,5 proc. nuo planuotų per 2020 m. išmokėti 5,0 tūkst. eurų lėšų. </t>
  </si>
  <si>
    <t xml:space="preserve">Užsitęsusios viešųjų pirkimų ir susijusios teisinės ir administracinės procedūros. Programos priemonės kodas 02007010105. Per 2020 m. panaudota (ekon. klasifikacija 2.2.1) - 38,3 tūkst. eurų, kas sudaro 78,1 proc. nuo planuotų per 2020 m. išmokėti 49,0 tūkst. eurų lėšų. </t>
  </si>
  <si>
    <t xml:space="preserve">Asignavimo nepanaudojimo priežastys yra užsitęsę projektų 07.1.1-CPVA-V-304 ir 07.1.1-CPVA-K-306 vykdomi darbai, jų dokumentacijos tvarkymas. </t>
  </si>
  <si>
    <t xml:space="preserve">Asignavimo nepanaudojimo priežastys dėl projekto 07.1.1-CPVA-K-306 (ekonominė klasifikacija - 2.9.2.2.1.03) ir projekto 07.1.1-CPVA-R-305 (ekonominė klasifikacija - 2.9.2.2.1.01) užsitęsusių viešųjų pirkimų ir susijusių teisinių ir administracinių procedūrų.  </t>
  </si>
  <si>
    <t xml:space="preserve">Personalo kaita ir laikinas nedarbingumas. Programos priemonės kodas 02007010104. Per 2020 m. panaudota (ekon. klasifikacija 2.1.1.1.1.01) - 148,0 tūkst. eurų, kas sudaro 91,5 proc. nuo planuotų per 2020 m. išmokėti darbo užmokesčiui (be Sodros) 162,0 tūkst. eurų lėšų. </t>
  </si>
  <si>
    <t xml:space="preserve">Dėl mažesnio, nei planuota pirkimų poreikio Covid aplinkoje, darbuotojų skaičiaus. Programos priemonės kodas 02007010104. Per 2020 m. panaudota (ekon. klasifikacija 2.1.2, 2.2.1, 2.7.3) - 9,0 tūkst. eurų, kas sudaro 29,8 proc. nuo planuotų per 2020 m. išmokėti 29,0 tūkst. eurų lėšų. </t>
  </si>
  <si>
    <t>Užsitęsusios viešųjų pirkimų ir susijusios teisinės ir administracinės procedūros. Programos priemonės kodas 02007010105. Per 2020 m. panaudota (ekon. klasifikacija 2.2.1) - 38,3 tūkst. eurų, kas sudaro 78,1  proc. nuo planuotų per 2020 m. išmokėti 49,0 tūkst. eurų lėšų.</t>
  </si>
  <si>
    <t>Kitos šalies vėlavimas vykdyti įsipareigojimus. Programos priemonės kodas 02007010204. Savivaldybės projektams vykdyti 2020 m. panaudojo (ekon. klasifikacija 2.5.3.2.1.02) - 92,3 proc. nuo skirtų išmokėjimų šiais metais. 2020 m. įgyvendinant projektus savivaldybės susidūrė su problemomis kilusiomis dėl COVID-19. Dėl darbo jėgos trūkumo, nustačius teigiamus COVID-19 viruso rezultatus rangos darbus atliekantiems darbuotojams, jų priverstinės izoliacijos, dėl įrangos ir medžiagų tiekimo sulėtėjimo, dėl neprognozuojamų nesklandumų savivaldybės neįsisavino lėšų pilnoje apimtyje.</t>
  </si>
  <si>
    <t>XII. Socialinės apsaugos ir darbo ministerija</t>
  </si>
  <si>
    <t>Socialinės apsaugos ir darbo ministerija</t>
  </si>
  <si>
    <t>Užimtumo didinimas</t>
  </si>
  <si>
    <t>Dalis asignavimų nepanaudota, nes rengiant nacionalinius socialiai atsakingų įmonių apdovanojimus dalis paslaugų įsigyta už mažesnes paslaugų pirkimų kainas; Valstybinė darbo inspekcija įsigijo kompiuterius ir programinę įrangą mažesnėmis kainomis, nei buvo planuota.</t>
  </si>
  <si>
    <t>Dalis asignavimų socialiai pažeidžiamų asmenų įdarbinimo socialinėse įmonėse rėmimui nepanaudota, nes 4 socialinių įmonių darbo vietų įsteigimas persikėlė į 2021 m., panaikinus socialinės įmonės statusą 49 įmonėms, sumažėjo subsidijoms išmokamų lėšų poreikis; dėl COVID-19 paskelbto karantino mažiau asmenų dalyvavo profesiniame mokyme ir praktikoje, neįvyko dalis planuotų darbuotojų užsienyje paieškos renginių, dalis veiklų, skirtų grįžusių ir atvykusių į Lietuvą asmenų užimtumui skatinti ir užtikrinti nepradėtos įgyvendinti, sustabdytos ar įgyvendintos iš dalies,  užsitęsė Valstybinė darbo inspekcijos viešieji pirkimai, nebuvo priimti teisės aktai, reglamentuojantys Statybininko kortelės sukūrimą, įsteigta mažiau darbo vietų įgyvendinat savarankiško užimtumo rėmimo, darbo vietų steigimo subsidijavimo ir vietinių užimtumo iniciatyvų projektų veiklas, užtruko Užimtumo tarnybos įgyvendinamo projekto (Asanavičiūtės g. 23, Vilnius) parengimo darbai.</t>
  </si>
  <si>
    <t>Dalis asignavimų buvo nepanaudota, nes Užimtumo tarnyba mokymo paslaugas įsigijo už mažesnę kainą, nei planuota, Valstybinė darbo inspekcija veiklai vykdyti reikalingas prekes įsigijo už mažesnę kainą, nei buvo planuota.</t>
  </si>
  <si>
    <t>2.17.</t>
  </si>
  <si>
    <t>Dalis asignavimų, skirtų  asmenims gaunantiems darbo užmokesčio subsidiją už prastovas, nepanaudota nes mažesnis asmenų (įmonių) skaičius kreipėsi dėl subsidijos gavimo (Valstybinio socialinio draudimo fondo valdybos duomenimis, subsidijos už prastovas per 2020 m. išmokėtos 25083 darbdaviams už 231719 darbuotojus); mažiau asmenų pradėjo dalyvauti įdarbinimo subsidijuojant veiklose;  2020 m. spalio 5 d. baigėsi darbo vietų steigimo (pritaikymo) subsidijavimo paraiškų priėmimo terminas ir ne visos planuotos per 2020 m. įsteigti darbo vietos buvo įsteigtos iki 2020 m. gruodžio 31 d. įgyvendinant Vietinių užimtumo iniciatyvų projektus ir savarankiško užimtumo rėmimo veiklas.</t>
  </si>
  <si>
    <t>Dalis asignavimų nepanaudota, nes dėl COVID-19 paskelbto karantino  dalis jaunimo garantijų iniciatyvą ir kitos jaunimo užimtumą skatinančių veiklų, bedarbių integracijos į darbo rinką rėmimo veiklų buvo sustabdytos, nepradėtos įgyvendinti ar įgyvendintos iš dalies.</t>
  </si>
  <si>
    <t>Dalis asignavimų nepanaudota, nes dėl COVID-19 paskelbto karantino  dalis jaunimo garantijų iniciatyvą ir kitos jaunimo užimtumą skatinančių veiklų, bedarbių integracijos į darbo rinką rėmimo veiklų, socialinį dialogą ir socialinę atsakomybę didinančių iniciatyvų atsiradimą skatinančių veiklų buvo sustabdytos, nepradėtos įgyvendinti ar įgyvendintos iš dalies; dėl COVID-19 paskelbto karantino nepilnai įgyvendinta "Lietuvos darbo biržos administracinių gebėjimų stiprinimas" veikla.</t>
  </si>
  <si>
    <t xml:space="preserve"> Neįmokėtos planuotos pajamų įmokos gautos už paslaugas fiziniams asmenims.</t>
  </si>
  <si>
    <t>Panaudoti visi asignavimai.</t>
  </si>
  <si>
    <t>Dalis asignavimų nepanaudota, nes dėl COVID-19 paskelbto karantino mažiau asmenų dalyvavo savivaldybių patvirtintose užimtumo didinimo programose.</t>
  </si>
  <si>
    <t>02.008</t>
  </si>
  <si>
    <t>Socialinė parama</t>
  </si>
  <si>
    <t>2.18.</t>
  </si>
  <si>
    <t>Dalis asignavimų nepanaudota, nes pensijas, tikslines kompensacijas,  šalpos išmokas, vaikų išlaikymo išmokas kitas kompensacijas ir išmokas, dalis gavėjų gavo nepilnus metus, ne visi asmenys kreipėsi dėl jų skyrimo; dalis asignavimų skatinamosioms įmokoms į pensijų kaupimo fondus nepanaudota dėl pakitusio faktiškai dirbančių kaupimo dalyvių skaičiaus ir savarankiškai dirbančių asmenų savo lėšomis mokamų įmokų mokėjimo dinamikos; dėl mažesnio išmokos vaikui gavėjų skaičiaus, kurį įtakoju gyventojų pajamų lygio augimas, sumažėjęs daugiavaikių šeimų skaičius, dalis gavėjų baigė mokytis pagal bendrojo ugdymo programą, gyvena užsienyje ir kt.; dalis asignavimų profesinės reabilitacijos pašalpoms mokėti nepanaudota, nes  dėl COVID-19 paskalbto karantino sustojo asmenų siuntimas į profesinę reabilitaciją, pasikeitė paslaugų įkainiai, jų apskaičiavimo tvarka, neliko dalies paslaugų; regionuose jaunos šeimos gavo finansinę paskatą pagal didesnius subsidijų dydžius (15-30 proc.), jų skaičius lyginant su 2020 m. sumažėjo 68,3 proc.; ne visi asmenys, turintys teisę gauti  kompensacijoms už sumažintas išmokas pagal Lietuvos Respublikos socialinių išmokų perskaičiavimo ir mokėjimo laikinąjį įstatymą, kreipėsi dėl jų skyrimo; savivaldybių administracijoms nepavyko rinkoje išnuomoti  būstų, todėl nepanaudota lėšų kompensuojant savivaldybėms rinkoje nuomojamo būsto nuomos mokesčio dalį, aprūpinant asmenis ir šeimas socialiniu būstu.</t>
  </si>
  <si>
    <t>Dalis asignavimų nepanaudota, nes ne visi turintys teisę gauti vienkartinę  išmoką, skirtą COVID-19 pandemijos padariniams mažinti,  2020 m. kreipėsi dėl jos gavimo ( jie turi teisę tai padaryti 2021 metais), dalis asignavimų nepanaudota socialinei pašalpai ir kompensacijoms mokėti, kurios skiriamos vertinant pajamas, dėl gyventojų pajamų lygio augimo,  ne visi socialinio draudimo pensijų ir šalpos išmokų gavėjai, turintys teisę gauti vienkartines 200 eurų dydžio išmokas, kreipėsi dėl jų skyrimo, dėl vienkartinės 200 eurų išmokos arba periodinės išmokos gavimo kreipėsi mažiau asmenų (smulkiųjų ūkininkų).</t>
  </si>
  <si>
    <t>1. 2.3.1. 37</t>
  </si>
  <si>
    <t>Dalis asignavimų nepanaudota, nes teikiant paramą labiausiai skurstantiems asmenims apskaičiuotas darbo užmokestis išmokėtas kitą mėnesį, nei buvo suplanuota.</t>
  </si>
  <si>
    <t>Dalis asignavimų nepanaudota dėl mažesnių nei planuota pirkimo kainų - už prekes ir paslaugas, renginių organizavimą teikiant paramą labiausiai skurstantiems asmenims.</t>
  </si>
  <si>
    <t>Dalis asignavimų nepanaudota, nes lėšos savivaldybių socialinio būsto fondo plėtrai skirtos atsižvelgiant į realų Centrinės projektų valdymo agentūros pateiktą lėšų poreikį.</t>
  </si>
  <si>
    <t>1. 3.3.1. 37</t>
  </si>
  <si>
    <t>1. 6.1.1. 9</t>
  </si>
  <si>
    <t xml:space="preserve">Dalis asignavimų nepanaudota, nes regionuose jaunos šeimos gavo finansinę paskatą pagal Finansinės paskatos pirmąjį būstą įsigyjančioms jaunoms šeimoms įstatymą, kuriame nustatyti didesni subsidijų dydžiai (15-30 proc.), todėl, lyginant su praėjusių metų tuo pačiu laikotarpiu, jaunų šeimų, kurioms skirta parama būstui įsigyti pagal Paramos būstui įsigyti ar išsinuomoti įstatymą, skaičius sumažėjo 68,3 proc.                                                                                  </t>
  </si>
  <si>
    <t xml:space="preserve">Dalis asignavimų nepanaudota dėl COVID -19 paskelbto karantino metu apriboto gyventojų judėjimo: mažiau kreiptasi dėl paramos palaikams pervežti, dėl mažesnio gavėjų skaičiaus - laidojimo pašalpą gavo 41733, laidojimo išlaidų kompensacija mirus nepriklausomybės gynėjui - 5 asmenims, mažesnį socialinės paramos mokiniams (nemokamo maitinimo ir paramos mokinio reikmenims įsigyti) lėšų poreikį įtakojo gyventojų pajamų lygio augimas, nebuvo gauta dalies paraiškų paramai šeimoms ir asmenims būstui išsinuomoti; dėl metų eigoje nutrauktų nuomotojo arba nuomininko sutarčių; nesudarytos būsto nuomos sutartys, pagal kurias būtų kompensuojami nuomos mokesčiai; socialinėms paslaugoms finansuoti lėšų poreikis sumažėjo dėl mažesnio gavėjų skaičiaus, kurį įtakojo išaugęs mirtingumas.                                                                                                                                                                                                                                                  </t>
  </si>
  <si>
    <t>03.003</t>
  </si>
  <si>
    <t>Socialinių paslaugų ir integracijos plėtra</t>
  </si>
  <si>
    <t>Dalis asignavimų nepanaudota dėl Jaunimo reikalų departamento, Neįgalumo ir darbingumo nustatymo tarnybos, Neįgaliųjų reikalų departamento  darbuotojų laikino nedarbingumo ir neužimtų pareigybių.</t>
  </si>
  <si>
    <t>Dalis asignavimų nepanaudota dėl Socialinių paslaugų priežiūros departamento darbuotojų, dirbančių pagal terminuotas sutartis, trumpesnio nei planuota darbo sutarties termino, Valstybės vaiko teisių apsaugos ir įvaikinimo tarnybos COVID-19 sąlygoto didesnio darbuotojų sergamumo.</t>
  </si>
  <si>
    <t>Dalis asignavimų nepanaudota aprūpinant socialinės globos namus mikroautobusais su specialia įranga neįgaliųjų su judėjimo negalia pervežimui, nes viešųjų pirkimų procedūrų metu autobusiukus įsigyta pigiau nei buvo numatyta planuota; Valstybės vaiko teisių apsaugos ir įvaikinimo tarnybos,  Jaunimo reikalų departamento mažesnių, nei planuota pirkimų kainų.</t>
  </si>
  <si>
    <t>Dalis asignavimų nepanaudota dėl COVID-19 paskelbto karantino Neįgaliųjų reikalų departamento, Pabėgėlių priėmimo centro veiklai įgyvendinti mažesnio prekių ir paslaugų poreikio.</t>
  </si>
  <si>
    <t xml:space="preserve">Socialinės globos ir kitų įstaigų, teikiančių socialines paslaugas lėšos prekėms ir paslaugoms įsigyti liko nepanaudoti dėl sąskaitų už suteiktas paslaugas ir įsigytas prekes apmokėtų po ataskaitinio laikotarpio pabaigos.  </t>
  </si>
  <si>
    <t>Dalis asignavimų nepanaudota dėl Valstybės vaiko teisių apsaugos ir įvaikinimo tarnyboje užsitęsusių ir neįvykusių viešųjų pirkimų procedūrų; asignavimai, skirti atlikti gyventojų apklausą apie įsitraukimą į savanorišką ir bendruomeninę veiklą nepanaudoti dėl neįvykusių viešųjų pirkimų procedūrų.</t>
  </si>
  <si>
    <t>Dalis asignavimų nepanaudota, nes Jaunimo reikalų departamente  neįsigytos dokumentų valdymo sistemos Avilys teikimo paslaugos.</t>
  </si>
  <si>
    <t>Dalis asignavimų nepanaudota, nes įgyvendinant Marijampolės specialiųjų socialinės globos namų vykdomą projektą nebuvo galimybės paskelbti statybos rangos konkursą, nes projektui skirtas mažesnis finansavimas, nei numatyta projekto vertė; dėl COVID-19 paskelbto karantino dalis veiklų, skirtų rengti ir įgyvendinti vaiko teisių apsaugos, vaiko gerovės srities, specialistų kompetencijų vertinimo ir tobulinimo veiklas, viešinimo, visuomenės informavimo ir ugdymo bei sąmoningumo didinimo veiklas vaiko teisių, vaiko gerovės ir šeimos gerovės klausimais, įgyvendinti jaunimo politiką, besimokantiems aukštosiose mokyklose, teikiant prieglobstį gavusiems užsieniečiams paramą integracijai, nediskriminavimo skatinimo, tarptautines  ir kt., neįvyko, buvo atidėtos ar įvykdytos iš dalies, pakeistas jų formatas; skatinant ir plečiant vaikų dienos centrų savivaldybėse veiklą, projektų vykdytojams lėšos skirtos ir panaudotos pagal realų lėšų poreikį.</t>
  </si>
  <si>
    <t>1269,3 tūkst. eurų nepanaudota dėl COVID-19 paskelbto karantino dalis veiklų teikiant neįgaliesiems profesinės reabilitacijos paslaugas (mokymo procesas) buvo sustabdyta.</t>
  </si>
  <si>
    <t>Dalis asignavimų nepanaudota, nes įgyvendinant projektą  „Šėtos socialinio ir ugdymo centro Kėdainių r., Šėtos mstl., Ramygalos g. 34a, rekonstravimas“ rangos darbai nupirkti pigiau nei buvo numatyta pirminiame investiciniame projekte bei socialinės globos ir kitos įstaigos, teikiančios socialines paslaugas, Jaunimo reikalų departamentas medicininės apsaugos priemones įsigijo pigiau, nei planuota.</t>
  </si>
  <si>
    <t>Dalis asignavimų nepanaudota dėl mažesnio prekių ir paslaugų pirkimo poreikio Pabėgėlių priėmimo centro veiklai įgyvendinti.</t>
  </si>
  <si>
    <t>Įgyvendinant 2020 m. socialinės apsaugos srities projektus, finansuojamus ne iš valstybės investicijų 2019-2021 metų programos lėšų, dalis asignavimų nepanaudota dėl užsitęsusios viešųjų pirkimų ir susijusios teisinių ir administracinių procedūrų.</t>
  </si>
  <si>
    <t>Dalis asignavimų nepanaudota, nes dėl COVID-19 paskelbto karantino dalis veiklų mokant socialinių paslaugų srities darbuotojus, organizuojant supervizijas socialinių paslaugų srities darbuotojams bei tarpžinybinėms komandoms,  įgyvendinant veiklas, siekiant formuoti teigiamą vyresnio amžiaus žmonių įvaizdį visuomenėje rengiant ir skleidžiant informaciją,  plėtojant savanorišką veiklą (teikiant pagalbą vyresnio amžiaus žmonėms, remiant nevyriausybinių organizacijų  projektus ir kita), buvo sustabdytos, atidėtos ar įgyvendintos iš dalies.</t>
  </si>
  <si>
    <t>Lėšos socialinių paslaugų centrų vaikams infrastruktūros plėtrai buvo planuotos projektų avansams išmokėti, tačiau Finansų ministerijai pratęsus paraiškų vertinimo terminą  iki 2021 m. vasario 26 d., sutartys 2020 metais nebuvo pasirašytos.</t>
  </si>
  <si>
    <t>Dalis asignavimų nepanaudota, nes lėšos, skirtos socialinių paslaugų infrastruktūros plėtrai, integruoti socialinės rizikos ir socialinės atskirties asmenis į darbo rinką, kompleksinių paslaugų teikimui šeimoms ir vaikams, skirtos atsižvelgiant į realų projektų vykdytojų pateiktą lėšų poreikį; dalis sutarčių, skirtų plėtoti šeimoje ir bendruomenėje teikiamų paslaugų infrastruktūrą,  buvo pasirašytos 2020 m. ir projektų įgyvendinimo pradžioje patirtos mažesnės sąnaudos.</t>
  </si>
  <si>
    <t>1. 2.3.1. 42</t>
  </si>
  <si>
    <t xml:space="preserve">Dalis asignavimų nepanaudota Prieglobsčio migracijos ir integracijos fondo projektams įgyvendinti bei migrantams perkelti dėl COVID-19 paskelbto karantino. </t>
  </si>
  <si>
    <t>Dalis asignavimų nepanaudota, nes lėšos, skirtos socialinių paslaugų infrastruktūros plėtrai, socialinių paslaugų sistemos stiprinimui, smurto artimoje aplinkoje (įskaitant vaikus) prevencijai ir pagalbos teikimui, psichosocialinės reabilitacijos ir integracijos į darbo rinką paslaugų teikimui asmenims, priklausomiems nuo psichoaktyvių medžiagų, integruoti socialinės rizikos ir socialinės atskirties asmenis į darbo rinką, kompleksinių paslaugų teikimui šeimoms ir vaikams, skirtos atsižvelgiant į realų projektų vykdytojų pateiktą lėšų poreikį; dalis sutarčių, skirtų plėtoti šeimoje ir bendruomenėje teikiamų paslaugų infrastruktūrą,  buvo pasirašytos 2020 m. ir projektų įgyvendinimo pradžioje patirtos mažesnės sąnaudos.</t>
  </si>
  <si>
    <t>1. 3.3.1. 42</t>
  </si>
  <si>
    <t>Iš globos įstaigų gyventojų surinkta mažiau pajamų įmokų. Dėl COVID-19 paskelbto karantino buvo laikinai sustabdytas priėmimas naujų asmenų į globos įstaigas, dalį asmenų iš globos įstaigų artimieji paėmė slaugyti į namus bei dėl COVID-19 pandemijos išaugęs mirtingumas.</t>
  </si>
  <si>
    <t>Dėl COVID-19 paskelbto karantino  atvyko mažiau nei planuota perkeltinų asmenų iš Venesuelos.</t>
  </si>
  <si>
    <t>Dalis asignavimų nepanaudota dėl jaunimo reikalų koordinatorių laikino nedarbingumo, nepilną laikotarpį užimtų pareigybių.</t>
  </si>
  <si>
    <t>Įgyvendinant investicijų projektą ,,Politinių kalinių ir tremtinių bei jų šeimų narių sugrįžimo į Lietuvą ir jų aprūpinimo programos įgyvendinimas savivaldybėse“ neapnaudotas lėšų, nes  Vilniaus m. savivaldybės administracija įsigijo 2 butus už 125,93 tūkst. eurų (sutaupyta 5,07 tūkst. eurų) ir Klaipėdos m. savivaldybės administracija įsigijo 1 butą už 47,2 tūkst. eurų (sutaupyta 1,8 tūkst. eurų).</t>
  </si>
  <si>
    <t>Dėl mažesnio, nei planuota kitų prekių ir paslaugų pirkimų poreikio perduotoms iš apskričių įstaigoms išlaikyti.</t>
  </si>
  <si>
    <t>Asignavimai nebuvo panaudoti dėl užsitęsusių viešųjų pirkimų procedūrų įgyvendinant projektą "Socialinių paslaugų infrastruktūros bendruomenėje plėtrai Plungės rajone" (skelbiant 3 viešuosius pirkimus, nebuvo nupirkti rangos darbai).</t>
  </si>
  <si>
    <t>04.005</t>
  </si>
  <si>
    <t>Socialinės apsaugos ir darbo politikos įgyvendinimo administravimas</t>
  </si>
  <si>
    <t xml:space="preserve">Užtikrinant Socialinės apsaugos ir darbo ministerijos veiklą dalis darbo užmokesčio ir socialinio draudimo įmokų lėšų liko nepanaudota dėl personalo kaitos ir laikino nedarbingumo.  </t>
  </si>
  <si>
    <t>Užtikrinant Socialinės apsaugos ir darbo ministerijos veiklą dalis lėšų ilgalaikiam turtui įsigyti liko nepanaudota dėl mažesnių, nei planuota pirkimų kainų, vykdant šviečiamąją veiklą socialiai pažeidžiamoms ir kitoms gyventojų grupėms paslaugos įsigytos mažesnėmis nei planuota kainomis.</t>
  </si>
  <si>
    <t>Užtikrinant Socialinės apsaugos ir darbo ministerijos veiklą socialinės paramos lėšų likutis liko dėl mažesnio negu buvo planuota paramos gavėjų skaičiaus, dėl mažesnio nei planuota pirkimų poreikio, dėl mažesnio, nei planuota kompiuterinės įrangos ir informacinių sistemų pirkimų poreikio.</t>
  </si>
  <si>
    <t>Dalis asignavimų nepanaudota, nes "Kompiuterinio tinklo ugniasienių įrangos ir centralizuoto interneto srauto analizės sistemos įsigijimo" pirkimo skelbimas buvo sustabdytas dėl tiekėjų pretenzijų.</t>
  </si>
  <si>
    <t xml:space="preserve">Dalis asignavimų nepanaudota, nes vėlavo Socialinės Paramos Informacinės Sistemos modifikavimo darbai. </t>
  </si>
  <si>
    <t>Dalis asignavimų nepanaudota vykdant šviečiamąją veiklą socialiai pažeidžiamoms ir kitoms gyventojų grupėms dėl mažesnių paslaugų pirkimo kainų.</t>
  </si>
  <si>
    <t>Dalis asignavimų nepanaudota, nes vykdant Valstybinės moterų ir vyrų lygių galimybių programos įgyvendinimo veiklas projekto vykdytojai lėšas panaudojo atsižvelgiant į realų lėšų poreikį.</t>
  </si>
  <si>
    <t>Dėl mažesnių, nei planuota pirkimų kainų įgyvendinant komunikacijos kampaniją „Pažadink lyderį savy“ ir įsigyjant viešosios nuomonės tyrimus.</t>
  </si>
  <si>
    <t>Dalis lėšų nepanaudota, nes projekto vykdytojas, įgyvendinantis Valstybinės moterų ir vyrų lygių galimybių programos įgyvendinimo veiksmų plano priemones laiku nepateikė mokėjimo prašymo.</t>
  </si>
  <si>
    <t>XIII. Susisiekimo ministerija</t>
  </si>
  <si>
    <t>Susisiekimo ministerija</t>
  </si>
  <si>
    <t>Transporto ir ryšių  politikos  įgyvendinimas</t>
  </si>
  <si>
    <t>1.1.1.1.1</t>
  </si>
  <si>
    <t>Lietuvos transporto saugos administracija (LTSA)  dėl nuotolinio darbo organizavimo nebuvo būtinybės formintis nedarbingumo ligos atveju.</t>
  </si>
  <si>
    <t>LTSA įvykus viešiesiems pirkimams, planuojamas įsigyti turtas buvo nupirktas pigiau, nei buvo numatyta.</t>
  </si>
  <si>
    <t>SM biudžeto lėšos  nepilnai panaudotos dėl neįvykusių, užsitęsusių viešojo pirkimo procedūrų. Vykdant viešuosius pirkimus prekių ir paslaugų įsigijimo sutartys sudarytos mažesnėmis kainomis nei planuota.</t>
  </si>
  <si>
    <t>LTSA užsitęsusios viešųjų pirkimų ir susijusios teisinės ir administracinės procedūros.</t>
  </si>
  <si>
    <t>LTSA subsidijuojami tik tie vežėjai, kurie pateikia informaciją apie parduotus lengvatinius transporto bilietus. Kadangi buvo paskelbtas karantinas dėl COVID-19, todėl vežėjai pardavė mažiau lengvatinių kelionės bilietų.</t>
  </si>
  <si>
    <t>1.1.1.1.5</t>
  </si>
  <si>
    <t>1.2.2.7.1</t>
  </si>
  <si>
    <t>SM biudžeto lėšos  nepilnai panaudotos dėl  bendrojo finansavimo lėšų, reikalingų 2019 m. pakeistoms projektų finansavimo proporcijoms atstatyti, netiksliai apskaičiuoto poreikio (2020 m. visų projektų ES ir bendrojo finansavimo proporcijos buvo atstatytos).</t>
  </si>
  <si>
    <t>1.2.2.7.2</t>
  </si>
  <si>
    <t>Dėl paskelbto karantino šalyje nebuvo vykstama į komandiruotes, atšaukti mokomieji seminarai,  nebuvo organizuoti  pareiškėjų informavimo renginiai, todėl SM biudžete liko nepanaudotos lėšos.</t>
  </si>
  <si>
    <t xml:space="preserve">SM, atlikus  viešuosius pirkimus ryšių paslaugoms, ES fondų investicijų vertinimo paslaugai bei  ES struktūrinės paramos transporto sektoriui viešinimo paslaugai įsigyti, sutartys sudarytos mažesnėmis nei planuotos kainomis. </t>
  </si>
  <si>
    <t>1.2.3.1.43</t>
  </si>
  <si>
    <t>SM biudžeto lėšos nepilnai panaudotos dėl  EK pakeisto Rail Baltica Dotacijos susitarimo sumažinant projekto apimtį (atsisakyta suplanuotų geležinkelio ruožo Jiesia-Palemonas rangos darbų).</t>
  </si>
  <si>
    <t>1.3.2.7.1</t>
  </si>
  <si>
    <t xml:space="preserve">SM biudžeto lėšos nepilnai panaudotos dėl  būtinybės nukelti projektų veiklų užbaigimo terminus ir galutinius mokėjimus  į 2021 m., nes dėl karantino nebuvo galimybės atlikti privalomas patikras projektų įgyvendinimo vietoje.  </t>
  </si>
  <si>
    <t>1.3.2.7.2</t>
  </si>
  <si>
    <t>Atlikus  viešuosius pirkimus ryšių paslaugoms, ES fondų investicijų vertinimo paslaugai bei  ES struktūrinės paramos transporto sektoriui viešinimo paslaugai įsigyti, sutartys sudarytos mažesnėmis nei planuotos kainomis.</t>
  </si>
  <si>
    <t>1.3.3.1.43</t>
  </si>
  <si>
    <t>Biudžeto lėšos nepilnai panaudotos dėl  EK pakeisto Rail Baltica Dotacijos susitarimo sumažinant projekto apimtį. VĮ Lietuvos automobilių kelių direkcija nepateikė  mokėjimo prašymo pagal rangos sutarties sąlygas sulaikytiems pinigams išmokėti, nes rangovas neužbaigė vieno viaduko statybos darbų. Dėl užtrukusių Dotacijų susitarimų pasirašymų nebuvo laiku pasirašytos  projektų įgyvendinimo sutartys, todėl neišmokėti suplanuoti avansiniai mokėjimai. Kai kurių projektų veiklų terminai dėl COVID-19 buvo pratęsti ir galutiniai mokėjimai perkelti į 2021 m., nes nebuvo galimybės atlikti privalomų patikrų projektų įgyvendinimo vietose.</t>
  </si>
  <si>
    <t>1.4.1.1.1</t>
  </si>
  <si>
    <t>1.5.1.1.1</t>
  </si>
  <si>
    <t>Susisiekimo valstybinės ir vietinės reikšmės keliais užtikrinimas</t>
  </si>
  <si>
    <t>PKPD sąskaitos už suteiktas paslaugas apmokėtos po ataskaitinio laikotarpio pabaigos.</t>
  </si>
  <si>
    <t xml:space="preserve">Dėl SM užsitęsusių viešųjų pirkimų ir susijusios teisinės ir administracinės dokumentacijos tvarkymo pilnai nepanaudotos skirtos lėšos. </t>
  </si>
  <si>
    <t>Pasienio kontrolės punktų direkcijos (PKPD) mažesnė, nei planuota, pirkimų kaina.</t>
  </si>
  <si>
    <t>PKPD užsitęsę vykdomi darbai, jų dokumentacijos tvarkymas.</t>
  </si>
  <si>
    <t>SM įgyvendinant COVID-19 pandemijos sukeltų pasekmių mažinimo planą, savivaldybių administracijos turėjo tikslinti pateiktus projektinius pasiūlymus, pirkimo sutarčių sąlygas dėl projektų apimčių mažinimo ir kita.</t>
  </si>
  <si>
    <t xml:space="preserve">SM biudžeto lėšos nepanaudotos, kadangi galutiniai mokėjimo prašymai pateikti 2021 m. pradžioje. </t>
  </si>
  <si>
    <t>Įvedus karantiną PKPD laikinai atsisakyta naujų darbuotojų priėmimo.</t>
  </si>
  <si>
    <t>PKPD mažesnis, nei planuota pirkimų poreikis.</t>
  </si>
  <si>
    <t>1.6.1.1.8</t>
  </si>
  <si>
    <t>SM biudžeto lėšos nepilnai panaudotos dėl užsitęsusių viešųjų pirkimų ir susijusios teisinės ir administracinės dokumentacijos tvarkymo.</t>
  </si>
  <si>
    <t>01.010</t>
  </si>
  <si>
    <t>Susisiekimo vandens keliais užtikrinimas</t>
  </si>
  <si>
    <t xml:space="preserve">SM biudžeto lėšos nepilnai panaudotos dėl   projekto „Bangolaužių (molų) rekonstrukcija ir gamtosauginių priemonių įgyvendinimas“  užsitęsusių viešojo pirkimo procedūrų (dėl karantino šalyje paskelbimo rangos darbų sutartis pasirašyta tik 2020 m. III ketvirtyje). </t>
  </si>
  <si>
    <t>01.011</t>
  </si>
  <si>
    <t>Susisiekimo geležinkeliais užtikrinimas</t>
  </si>
  <si>
    <t>SM biudžeto lėšos nepanaudotos dėl pandemijos COVID-19 metu paskelbto karantino. LTSA subsidijuojami tik tie vežėjai, kurie pateikia informaciją apie parduotus lengvatinius transporto bilietus. Kadangi buvo paskelbtas karantinas dėl COVID-19, todėl vežėjai pardavė mažiau lengvatinių kelionės bilietų.</t>
  </si>
  <si>
    <t>SM užsitęsus paraiškos vertinimo procedūroms (rangovų prašymu buvo nukelti paraiškų pateikimo vertinimui terminai į 2020 m. III ir IV ketv.), nebuvo pilnai panaudotos lėšos  numatytos Vilniaus mazgo elektrifikavimo projektui įgyvendinti.</t>
  </si>
  <si>
    <t>01.012</t>
  </si>
  <si>
    <t>Susiekimo oro transportu užtikrinimas</t>
  </si>
  <si>
    <t>Nepanaudoti dėl maršrutų skatinimo programos oro vežėjams (de minimis). Šios programos tikslas – paskatinti oro vežėjus pradėti skrydžius naujomis kryptimis pasidalinant rizika. Dėl COVID avialinijos nepateikė paraiškų.</t>
  </si>
  <si>
    <t>SM biudžeto lėšos nepanaudotos dėl užsitęsusių vykdomų darbų dokumentacijos tvarkymo.</t>
  </si>
  <si>
    <t xml:space="preserve">Dėl SM užsitęsusių viešųjų pirkimų procedūrų vėliau nei buvo planuota pasirašytos rangos darbų  sutartys. </t>
  </si>
  <si>
    <t>Sveikatos apsaugos ministerija</t>
  </si>
  <si>
    <t>Visuomenės sveikatos stiprinimas</t>
  </si>
  <si>
    <t xml:space="preserve">Dėl neužimtų pareigybių, personalo kaitos ir laikino nedarbingumo nepanaudota dalis darbo užmokesčio ir soc. draudimo lėšų. </t>
  </si>
  <si>
    <t>Dėl pandemijos ir karantino apribojimų tiekėjai vėlavo pristatyti pirminius dokumentus, Nacionalinė visuomenės sveikatos priežiūros laboratorija numatytu laiku negalėjo baigt viešųjų pirkimų procedūrų.</t>
  </si>
  <si>
    <t>Dėl mažesnio, nei planuota paslaugų pirkimų poreikio. Dėl atliktų pigesnių nei tikėtasi pirkimų buvo panaudota mažiau lėšų. 2020 metų IV ketvirtyje nauji pirkimai nebuvo organizuojami dėl ilgai užtrunkančių viešųjų pirkimų procesų, kas reikštų, kad po sutarties pabaigos apmokėjimas vyktų iš 2021 metų asignavimų.</t>
  </si>
  <si>
    <t>Dėl logistikos kliūčių tiekėjai vėlavo pristatyti suplanuotas prekes.</t>
  </si>
  <si>
    <t>Nepatvirtintas Lietuvos Respublikos Vyriausybei teiktas Ekstremalių sveikatai situacijų centrui skirtų ir nepanaudotų lėšų perskirstymo (mažinimo) projektas.</t>
  </si>
  <si>
    <t>Mobiliųjų sveikatos priežiūros specialistų komandų paslaugų pirkimas vyko kaip bandomasis projektas, į projektą įtraukta mažiau regionų, negu buvo planuota.</t>
  </si>
  <si>
    <t>Pagal Nacionalinės visuomenės sveikatos priežiūros laboratorijos pasirašytas sutartis su tiekėjais dalis numatytų įsigyti prekių (reagentai, medikamentai, kt. atsargos ir įranga) bus pristatyta 2021 m.</t>
  </si>
  <si>
    <t>Savivaldybių  įstaigos grąžino dalį skirto papildomo finansavimo iš valstybės vardu skolintų lėšų COVID-19 pandemijai suvaldyti, gavus finansavimą iš kitų šaltinių tai pačiai paskirčiai (turtui įsigyti) arba nepanaudojus dalies lėšų padidintam darbo užmokesčiui dėl COVID-19 pandemijos mokėti.</t>
  </si>
  <si>
    <t>Savivaldybės grąžino dalį papildomai skirto finansavimo iš valstybės vardu pasiskolintų lėšų visuomenės sveikatos stebėsenos funkcijai vykdyti. Lėšos paskirtos ataskaitinio laikotarpo pabaigoje, savivaldybių visuomenės sveikatos biurai nespėjo jų panaudoti ekstremalios situacijos ir karantino sąlygomis.</t>
  </si>
  <si>
    <t xml:space="preserve">Programų ir priemonių vykdytojai (universitetai ir kitos įstaigos) grąžino dalį papildomo finansavimo iš valstybės vardu pasiskolintų lėšų, skirtų tyrimams,  susijusiems su COVID-19, ekspertų išlaidoms. Lėšos panaudotos pagal faktinį paslaugų poreikį. </t>
  </si>
  <si>
    <t>Lėšos pilnai nepanaudotos, kadangi projektų vykdytojai pateikė mokėjimų prašymus mažesnei sumai, nei buvo planuota. Didelę įtaką lėšų panaudojimui turėjo dėl koronaviruso plitimo grėsmės paskelbtas karantinas ir valstybės lygio ekstremalioji situacija. Nevyko projektų veiklos, susijusios su tikslinių grupių asmenų dalyvavimu renginiuose, mokymuose ir pan., ir todėl nebuvo pateikti planuoti mokėjimai. Taip pat dėl teisminio ginčo užsitęsė brangios įrangos pirkimas ir nebuvo pateiktas planuotas mokėjimo prašymas.</t>
  </si>
  <si>
    <t>Dėl mažesnio, negu planuota komandiruočių skaičiaus ir mažesnio kitų paslaugų pirkimų poreikio. Darbdavio socialinės paramos lėšos panaudotos, atsižvelgiant į faktinį ligos pašalpų ir kitų išmokų poreikį.</t>
  </si>
  <si>
    <t>Dėl neužimtų pareigybių, personalo kaitos ir laikino nedarbingumo nepanaudota dalis darbo užmokesčio ir  ir soc. draudimo lėšų.</t>
  </si>
  <si>
    <t>Dėl mažesnio, negu planuota paslaugų pirkimų poreikio.</t>
  </si>
  <si>
    <t xml:space="preserve">Dėl mažesnio, negu planuota komandiruočių poreikio. </t>
  </si>
  <si>
    <t>Lėšos nepanaudotos dėl mažesnio, nei planuota pirkimų poreikio. Biudžetinių įstaigų pajamų įmokų lėšos yra naudojamos, atsižvelgiant į faktiškai gautas ir įmokėtas į valstybės biudžetą pajamas. Vadovaujantis Biudžeto sandaros įstatymo 14 str. 3 dalies
nuostatomis, nepanaudotas 2020 m. pajamų įmokų likutis
perkeliamas į kitus metus.</t>
  </si>
  <si>
    <t xml:space="preserve">Įsigyta mažiau, negu planuota medikamentų, skirtų COVID-19 pandemijai suvaldyti. </t>
  </si>
  <si>
    <t>Lietuvos Respublikos Vyriausybės 2020 m. birželio 10 d. nutarimu Nr. 596 skirta lėšų humanitarinei pagalbai Armėnijos Respublikai teikti.  Vėliau priimtas Švedijos Vyriausybės biurų Užsienio reikalų ministerijos 2020 m. birželio 26 d. sprendimas Nr. UD2020 / 08864 / EC, kuriuo buvo skirtos lėšos kompensuoti Lietuvos Respublikos naujojo koronaviruso (COVID-19) valdymo ir pagalbos komandos, vykusios į Armėnijos Respubliką teikti ekspertinės pagalbos naujojo koronaviruso (COVID-19) situacijai valdyti ir organizuoti sveikatos priežiūros paslaugų teikimo išlaidas. Gavus išlaidų kompensavimą iš Švedijos Vyriausybės,  valstybės biudžeto lėšos grąžintos į biudžetą.</t>
  </si>
  <si>
    <t xml:space="preserve">Savivaldybės nepanaudojo dalies valstybės dotacijų, skirtų visuomenės sveikatos stiprinimo priemonėms įgyvendinti. Daugiausia nepanaudota savižudybių prevencijai skirtų lėšų. </t>
  </si>
  <si>
    <t>Valstybinis visuomenės sveikatos stiprinimo fondas</t>
  </si>
  <si>
    <t>Darbo užmokesčio ir soc. draudimo lėšos nebuvo panaudotos, kadangi poreikis buvo mažesnis, nei planuota.</t>
  </si>
  <si>
    <t>02.021</t>
  </si>
  <si>
    <t>Sveikatos sistemos valdymas</t>
  </si>
  <si>
    <t xml:space="preserve">Gydytojų rezidentų darbo užmokesčio ir socialinio draudimo lėšos paskirstytos sveikatos priežiūros įstaigoms (rezidentų mokymo bazėms), atsižvelgiant į faktinį lėšų poreikį bei įdarbintų gydytojų rezidentų skaičių. Dalis išmokėtų lėšų nepanaudota ir grąžinta dėl gydytojų rezidentų laikino nedarbingumo, saviizoliacijos, paskelbto karantino dėl COVID-19 pandemijos.  </t>
  </si>
  <si>
    <t>Dalis lėšų nepanaudota  dėl mažesnio, negu planuota prekių ir paslaugų pirkimų poreikio. Dėl COVID-19 pandemijos neįvyko dalis įstaigų planuotų komandiruočių, mokymų, sumažėjo transporto išlaidų. Dėl neįvykusių renginių sumažėjo reprezentacinių prekių ir paslaugų poreikis.</t>
  </si>
  <si>
    <t>Programos vykdytojas VĮ Registrų centras nepanaudojo ir grąžino į valstybės biudžetą dalį  E.sveikatos sistemos palaikymo ir plėtojimo programai skirtų lėšų turtui įsigyti. Dalis lėšų sutaupyta vykdant paslaugų viešojo pirkimo procedūras; darbo užmokestis ir socialinio draudimo išlaidos nepanaudota, nes dalis  darbuotojų nutraukė darbo santykius su VĮ Registrų centru, o vietoj jų ne visi darbuotojai buvo priimti, užtrukus atrankoms; nepanaudota nuotolinės prekybos receptiniais preparatais pagal E. receptus funkcionalumo sukūrimo paslaugoms, kadangi atlikus techninės specifikacijos analizę, nuspręsta parengti  naują koncepciją ir pavesti funkcionalumą įgyvendinti VĮ Registrų centro specialistams; lėšos nepanaudotos, nutraukus optinių linijų nuomos sutartį.</t>
  </si>
  <si>
    <t>Įvykdžius viešuosius pirkimus, sutaupyta lėšų. Įsigyta visa suplanuota įranga 2020 m.</t>
  </si>
  <si>
    <t>Atsižvelgiant į apribojimus renginiams, siekiant suvaldyti COVID-19 koronaviruso pandemiją – nebuvo organizuojami planuoti renginiai. Dėl pandemijos dalis sveikatos priežiūros specialistų atsisakė vykti į siūlomus tobulinimosi kursus, kelis mėnesius nedirbo darbo medicinos gydytojai.</t>
  </si>
  <si>
    <t xml:space="preserve">Valstybės biudžeto lėšos, skirtos apmokėti bendrai finansuojamų iš ES fondų lėšų projektų netinkamam finansuoti iš ES fondų lėšų pirkimo ir (arba) importo PVM, nepanaudotos, kadangi projektų vykdytojai nepateikė tokių mokėjimo prašymų. </t>
  </si>
  <si>
    <t xml:space="preserve">Įgyvendinamo projekto „Lietuvos Respublikos sveikatos apsaugos ministerija – veiksmų programos administravimas“ dėl neužimtų pareigybių nepanaudota dalis darbo užmokesčio ir soc. draudimo lėšų. </t>
  </si>
  <si>
    <t>Įgyvendinamo projekto „Lietuvos Respublikos sveikatos apsaugos ministerija – informavimas apie veiksmų programą“ nepanaudotos lėšos todėl, kad paslaugų įsigijimo poreikis buvo mažesnis, nei planuota.</t>
  </si>
  <si>
    <t xml:space="preserve">Lėšos nepanaudotos todėl, kad prekių ir paslaugų įsigijimo poreikis buvo mažesnis, nei planuota. Didelę įtaką lėšų panaudojimui turėjo dėl koronaviruso plitimo grėsmės paskelbtas karantinas ir valstybės lygio ekstremalioji situacija - neįvyko planuotos komandiruotės, kvalifikacijos kėlimo renginiai, nebuvo poreikio įsigyti visų planuotų prekių ir paslaugų.
Dalis nepanaudotų pajamų įmokų perkelta į 2021 m. ir bus naudojama įstaigų veiklai finansuoti 2021 metais. </t>
  </si>
  <si>
    <t>Savivaldybės pateikė mažiau, negu planuota paraiškų gauti dotacijas iš valstybės biudžeto lėšų turtui įsigyti. Lėšų nepanaudojimą lėmė, kad Klaipėdos universitetinei ligoninei perkant linijinį greitintuvą ir įvykdžius viešuosius pirkimus, sutaupyta lėšų. Atitinkamai sumažėjo numatytas avanso poreikis.</t>
  </si>
  <si>
    <t>Švietimo, mokslo ir sporto ministerija</t>
  </si>
  <si>
    <t>11.001</t>
  </si>
  <si>
    <t>Valstybinės švietimo strategijos įgyvendinimas</t>
  </si>
  <si>
    <t>Lėšos tarpinstitucinio bendradarbiavimo koordinatorių darbo užmokesčiui nepanaudotos dėl darbuotojų ligos, išėjimo iš darbo (3 savivaldybėse), darbuotojų nebuvimo (2 savivaldybėse), pasikeitus darbuotojams, pradėjus dirbti naujiems ir kt.</t>
  </si>
  <si>
    <t>Dėl Covid-19 situacijos Lietuvoje perkeltas renginių vykdymas į ateinančius metus, sustabdytas tarptautinių tyrimų vykdymas, todėl liko nepanaudotos lėšos.</t>
  </si>
  <si>
    <t>Lėšos nepanaudotos stovykloms, nes savivaldybės paskelbė konkursus, o laimėtojai negalėjo įgyvendinti veiklų dėl COVID-19. Stovyklos - vasaros ar rudens - nuotoliniu  būdu negalėjo vykti, ir teikėjai sugražino lėšas.</t>
  </si>
  <si>
    <t>Dėl COVID-19 pandemijos neįvykusios kitos veiklos: renginiai, mokymai (11.01.03.01.07. – 37,7 tūkst. eurų), Litexpo paroda (11.01.04.02.01. – 29,9 tūkst. eurų), ugdymo įstaigų krizių valdymo komandų darbas, mokyklų vaiko gerovės komisijų narių kvalifikacijos tobulinimas, viešosios konsultacijos. Taip pat lėšos dėl COVID-19 buvo grąžintos: skirtos metodinių priemonių pedagogams ir mokiniams parengti ir mokyklų mikroklimato vertinimui atlikti (11.01.03.03.08 – 10,4 tūkst. eurų), Lietuvos mokinių neformaliojo švietimo centras  grąžino neformaliajam vaikų švietimui skirtas lėšas (11.01.03.04.01. - 80 tūkst. eurų).</t>
  </si>
  <si>
    <t>Vilniaus m. savivaldybė grąžino nuo 2020-09-01 jai perduoto Lietuvos vaikų ir jaunimo centro lėšų likutį.</t>
  </si>
  <si>
    <t>Savivaldybės nepanaudojo lėšų psichologų priemokoms dėl papildomų konsultacijų dėl įvairių priežasčių (neturėjo psichologo, pasikeitė pavaldumas po sutarties pasirašymo (dvi įstaigos), negalėjo viršyti nustatytos priemokos dydžio ir kt.)</t>
  </si>
  <si>
    <t>Užtrukę viešieji pirkimai. Nepavyksta projektų vykdytojams planuotų prekių ir darbų įsigyti vykdant pirkimus iš pirmo karto, tad pirkimai vykdomi po kelis kartus, kas nukelia vėlesniam laikui išlaidų patyrimą ir deklaravimą mokėjimo prašymuose.</t>
  </si>
  <si>
    <t>Nacionalinė švietimo agentūra grąžino mokymams ir supervizijoms pedagoginės psichologinės tarnyboms /švietimo pagalbos tarnyboms skirtas lėšas (mokyklų psichologams ir socialiniams pedagogams mokymų negalėjo organizuoti dėl pandemijos – 11.01.03.02.08. priemonė).</t>
  </si>
  <si>
    <t>Savivaldybės nepanaudojo lėšų vasaros stovykloms dėl COVID-19.</t>
  </si>
  <si>
    <t>Projektų vykdytojai sudeklaravo mažesnes sumas nei buvo planuota. Tai sąlygojo situacija dėl COVID-19.</t>
  </si>
  <si>
    <t>Nacionalinė švietimo agentūra 2020 m. gruodžio mėn. grąžino 3,3 mln. eurų nepanaudoto avanso. Projektų vykdytojai sudeklaravo mažesnes sumas nei buvo planuota. Tai sąlygojo situacija dėl COVID-19.</t>
  </si>
  <si>
    <t>11.002</t>
  </si>
  <si>
    <t>Švietimo, mokslo ir sporto administravimas</t>
  </si>
  <si>
    <t>1. 1. 1. 1. 1</t>
  </si>
  <si>
    <t>Liko nepanaudotas profesinėms mokykloms suplanuotas darbo užmokestis dėl darbuotojų nedarbingumo ir neužimtų etatų.</t>
  </si>
  <si>
    <t>Vilniaus „Šaltinio“ pagrindinę mokyklą nuo 2020 m. rugsėjo 1 d. perdavus Vilniaus miesto savivaldybei, atleidus dalį darbuotojų, liko 79,9 tūkst. eurų sutaupytų lėšų.</t>
  </si>
  <si>
    <t>Didžiausia dalis napanaudotų lėšų dėl Covid -19 sukeltų padarinių t.y. studentų ir mokytojų, dėstytojų neatvykimo į Lietuvos aukštasiąs mokyklas, nevykimo į užsienį, nutarukus sutartis dėl bendrų veiklų organizavimo, dėl nuotolinio darbo organizavimo ir pan.</t>
  </si>
  <si>
    <t xml:space="preserve">Dėl pasaulinės pandemijos ir judėjimo apribojimų daugelyje šalių įvedus karantiną neįvyko tarptautinės ir respublikinės aukšto meistriškumo varžybos, negalėjo įgyvendinti visų planuotų veiklų, todėl sporto federacijos grąžino lėšas. </t>
  </si>
  <si>
    <t>Neatidarius nuo rugsėjo 1 d. planuotų įsteigti papildomų ikimokyklinio ugdymo grupių, liko nepanaudotos lėšos, suplanuotos pedagoginių darbuotojų darbo užmokesčiui ir kitoms išlaidoms mokėti.</t>
  </si>
  <si>
    <t>Dėl COVID-19 pandemijos neįvykusios veiklos, renginiai, mokymai, seminarai, komandiruotės.</t>
  </si>
  <si>
    <t>Švietimo mainų paramos fondas nepanaudo 916,9 tūkst. dėl pasaulinės pandemijos ir judėjimo apribojimų dėl nenugalimų aplinkybių. Daugelyje šalių įvedus karantiną aukštojo mokslo institucijose bei kitus nacionalinius atvykstančiųjų  apribojimus, dauguma studentų ir dėstytojų negalėjo išvykti studijuoti į užsienį ir pasirašytos sutartys buvo nutrauktos.</t>
  </si>
  <si>
    <t>Užtruko dokumentų parengimas. Asignavimai gauti gruodžio mėn.</t>
  </si>
  <si>
    <t>147 tūkst. eurų liko nepanaudotų investicijų lėšų dėl užsitęsusių viešųjų pirkimų ir susijusių teisinių ir administracinių procedūrų.</t>
  </si>
  <si>
    <t>Užsitęsę vykdomi darbai, jų dokumentacijos tvarkymas</t>
  </si>
  <si>
    <t xml:space="preserve">415,2 tūkst. eurų liko Optimizavimo fondo lėšų, iš kurių 20 tūkst. eurų - liko nepaskirstyta, nes nebuvo tiek pateikta paraiškų ir 395,2 tūkst. eurų - savivaldybės grąžino, nes nepanaudojo. Skaitmeninio ugdymo grąžinta 29,9 tūkst. eurų . Pavaldžių biudžetinių ir viešųjų įstaigų nepanaudotos smulkios sumos 17,2 tūkst. eurų. </t>
  </si>
  <si>
    <t xml:space="preserve">Dalis lėšų liko nepanaudota dėl mažesnio projektų vykdytojų lėšų poreikio teikiant mokėjimo prašymus dėl netinkamo finansuoti pridėtinės vertės mokesčio. </t>
  </si>
  <si>
    <t>Preliminariai planuota komunikacijos kampaniją vykdyti 2020 m. rugpjūčio-rugsėjo mėnesį. Vasarą LR Vyriausybė reagavo į situaciją dėl COVID-19 pandemijos ir Finansų ministerija paskyrė papildomus 50 000,00 eurų, kurie buvo tikslingai naudojami 20 savaičių visuomenei teikti informaciją žiniasklaidoje apie tai, kaip pandemija pakeitė kasdienį gyvenimą švietimo, mokslo ir sporto srityse, kokie sprendimai priimami karantino švelninimo laikotarpiu, kaip bus organizuojamos veiklos, kurios buvo atidėtos dėl griežtų karantino priemonių, ir kokie pokyčiai laukia švietimo įstaigų organizuojant ugdymą 2020-2021 mokslo metais. Buvo apsispręsta šią komunikacijos kampaniją įgyvendinti 2021 metais.</t>
  </si>
  <si>
    <t>Viešasis pirkimas komunikacijos kampanijai paskelbtas 2019 m. rugsėjį, tačiau užtrukus viešųjų pirkimų procedūroms galutiniai Paslaugų teikėjų komerciniai pasiūlymai buvo vertinami 2020 m. kovą. Įvertinus Paslaugų tiekėjų pasiūlymus ir parengus Paslaugų sutarties projektą, pirkimo procedūros dokumentai Viešųjų pirkimų tarnybos prašymu buvo pateikti Viešųjų pirkimų tarnybos patikrinimui. Pastarajai nustačius, kad pirkimo sąlygos galimai neužtikrina objektyvaus pateiktų komercinių pasiūlymų ekspertinio įvertinimo ir sudaro sąlygas ekspertams papildomai įvertinti ir kitus (ekspertinio vertinimo balų paskirstymo lentelėje nenurodytus) komercinio pasiūlymo aspektus, Viešųjų pirkimų tarnyba įpareigojo Ministeriją nutraukti viešąjį pirkimą. Pakartotinai pirkimas nevykdytas dėl neapibrėžtos situacijos dėl COVID-19 pandemijos, t. y. aiškiai nežinant, kokios paslaugos galės būti teikiamos 6 mėnesių laikotarpiu, neturint duomenų, kaip iš anksto reikėtų planuoti renginius (ir ar renginiai nebus ribojami), kurie turėtų būti svarbi komunikacijos kampanijos, skirtos skatinti mokslo ir verslo bendradarbiavimą, dalis.</t>
  </si>
  <si>
    <t>Dėl COVID-19 pandemijos ir karantino šalyje buvo atsisakyta dalies renginių, situacijai karantino aplinkybėmis stabilizavusis, dalis jų buvo organizuoti nuotoliniu būdu, todėl kaštai buvo mažesni, taip pat atsisakyta reprezentacinių prekių pirkimo. 2021 m. planuojama renginius organizuoti nuotoliniu, mišriu arba įprastu būdu, jeigu tai bus leistina pagal renginių apribojimus dėl pandemijos. Rizika ir aplinkybės vertinamos atsižvelgiant į 2020 m. patirtį, planuojant veiklas numatomi keli galimi scenarijai.</t>
  </si>
  <si>
    <t xml:space="preserve">Dėl COVID 19 buvo atšauktos visos komandiruotės ir nevyko darbuotojų kvalifikacijos tobulinimas (mokymai vyko nuotoliniu būdu). </t>
  </si>
  <si>
    <t xml:space="preserve">Viešieji pirkimai paskelbti ir sutartys su Paslaugų teikėjais pasirašytos 2020 m. Planuotos komunikacijos kampanijos veiklos buvo įgyvendintos, lėšos sutaupytos Paslaugų teikėjams pateikus mažesnius kainos pasiūlymus nei Švietimo, mokslo ir sporto ministerija buvo preliminariai suplanavusi. Nepanaudotų lėšų papildomai efektyviai rudenį panaudoti nebuvo galimybės dėl COVID-19 pandemijos pakoreguoto komunikacijos kampanijų įgyvendinimo tvarkaraščio, galimo persidengimo su kitomis Švietimo, mokslo ir sporto ministerijos rudenį įgyvendinamomis komunikacijos kampanijomis, dėl riboto šiai komunikacijos kampanijai tinkančio laikotarpio Paslaugų teikėjams pateikus komercinius pasiūlymus į paskutinį paskelbtą viešąjį pirkimą.
</t>
  </si>
  <si>
    <t>Viešasis pirkimas, skirtas įsigyti moksleivių tiriamųjų mokslo darbų konkurso „Mūsų eksperimentas“ organizavimo ir viešinimo paslaugas, pradėtas 2020 m. vasarį, tačiau 2020 m. kovo 16 d. Lietuvoje paskelbus karantiną ir mokyklose pradėjus nuotolinį mokymą, nebebuvo prasmės įgyvendinti viešojo pirkimo techninėje specifikacijoje nurodytas paslaugas, nes didžioji jų dalis yra susijusi su fiziniais vizitais mokslinių tyrimų laboratorijose. Nuspręsta komunikacijos kampaniją nukelti į 2020 m. rudenį. Rugsėjį prasidėjus naujiems mokslo metams epidemiologinė situacija nebuvo pagerėjusi, todėl, siekiant nerizikuoti mokinių ir mokytojų sveikata, didelio masto komunikacijos kampanija mokinių mokslinių tyrimų konkursui „Mūsų eksperimentas“ nebuvo įgyvendinama. Konkursas vyko nuotoliniu būdu, ženkliai sumažinus jo apimtį ir išvengiant rizikų sveikatai. Nurodytos lėšos buvo panaudotos simboliškai apdovanoti geriausius mokslo tiriamuosius eksperimentus nuotoliniu būdu atlikusius mokinius ir jų mokytojus.</t>
  </si>
  <si>
    <t>Buvo atliktas patalpų remontas, tačiau mažesnės apimties nei planuota. Dėl COVID 19 buvo atšaukti renginiai, pažintiniai vizitai į projektus, nepanaudotos lėšos taksi ir pavežėjimo paslaugoms, atlikti ne visi suplanuoti viešieji pirkimai.</t>
  </si>
  <si>
    <t>1. 3.2.7.1</t>
  </si>
  <si>
    <t>Dėl laiku tiekėjų nepateiktų įstaigoms sąskaitų faktūrų prekėms ir paslaugoms įsigyti, liko nepanaudotos lėšos.</t>
  </si>
  <si>
    <t>Dėl Covid-19 paskelbto karantino, surinkta mažiau pajamų, nei planuota.</t>
  </si>
  <si>
    <t xml:space="preserve">Lėšos nepanaudotos, nes tarp 13 asmenų, atvykusių iš užsienio rugpjūčio – spalio mėn., vaikų iki 18 metų nebuvo. Priėmimas į aukštąsias mokyklas 2020-2021 mokslo metams jau buvo pasibaigęs. Poreikis lietuvių kalbos mokymuisi nebuvo išreikštas, o ir organizavimas nuotoliniu būdu dėl pandemijos būtų buvęs sudėtingas.
</t>
  </si>
  <si>
    <t xml:space="preserve">Nepanaudotos Regioninių mokyklų ūkio dotacijos lėšos (249,6 tūkst. eurų) ir investicijų dotacijos lėšos (46 tūkst. eurų) liko nepanudotos dėl užsitęsusių ir neįvykusių viešųjų pirkimų procedūrų prekėms ir paslaugoms įsigyti. </t>
  </si>
  <si>
    <t xml:space="preserve">Nepanaudotos mokymo lėšų dotacijos lėšos. Savivaldybės grąžino nepanaudotas dotacijų sumas dėl pandemijos, sirgimų liko nepanaudotos pedagoginių darbuotojų darbo užmokesčio lėšos, taip pat mokytojai nekėlė kvalifikacijos ir liko kitos ugdymo lėšos (pažintinei veiklai ir pan.). Dalis lėšų liko nepaskirstytos Kauno m. (54 tūkst. eurų) savivaldybei dėl nustatytų klaidų Mokinių registre. </t>
  </si>
  <si>
    <t>12.001</t>
  </si>
  <si>
    <t>Studijų ir mokslo plėtra</t>
  </si>
  <si>
    <t>Dėl personalo kaitos ir nedarbingumo augimo.</t>
  </si>
  <si>
    <t>Asignavimai nepanaudoti dėl užsitęsusių sutarčių pasirašymo procedūrų su pareiškėjais ir dėl paskelbtos ekstremalios situacijos COVID-19.</t>
  </si>
  <si>
    <t>Dėl studijų proceso organizavimo nuotoliniu būdu mažesnis prekių ir paslaugų pirkimo poreikis, nevyko planuoti renginiai.</t>
  </si>
  <si>
    <t>Mažesnį nei buvo planuota asignavimų panaudojimą lėmė metų pabaigoje priemonių vykdytojų grąžintos nepanaudotos lėšos, paskirta mažiau stipendijų nei planuota, neįdarbintas dėstytojas baltistikos centre. Dėl nutrauktų studentų studijų,  projektų vykdytojų įgyvendinamų projektų užsitęsusių viešųjų pirkimų bei  sutarčių pasirašymo vėlavimo esant ekstremaliai Covid-19 situacijai.</t>
  </si>
  <si>
    <t>Negauta biudžeto pajamų įmokų, nes neįvyko planuoti užsakymai.</t>
  </si>
  <si>
    <t>Teisingumo ministerija</t>
  </si>
  <si>
    <t xml:space="preserve">Paslaugos gyventojams ir verslui   </t>
  </si>
  <si>
    <t>Dalis darbo užmokesčio buvo mokama pagal pasirašytą sutartį iš tarptautinės organizacijos lėšų.</t>
  </si>
  <si>
    <t>Mažesnė, nei planuota, pirkimų kaina.</t>
  </si>
  <si>
    <t>Dėl COVID-19 buvo pristabdytos kai kurios įstaigos  veiklos.</t>
  </si>
  <si>
    <t>Dėl neįvykusių tarnybinių komandiruočių COVID-19 metu.</t>
  </si>
  <si>
    <t>VĮ Registrų centras neatliko planuotų registrų modernizavimo darbų.</t>
  </si>
  <si>
    <t xml:space="preserve">Dalis darbo užmokesčio buvo mokama pagal pasirašytą sutartį iš tarptautinės organizacijos lėšų. </t>
  </si>
  <si>
    <t>Dėl COVID-19 pandemijos mažiau  pirkta prekių ir paslaugų.</t>
  </si>
  <si>
    <t>Tarptautinės organizacijos kofinansavimas.</t>
  </si>
  <si>
    <t>Lėšos planuotos metams, paslaugų teikimo sutartis pasirašyta 2020 m. lapkričio 6 d.</t>
  </si>
  <si>
    <t>Dėl įvesto COVID-19 karantino mažiau nedarbingumo pašalpų.</t>
  </si>
  <si>
    <t>Nemažai prekių ir paslaugų nupirkta pigiau, negu buvo planuota.</t>
  </si>
  <si>
    <t>Dėl COVID-19 pandemijos buvo  mažiau surinkta pajamų įmokų ir mažiau išleista lėšų.</t>
  </si>
  <si>
    <t xml:space="preserve">Sąmata patvirtinta tik gruodžio mėnesį, lėšas planuojama panaudoti 2021 m. </t>
  </si>
  <si>
    <t>Savivaldybės metams pasibaigus grąžino nepanaudotas dotacijas, kurios buvo pervestos į valstybės iždo sąskaitą 2021-01-08.</t>
  </si>
  <si>
    <t>03.001</t>
  </si>
  <si>
    <t xml:space="preserve">Bausmių sistema   </t>
  </si>
  <si>
    <t>Darbo užmokesčio asignavimų ekonomija panaudota žalai pagal teismų sprendimus dėl netinkamų kalinimo sąlygų atlyginti.</t>
  </si>
  <si>
    <t>Dėl personalo kaitos ir laikino nedarbingumo atvejų.</t>
  </si>
  <si>
    <t>Dėl mažesnių, nei planuota pirkimų kainų.</t>
  </si>
  <si>
    <t>Projekto įgyvendinimo sutartis buvo pasirašyta tik 2020 m. rugsėjo 18 d. Nuo šios datos prasidėjo realios projekto veiklos, t. y. viešųjų pirkimų dokumentų rengimas, darbuotojų priėmimas dirbti projekte ir kt., todėl buvo patirta mažiau išlaidų nei planuota.</t>
  </si>
  <si>
    <t>Dėl Covid-19 pandemijos suplanuotos veiklos negalėjo būti įgyvendintos visa apimtimi.</t>
  </si>
  <si>
    <t>Į Nukentėjusių nuo nusikatimų asmenų fondą surinkta daugiau įmokų, nei kompensuota smurtiniais nusikaltimais padarytos žalos.</t>
  </si>
  <si>
    <t>Užsienio reikalų ministerija</t>
  </si>
  <si>
    <t>Diplomatinės tarnybos veiklos užtikrinimas</t>
  </si>
  <si>
    <t>Sąskaitos už suteiktas paslaugas apmokamos po ataskaitinio laikotarpio pabaigos.</t>
  </si>
  <si>
    <t>Leistini pereinamieji diplomatinių atstovybių likučiai.</t>
  </si>
  <si>
    <t>Vidaus reikalų ministerija</t>
  </si>
  <si>
    <t xml:space="preserve">Priešgaisrinė, civilinė sauga ir gelbėjimo darbai   </t>
  </si>
  <si>
    <t xml:space="preserve">Dėl mažesnių, nei planuota pirkimų kainų. </t>
  </si>
  <si>
    <t>Dėl neužimtų pareigybių, darbuotojų laikino nedarbingumo, darbuotojų, išėjusių tikslinių atostogų, nepanaudotos darbo užmokesčio ir socialinių  garantijų lėšos. Pasirašyta mažesnė nei planuota sąmata su AB Orlen Lietuva.</t>
  </si>
  <si>
    <t>Dėl mažesnio, nei planuota pirkimų poreikio (dėl COVID-19 karantino sumažėjo paslaugų užsakymų,  sumažėjo pajamos ir sąnaudos; nevyko komandiruotės, sumažėjo paslaugų ir prekių pirkimai, mažesnės komunalinės išlaidos).</t>
  </si>
  <si>
    <t>Savivaldybės grąžino dotacijas, skirtas civilinės saugos funkcijai vykdyti.</t>
  </si>
  <si>
    <t>01.006</t>
  </si>
  <si>
    <t>Valstybės sienos apsauga</t>
  </si>
  <si>
    <t>Vykstant teisminiams procesams viešųjų pirkimų procedūros dėl VSAT prie LR VRM administracinio pastato Gintaro g. 1, Klaipėdoje rekonstravimo nebuvo užbaigtos ir tęsiasi 2021 m.</t>
  </si>
  <si>
    <t>Dėl Lietuvos Respublikos Vyriausybės ekstremalios situacijos paskelbimo (2020 m. vasario 26 d. nutarimas Nr. 152 "Dėl valstybės lygio ekstremalios situacijos paskelbimo") buvo mažiau besikreipiančių asmenų (įstaigų) dėl paslaugų teikimo.</t>
  </si>
  <si>
    <t>01.057</t>
  </si>
  <si>
    <t xml:space="preserve">Vidaus saugumo fondo programa   </t>
  </si>
  <si>
    <t>1. 2.3.1. 40</t>
  </si>
  <si>
    <t>Suplanuotų lėšų nepanaudojimas tiesiogiai susijęs su projektų vykdytojų įgyvendinamų projektų planavimu, atliekamomis pirkimų procedūromis ir įtakotas kitų priežasčių, susijusių su projektų įgyvendinimo eiga ir terminais. Per 2020 m.  buvo pasirašyta 29 projektų finansavimo sutarčių pakeitimų dėl projekto įgyvendinimo termino pratęsimo, o tai reiškia, kad šiems 29 projektų buvo planuojama išmokėti lėšas 2020 m. , tačiau jos bus išmokėtos 2021 m. (Atsakingoji ir Įgaliotoji institucijos tik įvertinusios projektų vykdytojų pateiktas priežastis dėl projektų terminų pratęsimų, sutinka pakeisti sutartis). Dar viena svari priežastis, įtakojanti lėšų nepanaudojimą, ilgas, iki 3 kalendorinių metų, projektų įgyvendinimo terminas ir užsitęsiančios lėšų tinkamumo vertinimo procedūros.</t>
  </si>
  <si>
    <t>1. 3.3.1. 40</t>
  </si>
  <si>
    <t>01.059</t>
  </si>
  <si>
    <t>Europos ekonominės erdvės ir Norvegijos finansinių mechanizmų programa</t>
  </si>
  <si>
    <t>1.2.3.1. 47</t>
  </si>
  <si>
    <t>VRM, kaip Programos partnerio, funkcijos - lėšų planavimas - tiesiogiai susijusios su  programos administravime  dalyvaujančių institucijų nustatytų funkcijų vykdymu  (projektų paraiškų įvertinimas, finansavimo sutarčių pasirašymas, mokėjimo prašymų pateikimas ir įvertinimas). Minimų institucijų veiksmams užsitęsus (tam įtakos turėjo ir ekstremalios situacijos, susijusios su COVID – 19, paskelbimas), lėšų išmokėjimo terminas iš 2020 m. II -III ketvirčių persikėlė į 2021 m. I ketvirtį .</t>
  </si>
  <si>
    <t>1.2.3.1. 48</t>
  </si>
  <si>
    <t>1.2.3.1.49</t>
  </si>
  <si>
    <t>1.3.3.1. 47</t>
  </si>
  <si>
    <t xml:space="preserve">VRM, kaip Programos partnerio, funkcijos - lėšų planavimas - tiesiogiai susijusios su  programos administravime  dalyvaujančių institucijų nustatytų funkcijų vykdymu  (projektų paraiškų įvertinimas, finansavimo sutarčių pasirašymas, mokėjimo prašymų pateikimas ir įvertinimas). Minimų institucijų veiksmams užsitęsus (tam įtakos turėjo ir ekstremalios situacijos, susijusios su COVID – 19, paskelbimas), lėšų išmokėjimo terminas iš 2020 m. II -III ketvirčių persikėlė į 2021 m. I ketvirtį. </t>
  </si>
  <si>
    <t>1.3.3.1. 48</t>
  </si>
  <si>
    <t>1.3.3.1. 49</t>
  </si>
  <si>
    <t>02.011</t>
  </si>
  <si>
    <t xml:space="preserve">Vidaus reikalų infrastruktūros ir paslaugų plėtra   </t>
  </si>
  <si>
    <t>Dėl tiekėjo neįvykdytų įsipareigojimų.</t>
  </si>
  <si>
    <t xml:space="preserve">Regionų plėtros ir Europos Sąjungos struktūrinės paramos programų įgyvendinimo užtikrinimas   </t>
  </si>
  <si>
    <t>Dėl laikino nedarbingumo susitaupė darbo užmokesčiui ir Sodros įmokoms skirti asignavimai.</t>
  </si>
  <si>
    <t>Dalis lėšų liko nepanaudota, kadangi dėl COVID-19 pandemijos paskelbimo šalyje projektuose lėčiau vyksta kai kurios veiklos arba jos perplanuojamos arba nukeliamos vėlesniam laikotarpiui. Taip pat dėl šių priežasčių daugeliui projektų pratęsiami projektų įgyvendinimo laikotarpiai ir tuo pačiu nusikelia lėšų išmokėjimas.</t>
  </si>
  <si>
    <t>Dalis techninės paramos lėšų liko nepanaudota dėl COVID-19 pandemijos šalyje paskelbimo nukėlus vėlesniam laikotarpiui dalį planuotų renginių.</t>
  </si>
  <si>
    <t>1.1.1.1 .3</t>
  </si>
  <si>
    <t>1.1.1.1. 5</t>
  </si>
  <si>
    <t>03.053</t>
  </si>
  <si>
    <t xml:space="preserve">Europos teritorinio bendradarbiavimo tikslo programa   </t>
  </si>
  <si>
    <t>1. 2.3.1. 45</t>
  </si>
  <si>
    <t>1. 3.3.1. 45</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</si>
  <si>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Tebevykstantys atviri kvietimai ir projektų atrankos sąlygoja tai, kad ne visos suplanuotos programos lėšos yra paskirstytos ir gali būti išmokėtos projektams. Taip pat daugeliui projektų leidžiama prasitęsti projektų įgyvendinimo trukmę, kas sąlygoja projektų veiklų perkėlimą ir mokėjimo prašymų pateikimą vėlesniu nei planuota laikotarpiu.</t>
  </si>
  <si>
    <t>03.054</t>
  </si>
  <si>
    <t xml:space="preserve">Europos kaimynystės priemonės programa   </t>
  </si>
  <si>
    <t>1. 2.3.1. 44</t>
  </si>
  <si>
    <t>Lėšos paslaugoms ir prekėms buvo sutaupytos dėl mažesnių, nei planuota pirkimų kainų ir dėl mažesnio, nei planuota pirkimų poreikio. Lėšos taip pat nebuvo panaudotos, nes vykimas į komandiruotes, kvalifikacijos kėlimo ir kitų paslaugų įsigijimas sustojo dėl ekstremalios situacijos, susijusios su COVID – 19, paskelbimu.</t>
  </si>
  <si>
    <t>1. 3.3.1. 44</t>
  </si>
  <si>
    <t>Lėšos darbo užmokesčiui buvo nepilnai panaudotos dėl personalo kaitos, darbuotojų laikino nedarbingumo, darbuotojų, išėjusių tikslinių atostogų.</t>
  </si>
  <si>
    <t>Tebevykstantys atviri kvietimai ir projektų atrankos sąlygojo tai, kad ne visos suplanuotos programos lėšos buvo pilnai paskirstytos projektams, ne visi projektai atrinkti finansavimui arba dalis projektų, kurie atrinkti, dar nebuvo įvykdę sąlygų ir nebuvo  pasirašytos visos paramos sutartys, pagal kurias vykdomi mokėjimai. Be to, susidariusi politinė situacija Baltarusijoje ir 2020 m. spalio-gruodžio mėn. sustabdyti mokėjimai Baltarusijos partneriams neigiamai įtakojo lėšų panaudojimą.</t>
  </si>
  <si>
    <t>1.2.3.1. 52</t>
  </si>
  <si>
    <t>Lėšos paslaugoms ir prekėms buvo sutaupytos dėl mažesnių, nei planuota pirkimų kainų ir dėl mažesnio, nei planuota pirkimų poreikio. Lėšos taip pat nebuvo panaudotos, nes vykimas į komandiruotes, kvalifikacijos kėlimo ir kitų paslaugų įsigijimas sustojo dėl ekstremalios situacijos, susijusios su COVID – 19, paskelbimo.</t>
  </si>
  <si>
    <t>1.3.3.1. 52</t>
  </si>
  <si>
    <t>Tebevykstantys atviri kvietimai ir projektų atrankos sąlygojo tai, kad ne visos suplanuotos programos lėšos buvo pilnai paskirstytos projektams, ne visi projektai atrinkti finansavimui arba dalis projektų, kurie atrinkti, dar nebuvo įvykdę sąlygų ir nebuvo  pasirašytos visos paramos sutartys, pagal kurias vykdomi mokėjimai.</t>
  </si>
  <si>
    <t>Žemės ūkio ministerija</t>
  </si>
  <si>
    <t xml:space="preserve">Žemės ūkio, maisto ūkio ir kaimo plėtros skatinimas   </t>
  </si>
  <si>
    <t>Dėl Lietuvoje paskelbto karantino nebuvo panaudotos paramos lėšos, skirtos parodų, mugių ir kt. renginių organizavimui, nes daug renginių neįvyko arba vyko nuotoliniu būdu, todėl nepanaudotos paramos lėšos buvo grąžintos.</t>
  </si>
  <si>
    <t>Gauta mažiau paraiškų paramai gyvulininkystės sektoriui negu buvo planuota.</t>
  </si>
  <si>
    <t>Dėl nebaigtų vertinti paraiškų paramai gauti.</t>
  </si>
  <si>
    <t>Paramos lėšos nepanaudotos dėl paramos gavėjų  nurodytų  klaidingų banko sąskaitų/mirusių paramos gavėjų.</t>
  </si>
  <si>
    <t>Darbuotojų kaita, darbuotojų neužimti etatai, darbuotojų laikinas nedarbingumas.</t>
  </si>
  <si>
    <t>Leidinys apie tautinius drabužius spausdintas tik lietuvių kalba, todėl kainavo pigiau, nei planuota.</t>
  </si>
  <si>
    <t>Neįvykę viešieji paslaugų pirkimai (6,1 tūkst. eurų). Liko nepanaudota 22,6 tūkst. eurų pieno tyrimams.</t>
  </si>
  <si>
    <t xml:space="preserve">Užsitęsusios viešųjų pirkimų ir susijusios teisinės ir administracinės procedūros: įvykus konkursams tiekėjai dėl pateisinamos priežasties, ilgai nepateikė galutinių dokumentų. </t>
  </si>
  <si>
    <t>Visas mokėjimas už Studijos apie Tautinio paveldo programos įgyvendinimą atlikimą numatytas į 2021 m. (be avanso).</t>
  </si>
  <si>
    <t xml:space="preserve">“ AB "Kiaulių veislininkystė" grąžino į biudžetą 1,1 tūkst. eurų nes nepavyko įsigyti pagal planą dviejų kiaulaičių.
0,2 tūkst. eurų nepanaudota darbdavių socialinė parama pinigais.
2,6 tūkst. eurų  išleista mažiau Grūdų saugojimui, nes pagal VAT patikras dėl nudžiuvimo sumažėjo kiekis. Taip pat buvo parduota dalis rezervo.
Nepanaudota dėl Covid-19  pandemijos:
16,5 tūkst. eurų -neįvyko 8  išvykos į žuvininkystės mokslo įstaigas.
16,8 tūkst.eurų - vyko perpus mažiau nei planuota tautinio paveldo ekspertų komisijos posėdžių, nevyko patikros, todėl už ekspertų paslaugas sumokėta mažiau, nei planuota.
27,4 tūkst. eurų - buvo suplanuota komandiruotėm, kurios neįvyko dėl apribojimų.
 1,3 tūkst. eurų -  kvalifikacijos kėlimui.
625,4 tūkst. eurų - pagal papriemonę "Skatinamosios finansinės priemonės "Paskolos nukentėjusiems nuo nepalankių klimatinių reiškinių įgyvendinimas" liko nepnaudota, nes skolinimosi poreikį apyvartai šiuo metu padengia COVID-19 paskolos.
14,6 tūkst. eurų - nemažai pieninių  gyvūnų laikytojų priversti riboti savo veiklos mastą.  Į paslaugos teikėją kreipėsi dalis tokių ūkininkų,  pranešdami, kad atšaukia tiriamųjų karvių pieno ir  mastito stebėsenos tyrimų atlikimą ir prašo minėtus tyrimus atidėti vėlesniam laikui. </t>
  </si>
  <si>
    <t>Šalyje paskelbus karantiną dėl COVID-19 ir ugdymo įstaigose iš dalies arba visiškai sustabdžius ugdymo procesą, atitinkamai buvo nutrauktas produktų dalijimas pagal pieno suvartojimo ir vaisių vartojimo skaitinimo mokyklose paramos priemones, todėl atitinkamai buvo kompensuota mažiau PVM išlaidų.</t>
  </si>
  <si>
    <t xml:space="preserve">Gauta mažiau paraiškų negu buvo planuota paramai/pagalbai  išmokėti žemės ūkio veiklos subjektams nukentėjusiems dėl šalnų, sausros ir pieno gamintojams, galvijų, kiaulių, paukščių laikytojams, susiduriantiems su ekonominiais sunkumais dėl COVID-19. </t>
  </si>
  <si>
    <t>priemonės nevykdymas; mažesnė nei planuota paslaugos kaina; užsitęsusios viešųjų pirkimų ir susijusios teisinės ir administracinės procedūros.</t>
  </si>
  <si>
    <t>Savivaldybių gražintos ir nepanaudotos tikslinės dotacijos lėšos.</t>
  </si>
  <si>
    <t>1. 2.3.1.2</t>
  </si>
  <si>
    <t>Gauta mažiau paraiškų nuostoliams, vykdant gyvūnų užkrečiamųjų ligų židinių likvidavimą ir šių ligų prevencijos priemones, kompensavimui negu buvo planuota.</t>
  </si>
  <si>
    <t>1. 2.3.1. 3</t>
  </si>
  <si>
    <t>Šalyje paskelbus karantiną dėl COVID-19 ir ugdymo įstaigose iš dalies arba visiškai sustabdžius ugdymo procesą, atitinkamai buvo nutrauktas produktų dalijimas pagal  pieno suvartojimo ir vaisių vartojimo skaitinimo mokyklose paramos priemones.</t>
  </si>
  <si>
    <t>1. 2.3.1. 36</t>
  </si>
  <si>
    <t>Metų pabaigoje paramos gavėjų grąžinti nepanaudotų avansų likučiai pagal Kaimo plėtros programą ( KPP) 2014-2020 metų paramos priemonę  "Techninė pagalba".</t>
  </si>
  <si>
    <t>Nepanaudoti asignavimai, skirti savivaldybių ir kitų valdžios institucijų investicijoms pagal  KPP 2014-2020 m. paramos priemones, nes gauta mažiau mokėjimų prašymų negu buvo planuota.</t>
  </si>
  <si>
    <t>Asignavimai nepanaudoti pagal KPP 2014-2020 m. paramos priemones dėl laiku nepateiktų/ nebaigtų vertinti mokėjimo prašymų.</t>
  </si>
  <si>
    <t>1. 3.3.1.2</t>
  </si>
  <si>
    <t>1. 3.3.1. 29</t>
  </si>
  <si>
    <t>Asignavimai nepanaudoti dėl netikslaus planavimo.</t>
  </si>
  <si>
    <t>1. 3.3.1. 3</t>
  </si>
  <si>
    <t>Dėl nebaigtų vertinti tiesioginių išmokų už žemės ūkio naudmenas ir kitus plotus bei gyvulius paraiškų bei neišmokėta parama dėl paramos gavėjų  nurodytų  klaidingų banko sąskaitų/mirusių paramos gavėjų.</t>
  </si>
  <si>
    <t>Paramos lėšos nepanaudotos dėl nustatytų neatitikimų pareiškėjų pateiktose ataskaitose ir mokėjimo prašymuose pagal žemės ūkio produktams skirtų informavimo ir pardavimo skatinimo veiksmų paramos priemones.</t>
  </si>
  <si>
    <t>1. 3.3.1. 36</t>
  </si>
  <si>
    <t>Metų pabaigoje paramos gavėjų grąžinti nepanaudotų avansų likučiai pagal  KPP 2014-2020 m. paramos priemonę  "Techninė pagalba".</t>
  </si>
  <si>
    <t>Vykdant viešųjų pirkimų procedūras sumažėjo projektų vertės.</t>
  </si>
  <si>
    <t xml:space="preserve">Žuvininkystės plėtra ir konkurencingumas   </t>
  </si>
  <si>
    <t>Asignavimai nepanaudoti dėl nepatvirtintų priemonės administravimo taisyklių.</t>
  </si>
  <si>
    <t>Kadangi darbo užmokestis suskaičiuotas ir sumokėtas gruodžio 30 d., nebuvo galimybės dėl mokėjimo terminų ribojimo sumokėti patikslintus, su darbo santykiais susijusius, mokesčius.</t>
  </si>
  <si>
    <t>Dėl Covid-19 paskelbto karantino nebuvo galimybės vykdyti kai kurių veiklų ir dėl to sumažėjo poreikis  įsigyti atitinkamų prekių ir paslaugų.</t>
  </si>
  <si>
    <t>Dėl metų eigoje mažiau gautų darbuotojų prašymų skirti materialinę pašalpą.</t>
  </si>
  <si>
    <t>Dėl mažesnio, nei planuota, pirkimų poreikio. Dėl mažesnių, nei planuota, pirkimų kainų.</t>
  </si>
  <si>
    <t>Lėšos liko nepanaudotos dėl užsitęsusių viešųjų pirkimų bei sutarčių pasirašymo procedūrų, be to vykdant viešuosius pirkimus sudarytos paslaugų teikimo ir prekių pirkimų sutartys mažesnėmis nei planuota kainomis.</t>
  </si>
  <si>
    <t>1. 2.3.1. 35</t>
  </si>
  <si>
    <t>Asignavimai nepanaudoti pagal EJRŽF 2014-2020 paramos priemones dėl laiku nepateiktų/ nebaigtų vertinti mokėjimo prašymų, gautų mokėjimo prašymų mažesnei sumai negu planuota.</t>
  </si>
  <si>
    <t>1. 3.3.1. 35</t>
  </si>
  <si>
    <t>Metų pabaigoje paramos gavėjų  grąžinti nepanaudotų avansų likučiai pagal EJRŽF 2014-2020 m. priemonę  "Techninė parama".</t>
  </si>
  <si>
    <t>Dėl darbuotojų laikino nedarbingumo priskaičiuota ir sumokėta mažiau darbo užmokesčio.</t>
  </si>
  <si>
    <t>Valstybinė maisto ir veterinarijos tarnyba</t>
  </si>
  <si>
    <t>04.002</t>
  </si>
  <si>
    <t>Valstybinė maisto ir veterinarinė kontrolė</t>
  </si>
  <si>
    <t>1. 2.3.1. 2</t>
  </si>
  <si>
    <t>1. 3.3.1. 2</t>
  </si>
  <si>
    <t>1.5.1.1.1.</t>
  </si>
  <si>
    <t>Nacionalinė teismų administracija</t>
  </si>
  <si>
    <t>02.003</t>
  </si>
  <si>
    <t>Teismų pastatų statyba ir rekonstrukcija</t>
  </si>
  <si>
    <t>Valstybės investicijų projekte "Vilniaus regiono apylinkės teismo Ukmergės rūmų pastato Ukmergėje, Deltuvos g. 17A, statyba" rangovas netinkamai vykdė statybos rangos darbų sutartį, todėl 2020 m. gegužės 21 d. rangos sutartis buvo vienašališkai nutraukta bei pradėtas naujas viešojo pirkimo konkursas rangovui parinkti. Rangovo konkursas įvyko tik iš antro karto ir laimėtojas paskelbtas tik gruodžio mėnesio pabaigoje, o sutartis sudaryta jau 2021 m. sausio mėn., todėl darbų vykdymas ir atsiskaitymas už juos persikėlė į kitus metus.</t>
  </si>
  <si>
    <t>02.004</t>
  </si>
  <si>
    <t>Tarptautinių projektų įgyvendinimas</t>
  </si>
  <si>
    <t>1.2.3.1.46</t>
  </si>
  <si>
    <t>1.2.3.1.48</t>
  </si>
  <si>
    <t>Sutaupyta lėšų.</t>
  </si>
  <si>
    <t>1.3.3.1.46</t>
  </si>
  <si>
    <t>1.3.3.1.48</t>
  </si>
  <si>
    <t>1.3.3.1.49</t>
  </si>
  <si>
    <t>Lietuvos Respublikos ryšių reguliavimo tarnyba</t>
  </si>
  <si>
    <t>01.081</t>
  </si>
  <si>
    <t>Ryšių valdymas ir kontrolė</t>
  </si>
  <si>
    <t>Dėl mažesnių, nei planuota, pirkimų kainų (tiekėjui pasiūlius mažesnę kainą, nei planuota vykdant specializuotos įrangos įsigijimą).</t>
  </si>
  <si>
    <t xml:space="preserve">Dėl karantino (COVID-19 viruso pandemijos) įtakos, darbuotojų nuotolinio darbo (mažesnis kitų prekių ir paslaugų įsigijimo išlaidų poreikis). </t>
  </si>
  <si>
    <t>Dėl darbo užmokesčio ir soc. draudimo įmokų lėšų ekonomijos, susidariusios darbuotojams dalyvaujant ES lėšomis finansuojamame tarptautiniame projekte, dėl metų eigoje neužimtų pareigybių, darbuotojų laikino nedarbingumo, darbuotojų, išėjusių tikslinių atostogų.</t>
  </si>
  <si>
    <t>Dėl mažesnių, nei planuota, pirkimų kainų (tiekėjui pasiūlius mažesnę kainą, nei planuota vykdant metrologinės, radijo stebėsenos įrangos, kompiuterinės techninės ir programinės įrangos įsigijimą ir statybos darbus).</t>
  </si>
  <si>
    <t>Dėl mažesnių, nei planuota, pirkimų kainų (aprangos ir patalynės įsigijimo bei priežiūros išlaidos).</t>
  </si>
  <si>
    <t xml:space="preserve">Dėl mažesnių, nei planuota pirkimų kainų, t.y. dėl palankiomis kainomis pasirašytų sutarčių su ryšio paslaugų teikėjais ir dėl karantino (COVID-19 viruso pandemijos) įtakos šioms paslaugoms persikėlus į elektroninę erdvę (ryšių įrangos ir ryšių paslaugų įsigijimo išlaidos). </t>
  </si>
  <si>
    <t>Dėl mažesnių, nei planuota pirkimų kainų, t.y. dėl palankiomis kainomis pasirašytų sutarčių ir dėl karantino (COVID-19 viruso pandemijos) įtakos (Informacinių technologijų prekių ir paslaugų įsigijimo išlaidos).</t>
  </si>
  <si>
    <t>Dėl mažesnio, nei planuota išlaidų teisinėms paslaugoms poreikio , dėl mažesnių, nei planuota pirkimų kainų ir dėl karantino (COVID-19 viruso pandemijos) įtakos (ekspertų ir konsultantų paslaugų įsigijimo išlaidos).</t>
  </si>
  <si>
    <t>Dėl mažesnio, nei planuota išlaidų poreikio (medikamentų ir medicininių prekių bei paslaugų įsigijimo išlaidos). (Lėšos, numatytos su karantinu (COVID-19 viruso pandemija), susijusiai darbuotojų apsaugai ir apsaugos priemonių įsigijimui).</t>
  </si>
  <si>
    <t>Dėl mažesnio, nei planuota, faktinio ilgalaikio materialiojo turto ir programinės įrangos pirkimo poreikio (kitų mašinų ir įrenginių įsigijimo ir kompiuterinės programinės įrangos įsigijimo išlaidos).</t>
  </si>
  <si>
    <t>Dėl užsitęsusių viešųjų pirkimų, įskaitant ir karantino (COVID-19 viruso pandemijos) įtaką. Požeminio garažo Vilniuje, Mortos g.14, esminis pagerinimas (atnaujinimas).</t>
  </si>
  <si>
    <t xml:space="preserve">Dėl užsitęsusių dokumentacijos tvarkymo procesų (įskaitant be kitko ir karantino (COVID-19 viruso pandemijos įtaką):
t.y. dėl projektavimo dokumentacijos (sąlygų) derinimo, amalgamacijos (sklypo formavimo) derinimo procesų tiesioginės įtakos terminų vėlinimui paskesniems procesams ir darbams (projekto ekspertizei, statybos rangos darbų pirkimui ir statybos techninės priežiūros pirkimui, Specialiosios paskirties pastato Kaune, Želvos g. 12 statybos investicijų projektas).
</t>
  </si>
  <si>
    <t xml:space="preserve">Dėl kitos šalies vėlavimas vykdyti įsipareigojimus (pagal sutartinius įsipareigojimus dėl radijo ryšio įrenginių bandymų sistemos galios matuoklio įsigijimo ir vaizdo stebėjimo sistemos  atnaujinimo). </t>
  </si>
  <si>
    <t>Dėl karantino (COVID-19 viruso pandemijos) įtakos (mažesnis transporto išlaikymo ir transporto paslaugų įsigijimo poreikis).</t>
  </si>
  <si>
    <t xml:space="preserve">Dėl karantino (COVID-19 viruso pandemijos) įtakos (neįvykusių suplanuotų komandiruočių, mažesnio komandiruočių išlaidų poreikio). </t>
  </si>
  <si>
    <t>Dėl karantino (COVID-19 viruso pandemijos) įtakos, darbuotojų nuotolinio darbo  (mažesnio, nei planuota, įrangos remonto poreikio (materialiojo turto paprastojo remonto paslaugų įsigijimo išlaidos)).</t>
  </si>
  <si>
    <t xml:space="preserve"> Dėl karantino (COVID-19 viruso pandemijos) įtakos (neįvykusių suplanuotų, fizinių mokymų, mažesnio, nei planuota kvalifikacijos kėlimo išlaidų poreikio). </t>
  </si>
  <si>
    <t>Dėl elektros energijos bei efektyvaus šilumos energijos naudojimo, Tarnybai  reguliuojant patalpoms tiekiamą šilumos energiją, atsižvelgiant į lauko temperatūrą ir karantino metu, darbuotojams dirbant nuotoliniu būdu, sumažėjusio kai kurių komunalinių paslaugų įsigijimo išlaidų  poreikio).</t>
  </si>
  <si>
    <t>Dėl karantino (COVID-19 viruso pandemijos) įtakos (neįvykusių planuotų renginių, mažesnio, nei planuota, reprezentacinių išlaidų poreikio).</t>
  </si>
  <si>
    <t>Dėl išlaidų poreikio specifiškumo ir mažesnės valiutos kurso svyravimo įtakos, susijusios su sumažėjusiu komandiruočių poreikiu pandemijos metu (išl. str. valiutos kurso įtaka).</t>
  </si>
  <si>
    <t>02.082</t>
  </si>
  <si>
    <t xml:space="preserve">Geležinkelių transporto rinkos reguliavimas </t>
  </si>
  <si>
    <t>Dėl darbo užmokesčio ir soc. draudimo įmokų lėšų ekonomijos, susidariusios dėl personalo kaitos, laikino nedarbingumo, metų eigoje neužimtų pareigybių lėšų ekonomijos.</t>
  </si>
  <si>
    <t xml:space="preserve">Dėl mažesnių, nei planuota, pirkimų kainų (tiekėjui pasiūlius mažesnę kainą, nei planuota (ekspertų ir konsultantų paslaugų įsigijimo išlaidos)). </t>
  </si>
  <si>
    <t xml:space="preserve">Dėl karantino (COVID-19 viruso pandemijos) įtakos (neįvykusių suplanuotų mokymų, mažesnio, nei planuota kvalifikacijos kėlimo išlaidų poreikio). </t>
  </si>
  <si>
    <t xml:space="preserve">Dėl karantino (COVID-19 viruso pandemijos) įtakos, darbuotojų nuotolinio darbo (mažesnio kitų prekių ir paslaugų įsigijimo išlaidų poreikio). </t>
  </si>
  <si>
    <t>Dėl išlaidų poreikio darbdavių socialinė paramai pinigais specifiškumo (nėra kriterijų iš anksto numatyti ligos, nelaimės atvejų ir kt. įvykių tikimybės bei tiksliai numatyti ataskaitinio laikotarpio lėšų poreikio planą).</t>
  </si>
  <si>
    <t>03.083</t>
  </si>
  <si>
    <t>Atlyginimo už duomenų registravimą ir teikimą apskaičiavimo priežiūra</t>
  </si>
  <si>
    <t>Dėl darbo užmokesčio ir soc. draudimo įmokų lėšų ekonomijos, susidariusios dėl personalo kaitos, laikino nedarbingumo, metų eigoje neužimtų pareigybių lėšų.</t>
  </si>
  <si>
    <t>Dėl mažesnių, nei planuota, pirkimų kainų (tiekėjui pasiūlius mažesnę kainą, nei planuota vykdant kompiuterinės įrangos įsigijimą).</t>
  </si>
  <si>
    <t xml:space="preserve">Dėl karantino (COVID-19 viruso pandemijos) įtakos neįvykusių suplanuotų mokymų, mažesnio, nei planuota kvalifikacijos kėlimo išlaidų poreikio). </t>
  </si>
  <si>
    <t xml:space="preserve">Dėl karantino įtakos, darbuotojų nuotolinio darbo (mažesnio kitų prekių ir paslaugų įsigijimo išlaidų poreikio). </t>
  </si>
  <si>
    <t>Lietuvos mokslo taryba</t>
  </si>
  <si>
    <t xml:space="preserve">Šalies mokslo ir studijų sistemos plėtra   </t>
  </si>
  <si>
    <t>Programos lėšos nebuvo įsisavintos pagal planą, nes dėl COVID-19 pandemijos projektų vykdytojams neįvykdžius dalies veiklų (išvykų į archyvus, ekspedicijas tyrimo medžiagai rinkti ar bendradarbiavimo veikloms atlikti, taip pat į konferencijas mokslinių tyrimų rezultatams pristatyti) buvo leista lėšas grąžinti, įsipareigojant jas skirti analogiškoms veikloms 2021 metais.</t>
  </si>
  <si>
    <t>Pareiškėjai grąžino dalį pervestų lėšų dėl trumpo projekto vykdymo laiko nespėjus įvykdyti viešųjų pirkimų.</t>
  </si>
  <si>
    <t>Dėl mažesnio, nei planuota pirkimų poreikio. Nepavykus kaip planuota susiderinti projektų finansavimo sąlygų aprašų ir kitų dokumentų su atsakingomis ministerijomis, teko nukelti kai kuriuos konkursus teikti paraiškas. Atsižvelgiant į tai, į 2021 m. nusikėlė ir paraiškoms vertinti reikalingų ekspertinių paslaugų pirkimai. Be to, ekstremalios padėties dėl pandemijos sąlygomis buvo atsisakyta vykdyti fizines patikras projektų įgyvendinimo vietose bei vykti į komandiruotes.</t>
  </si>
  <si>
    <t>Renginių organizavimui skirtos lėšos nepanaudotos, televizijos laidų kūrimo paslaugų pirkimas buvo atidėtas dėl ekstremalios padėties pandemijos sąlygomis. Be to, didžioji dalis numatytų paslaugų įsigytos už mažesnę, nei planuotą, kainą.</t>
  </si>
  <si>
    <t>Dėl mažesnių sąnaudų ligos pašalpoms.</t>
  </si>
  <si>
    <t>Projektų vykdytojų partneriai užsieniečiai dėl COVID-19 pandemijos nespėjo pasirašyti sutarčių ir negalėjome sumokėti avansų.</t>
  </si>
  <si>
    <t>Dėl neteisingo procento tarp finansavimo šaltinių nustatymo sąmatose tūkst.eurų, EEE finasavimo šaltinyje gauta daugiau lėšų, o BF šaltinyje trūksta, todėl neįmanoma panaudoti DU skirtų lėšų.</t>
  </si>
  <si>
    <t>1. 3.3.1.51</t>
  </si>
  <si>
    <t>Nacionalinė šeimos taryba</t>
  </si>
  <si>
    <t>Nacionalinės šeimos tarybos veiklos užtikrinimas</t>
  </si>
  <si>
    <t>Įstaiga įsteigta 2020 m. gruodžio 1d. neturėjo galimybės panaudoti visų darbo užmokesčiui ir soc. draudimui skirtų asignavimų.</t>
  </si>
  <si>
    <t>Lėšų dalis nebuvo panaudota atsižvelgiant į labai trumpą terminą per kurį buvo planuojama priemonę įgyvendinti ir atlikti rangos darbus (mažiau nei 5 mėn.).</t>
  </si>
  <si>
    <t xml:space="preserve">Užsitęsusios viešųjų pirkimų procedūros, įsigyjant Nacionaliniam visuomenės sveikatos centrui reikalingas prekes ir paslaugas. </t>
  </si>
  <si>
    <t xml:space="preserve">Valstybinės miškų tarnybos personalo kaita ir laikinas nedarbingumas. </t>
  </si>
  <si>
    <t>Vilniaus pilių valstybinio kultūrinio rezervato direkcija įstaigos pajamas kaupia vykdomų projektų darbams apmokėti per ateinančius laikotarpius. Asignavimai nepanaudoti dėl to, kad buvo perkeltas į 2020 metų I ketvirtį 2019 metų biudžetinių įstaigų pajamų įmokų lėšų likutis 4.589.669,16 eurų, kuris nebuvo panaudotas 2020 metais ir planuojamas panaudoti veiklos vykdymui ir investicinių projektų įgyvendinimui 2021 m.</t>
  </si>
  <si>
    <t>PKPD dėl karantino gauta  75,6 tūkst. eurų mažiau pajamų įmokų nei planuota (planuotos metinės pajamų įmokos - 680,0 tūkst. eurų, faktinės įmokos - 604,4 tūkst. eurų).</t>
  </si>
  <si>
    <t>Vyriausybei skyrus papildomai lėšų apmokėti netinkamoms deklaruoti europos Komisijai išlaidoms europos socialinio fondo agentūra (ESFA) patikslino nedeklaruotinų išlaidų ataskaitas, sumažindama bendrą nedeklaruotinų lėšų sumą.</t>
  </si>
  <si>
    <t>Nepanaudojimas šiame šaltinyje susidarė ir dėl Ateities ekonomikos DNR plano nekoordinuoto programavimo: 1) Nebuvo aiškumo iš EK dėl React-EU ir RRF lėšų skyrimo; 2) EIM  tik 2020 m. spalio mėn. pabaigoje gavo papildomus asignavimus DNR veiksmams įgyvendinti, dėl to projektams negalėjo būti apmokami avansai, vėlavo projektų veiklų pradžia, dalis projektų atidėjo sutarčių pasirašymą, todėl nusikėlė ir asignavimų panaudojimas; 3) europos Komisija nepatvirtino 2014–2020 m. Veiksmų programos keitimo, kuriuo Veiksmų programa pildoma 13 prioritetu, kuris skirtas būtent COVID-19 pagalbos priemonėms įgyvendinti.</t>
  </si>
  <si>
    <t>Nesusidarė netinkamų deklaruoti europos Komisijai išlaidų poreikis, kurį reikėtų padengti valstybės biudžeto lėšomis.</t>
  </si>
  <si>
    <t xml:space="preserve">Dalis asignavimų nepanaudota, nes bendrai finansuojamiems iš europos Sąjungos fondų lėšų projektams netinkamos deklaruoti europos Komisijai išlaidos projektų vykdytojams buvo apmokėtos atsižvelgiant į jų pateiktą realų lėšų poreikį euro cento tikslumu, o Finansų ministerija asignavimus tų lėšų atstatymui Socialinės apsaugos ir darbo ministerijai skyrė šimto eurų tikslumu. </t>
  </si>
  <si>
    <t>Dalis asignavimų nepanaudota dėl mažesnio, nei planuota pirkimų poreikio - europos pagalbos labiausiai skurstantiems asmenims fondo informacinės sistemos plėtros paslaugos pirkimas atidėtas į 2021 metus.</t>
  </si>
  <si>
    <t>Dalis asignavimų nepanaudota, nes dėl COVID-19 paskelbto karantino teikiant paramą labiausiai skurstantiems asmenims sustabdytos komandiruotės į užsienį, sumažėjo poreikis kitoms prekėms ir paslaugoms įsigyti,  dėl mažesnio paramos labiausiai skurstantiems asmenims gavėjų skaičiaus: iš planuotų 230 tūkst. individualių asmenų paramą gavo apie 179 tūkst. individualių asmenų, dėl COVID-19 paskelbto karantino pasikeitusio pirkimų poreikio užtikrinant tinkamą europos socialinio fondo agentūros finansavimą.</t>
  </si>
  <si>
    <t>Dalis asignavimų nepanaudota, nes Dėl COVID-19 paskelbto karantino teikiant paramą labiausiai skurstantiems asmenims sustabdytos komandiruotės į užsienį, sumažėjo poreikis kitoms prekėms ir paslaugoms įsigyti,  dėl mažesnio paramos labiausiai skurstantiems asmenims gavėjų skaičiaus: iš planuotų 230 tūkst. individualių asmenų paramą gavo apie 179 tūkst. individualių asmenų, dėl COVID-19 paskelbto karantino pasikeitusio pirkimų poreikio užtikrinant tinkamą europos socialinio fondo agentūros finansavimą.</t>
  </si>
  <si>
    <t>Dalis asignavimų nepanaudota įgyvendinant 2014-2021 m. europos ekonominės erdvės finansinio mechanizmo Sveikatos apsaugos programą,  nes vėliau paskelbus kvietimą teikti paraiškas, nebuvo planuotu laiku pasirašytos projektų finansavimo sutartys ir išmokėtos planuotos lėšos.</t>
  </si>
  <si>
    <t>Panaudota mažiau lėšų, nes nebuvo priimti darbuotojai, dirbsiantys su 2014-2021 m. europos ekonominės erdvės finansinio mechanizmo Sveikatos apsaugos programa.</t>
  </si>
  <si>
    <t xml:space="preserve"> Neįvyko planuotos komandiruotės, nebuvo įsigytos planuotos prekės įgyvendinant 2014-2021 m. europos ekonominės erdvės finansinio mechanizmo Sveikatos apsaugos programą.</t>
  </si>
  <si>
    <t>Dalis asignavimų nepanaudota, nes dėl COVID-19 paskelbto karantino dalis planuotų Tarptautinės darbo organizacijos,  Ekonominio bendradarbiavimo ir plėtros organizacijos veiklos, dvišalio bendradarbiavimo, renginių, skirtų perduoti Lietuvos patirtį europos Sąjungos Rytų partnerystės ir kitoms besivystančioms valstybėms,  veiklų įgyvendinant naujus europos Sąjungos sistemų koordinavimo reglamentus, Valstybinės moterų ir vyrų lygių galimybių programos įgyvendinimo veiksmų plano veiklų, Socialinės apsaugos ir darbo ministerijos organizuotų renginių,  veiklų, skirtų vykdyti teisės derinimo priemones bei Acquis įgyvendinimo priemones, neįvyko, buvo atidėtos ar buvo įgyvendintos iš dalies, konkurso būdu tyrimai konkrečiose socialinės apsaugos ir darbo srityse 2020 metais buvo vykdyti atsižvelgiant į realų tyrimų poreikį.</t>
  </si>
  <si>
    <t>Dalis lėšų nepanaudota dėl europos Socialinio Fondo Agentūroje neužimtų pareigybių, darbuotojų laikino nedarbingumo, darbuotojų, išėjusių tikslinių atostogų; užtikrinant tinkamą Socialinės apsaugos ir darbo ministerijos vykdomo europos Sąjungos struktūrinės paramos  2014-2020 metų techninės paramos projekto administravimo veikloms įgyvendinti, finansavimą nepanaudota dalis lėšų dėl personalo kaitos (2 laisvos darbo vietos išėjus darbuotojams vaiko priežiūros atostogų).</t>
  </si>
  <si>
    <t>Dalis lėšų nepanaudota dėl europos Socialinio Fondo Agentūroje įgyvendinamos lėšų taupymo politikos: europos Sąjungos struktūrinės paramos  2014-2020 metų techninės paramos projekto administravimo veiklose dalyvaujančių darbuotojų vidutinis skaičius 2020 metais - 180, buvo planuota - 192.</t>
  </si>
  <si>
    <t>Užtikrinant tinkamą Socialinės apsaugos ir darbo ministerijos vykdomo europos Sąjungos struktūrinės paramos  2014-2020 metų techninės paramos projekto administravimo veikloms įgyvendinti, finansavimą dėl COVID-19 paskelbto karantino panaudota mažiau lėšų dėl mažesnio ryšio, kvalifikacijos kėlimo, komunalinių paslaugų, posėdžių ir renginių organizavimo paslaugų pirkimų poreikio.</t>
  </si>
  <si>
    <t>Dalis lėšų nepanaudota, nes dėl COVID-19 paskelbto karantino neįvyko, buvo atidėti ar įgyvendinti iš dalies europos Sąjungos Fondo Agentūros planuoti renginiai, europos Sąjungos struktūrinės paramos  2014-2020 metų techninės paramos projekto administravimo, informavimo veiklos,  mažesnis komandiruočių skaičius.</t>
  </si>
  <si>
    <t xml:space="preserve">SM biudžeto lėšos  nepilnai panaudotos,  kadangi kompensacija už  akcinės bendrovės Lietuvos pašto  teikiamoms periodinių leidinių pristatymo kaimo vietovėse ir miestuose paslaugas  buvo mažesnė už planuotas lėšas. Dalį išlaidų susijusių su Covid- 19 kompensavo europos Komisija. </t>
  </si>
  <si>
    <t>Valstybės biudžeto lėšos, skirtos apmokėti bendrai finansuojamų iš ES fondų lėšų projektų netinkamoms deklaruoti europos Komisijai išlaidoms, projektų vykdytojams buvo išmokėtos pagal faktinį poreikį.</t>
  </si>
  <si>
    <t xml:space="preserve">Darbo užmokesčio ir soc. draudimo lėšos nebuvo panaudotos, kadangi poreikis buvo mažesnis, nei planuota (dėl neužimtų pareigybių, personalo kaitos ir laikino nedarbingumo).Vadovaujantis Lietuvos Respublikos  Sveikatos sistemos įstatymo 38' straipsnio 7 dalies nuostatomis, buvo numatyta 2020 metų pabaigoje ministerijos banko sąskaitoje likusias nepanaudotas Fondo lėšas, skirtas darbo užmokesčiui, (1,8 tūkst. eur) perkelti į 2021 metus ir naudoti Fondo veikloje 2021 metais. Tačiau, vadovaujantis 2020 m. lapkričio 3 dienos Konstitucinio Teismo nutarimu, kuris pripažino teisinį reguliavimą, identišką Lietuvos Respublikos  Sveikatos sistemos įstatymo 38' straipsnio 7 dalies nuostatoms, prieštaraujančiu Lietuvos Respublikos Konstitucijai, ataskaitinio laikotarpio pabaigoje ministerijos banko sąskaitoje likusios nepanaudotos Fondo lėšos bus grąžintos į valstybės biudžetą. </t>
  </si>
  <si>
    <t xml:space="preserve">Per ataskaitinį laikotarpį projektų vykdytojų tarpiniams mokėjimų prašymams apmokėti buvo naudojamos 2020 metų perkeltos lėšos, buvusios fondo banko sąskaitoje. 2020 metų lėšos buvo naudojamos tik projektų vykdytojų avanso mokėjimo prašymams apmokėti.  Vadovaujantis Lietuvos Respublikos  Sveikatos sistemos įstatymo 38' straipsnio 7 dalies nuostatomis, buvo numatyta 2020 metų pabaigoje ministerijos banko sąskaitoje likusias nepanaudotas Fondo lėšas (2699,9 tūkst. eur) perkelti į 2021 metus ir naudoti projektų vykdytojų mokėjimų prašymams apmokėti. Tačiau, vadovaujantis 2020 m. lapkričio 3 dienos Konstitucinio Teismo nutarimu, kuris pripažino teisinį reguliavimą, identišką Lietuvos Respublikos  Sveikatos sistemos įstatymo 38' straipsnio 7 dalies nuostatoms, prieštaraujančiu Lietuvos Respublikos Konstitucijai, ataskaitinio laikotarpio pabaigoje ministerijos banko sąskaitoje likusios nepanaudotos Fondo lėšos bus grąžintos į valstybės biudžetą.
</t>
  </si>
  <si>
    <t xml:space="preserve">Didžioji dalis šių lėšų liko nepanaudotos Finansų ministerijai iš ŠMSM perėmus 2020 m. planuoto pradėti europos Sąjungos fondų ir kitų investicijų į švietimo ir mokslo infrastruktūrą masto ir poveikio vertinimo įgyvendinimą. Kita dalis nepanaudota užsitęsus 2021–2027 m. ES fondų investicijų laikotarpio švietimo ir mokslo srities prioritetų strateginis vertinimo paslaugų vieųjų pirkimų procedūroms, dėl ko sutartis su tiekėju pasirašyta vėliau, nei planuota, todėl dalis už suteiktas paslaugas 2020 m. planuotų išmokėti lėšų persikels į 2021 m. </t>
  </si>
  <si>
    <t>Preliminariai planuota komunikacijos kampaniją vykdyti 2020 m. rugpjūčio-rugsėjo mėnesį. Vasarą LR Vyriausybė reagavo į situaciją dėl COVID-19 pandemijos ir Finansų ministerija paskyrė papildomus 50 000,00 eur, kurie buvo tikslingai naudojami 20 savaičių visuomenei teikti informaciją žiniasklaidoje apie tai, kaip pandemija pakeitė kasdienį gyvenimą švietimo, mokslo ir sporto srityse, kokie sprendimai priimami karantino švelninimo laikotarpiu, kaip bus organizuojamos veiklos, kurios buvo atidėtos dėl griežtų karantino priemonių, ir kokie pokyčiai laukia švietimo įstaigų organizuojant ugdymą 2020-2021 mokslo metais. Buvo apsispręsta šią komunikacijos kampaniją įgyvendinti 2021 metais.</t>
  </si>
  <si>
    <t xml:space="preserve">Lėšos, skirtos LR piliečių grįžimo iš Vietnamo ir Tailando į Lietuvą kelionės organizavimo išlaidos, kompensuotos europos Komisijos ir grąžintos į Valstybės iždą. </t>
  </si>
  <si>
    <t>Programos valdymo lėšos nebuvo panaudotos, nes vykimas į komandiruotes, kvalifikacijos kėlimo ir kitų paslaugų įsigijimas sustojo dėl ekstremalios situacijos, susijusios su COVID – 19, paskelbimu bei dėl VRM europos Sąjungos investicijų ir tarptautinių programų departamente vykusių struktūrinių pokyčių.</t>
  </si>
  <si>
    <t>Dėl 2014–2020 m. finansinio laikotarpio europos teritorinio bendradarbiavimo tikslo programose tebevykstančios projektų atrankos ir paramos sutarčių pasirašymo proceso, iš Lietuvos partnerių gauta  mažiau paraiškų dėl bendrojo finansavimo lėšų skyrimo, kas sąlygojo ir mažesnį pateiktų avansinio mokėjimo prašymų skaičių. Pagal bendrojo finansavimo lėšų panaudojimo reikalavimus Lietuvos partneriai avansinių mokėjimų gali paprašyti ne vėliau kaip likus 6 mėn. iki projekto įgyvendinimo pabaigos, todėl programoms leidžiant ilgesnės trukmės projektus, avansinių lėšų Lietuvos partneriai prašo tik tuomet, kai yra numatytas realus jų panaudojimas, t. y. kai lėšos yra reikalingos patirtoms išlaidoms padengti.</t>
  </si>
  <si>
    <t>Metų pabaigoje paramos gavėjų  grąžinti nepanaudotų avansų likučiai pagal europos jūrų reikalų ir žuvininkystės fondo ( EJRŽF) 2014-2020 m. priemonę  "Techninė parama".</t>
  </si>
  <si>
    <t xml:space="preserve">Dėl ilgesnio negu buvo planuota pasirengimo 2014-2021 m. europos ekonominės erdvės ir Norvegijos finansinių mechanizmų programos „Teisingumas ir vidaus reikalai“ programos įgyvendinimui, patirtas mažesnis, nei planuota pirkimų poreikis. Dėl šalyje paskelbtos ekstremalios situacijos ir karantino, neįvyko planuotos komandiruotės į užsienio šalis ir nebuvo organizuoti vizitai Lietuvoje, taip pat patirtas mažesnis negu planuotas darbo užmokestis dėl netikslaus planavimo. </t>
  </si>
  <si>
    <t>Dėl Tarnybos pajamų ir išlaidų balansavimo koeficiento įtakos.
Vadovaudamasi Lietuvos Respublikos elektroninių ryšių įstatymo 6 straipsnio 4 dalies nuostatomis, Tarnyba privalo atlikti skirtumo tarp sąnaudų ir surinktų užmokesčių apskaitą ir patvirtinti reikalingus užmokesčių dydžių pakeitimus, siekiant subalansuoti pajamas ir išlaidas. 
Laikotarpiu nuo 2020-07-01 iki 2020-11-30 Tarnyba taikė balansavimo koeficientą 0,72 sumažindama užmokesčių už Tarnybos teikiamas paslaugas ir atliekamus darbus tarifus (apie 727 tūkst. eur). 
Įvedus balansavimo koeficientą, atitinkamai sumažėjo 2020 m. pajamų įmokų planas, o tam tikros 2020 m. II pusm. pagrindinės sąmatos išlaidos buvo finansuojamos iš ankstesniųjų metų nepanaudotų pajamų įmokų (likučių), tačiau, atsižvelgiant į teisės aktų reikalavimus, iš ankstesniųjų metų perkeliama suma turėjo būti atvaizduojama kaip padidinanti bendrą 2020 m. Tarnybos biudžetą (727 tūkst. eur), nes sumažinti pagrindinės sąmatos sumos, kuri nustatyta (atitinkamų metų) 2020 m.  valstybės biudžeto ir savivaldybių biudžetų finansinių rodiklių patvirtinimo įstatymu, nėra galimybės.</t>
  </si>
  <si>
    <t>Lietuvos kino centras nepanaudojo 521,1 tūkst. eurų lėšų kino gamybos projektams. Covid-19 pandemija ir atitinkamai kultūros sektoriaus veiklai pritaikyti apribojimai sutrukdė visiškai įgyvendinti numatytas veiklas, nedalyvavome tarptautiniuose PINO ir EUIPO renginiuose (nevykome į komandiruotes). Atšaukta suplanuota tarptautinė konferencija apie direktyvos 2017/1564/ES ir Marakešo sutarties įgyvendinimą.</t>
  </si>
  <si>
    <t>Susisiekimo ministerijos (SM) 428,0 tūkst. eurų biudžeto lėšų  nepilnai panaudotos dėl neužimtų pareigybių, darbuotojų laikino nedarbingumo, darbuotojų, išėjusių tikslinių atostogų. Lietuvos transporto saugos administracijos (LTSA) plano vykdymas mažesnis nei asignavimų planas  505,7 tūkst. eurų dėl atliktų veiklos optimizavimo priemonių, darbuotojų laikino nedarbingumo. Taip pat neišmokėta dalis neproporcingai sumažinto darbo užmokesčio valstybės tarnautojams.</t>
  </si>
  <si>
    <t>SM 7,2 tūkst. eurų biudžeto lėšos nepilnai panaudotos dėl  turto nuomos  įmokų sumažėjimo . LTSA 8 tūkst. eurų nutrauktos nuomos sutartys.</t>
  </si>
  <si>
    <t xml:space="preserve">Lietuvos Respublikos vyriausybės 2020-05-13 nutarimu Nr. 481 Valstybiniam visuomenės sveikatos stiprinimo fondui 2020 metams papildomai skirta 500,0 tūkst. eurų suma. Lėšos buvo naudojamos visuomenės informavimui apie naujojo koronaviruso (COVID-19) plitimo prevencijos priemones, sveikatos stiprinimą (ypač rizikos grupės asmenims) ir emocinės būklės gerinimą. Per ataskaitinį laikotarpį visos lėšos nepanaudotos, projekto paraiškos teikėjui, laimėjusiam Valstybinio visuomenės sveikatos stiprinimo fondo skelbtą konkursą,  atsisakius sudaryti finansavimo sutartį. </t>
  </si>
  <si>
    <t xml:space="preserve">Įvykdžius viešuosius pirkimus, sutaupyta lėšų. Užsitęsė viešieji pirkimai dėl gautų pretenzijų, dėl kai kurių pirkimų vyksta teisminiai ginčai (pritaikytos laikinosios apsaugos priemonės). Dalis lėšų liko nepanaudota, nes pirkimo metu negauta pasiūlymų, todėl teko pakartotinai skelbti pirkimus. Dėl minėtų priežasčių nepanaudota 600,1 tūkst. eurų dotacijų savivaldybėms turtui įsigyti ir 9.771,0 tūkst. eurų statybos rangos darbams ir medicininei įrangai įsigyti.
</t>
  </si>
  <si>
    <t>Lietuvos geologijos tarnybos sutaupytos lėšos.</t>
  </si>
  <si>
    <t>Akmenės rajono savivaldybė įsisavino mažiau lėšų nei buvo skirta.</t>
  </si>
  <si>
    <t xml:space="preserve">Europos ekonominės erdvės dvišalio bendradarbiavimo fondo lėšos, kurios skirtos dvišalių partnerystės renginių Norvegijoje ir Lietuvoje organizavimui bei įmonių kelionių išlaidų kompensavimui, nebuvo panaudotos dėl COVID-19. </t>
  </si>
  <si>
    <t>Dėl Covid -19 nevyko  komandiruotės. Dėl karantino sąlygų  buvo ribojamas eismas tarp savivaldybių. Darbuotojai dirbo iš namų. Nebuvo poreikio judėjimui.</t>
  </si>
  <si>
    <t>Nebuvo nustatytos kainos planuojant biudžetą, todėl planavimas buvo netikslus.</t>
  </si>
  <si>
    <t>Projekto įgyvendinimo terminas buvo labai trumpas ir vykdytojas nesuspėjo įgyvendinti viso Projekto pilna apimtimi iki 2020-12-01, todėl buvo pasiektas tik dalinis rezultatas. Už faktiškai atliktus darbus (modernizuotų šviestuvų vienetų skaičių – 238), buvo pervesta 45 136,70 Eur, pritaikant vidutinį 1 modernizuojamo šviestuvo įkainį – 189,65x238=45 136,70.</t>
  </si>
  <si>
    <t>Didelė investicijų skyriaus darbuotojų kaita ir nedarbingumas.</t>
  </si>
  <si>
    <t>Mažesnis prekių ir paslaugų poreikis (lyginant su planuotu) karantino metu, iš jų: 1. Dėl neįvykusių komandiruočių - 432,0 tūkst. eurų; 2. Dėl parlamentinei veiklai nepanaudotų lėšų - 94,1 tūkst. eurų; 3. Dėl atšauktų renginių ir susitikimų (išlaidos reprezentacijai) - 28,3 tūkst. eurų; 4. Dėl neįvykusių mokymų (išlaidos kvalifikacijos kėlimui) - 17,7 tūkst. eurų; 5. Kituose prekių ir paslaugų išlaidų straipsniuose - 23,4 tūkst. eurų.</t>
  </si>
  <si>
    <t>Dėl mažesnio socialinių išmokų gavėjų skaičiaus, iš jų: 1. Pasibaigus Seimo 2016 – 2020 metų kadencijai, 2020 – 2024 metų kadencijai perrinkta daugiau Seimo narių, negu buvo planuota, todėl jų išeitinėms išmokoms panaudota mažiau lėšų - 640,8 tūkst. eurų (įskaitant darbdavio socialinio draudimo įmokas); 2. Kitos socialinės išmokos 5,5 tūkst. eurų.</t>
  </si>
  <si>
    <t>AAA (Aplinkos apsaugos agentūra) dėl užtrukusių pirkimo procedūrų ir COVID-19 pasekmių nespėjo įsisavinti visų suplanuotų lėšų. Lėšos 15,9 tūkst. eurų perkeltos į kitus metus; AAD (Aplinkos apsaugos departamentas) nepaskirstytos neetatinių inspektorių skatinimo lėšos - 1,3 tūkst. eurų.</t>
  </si>
  <si>
    <t>APVA projekto  „Atliekų tvarkymo sistemos valdymas“ netikslus planavimas - 0,3 tūkst. eurų, projekto "Komunalinių atliekų deginimo pajėgumų plėtra" netikslus planavimas - 0,5 tūkst. eurų, projekto „Aplinkos oro kokybės gerinimas" netikslus planavimas - 0,8 tūkst. eurų.</t>
  </si>
  <si>
    <t>APVA projekto "Geriamojo vandens tiekimo ir nuotekų tvarkymo ūkio gerinimas" lėšos nepanaudotos dėl UAB "Kėdainių vandenys" vykdytos Akademijos NVĮ rekonstrukcijos veiklos darbų pirkimo teisminių procedūrų. (2,4 tūkst. eurų).</t>
  </si>
  <si>
    <t>Lėšos nepanaudotos užsitęsus APVA projekto "Potvynių rizikos valdymas" vykdomiems darbams, dokumentacijos tvarkymui - 45,4 tūkst. eurų; Projekto "Geriamojo vandens tiekimo ir nuotekų tvarkymo sistemų renovavimas ir plėtra, įmonių veiklos tobulinimas" lėšos nepanaudotos dėl UAB „Aukštaitijos vandenys“ vykdytų Panevėžio NVĮ rekonstrukcijos darbų vėlavimo ir dėl UAB „Druskininkų vandenys“ vykdytų Druskininkų VGĮ rekonstrukcijos darbų vėlavimo - 116,5 tūkst eurų; Projekto "Komunalinių atliekų tvarkymo infrastruktūros plėtra" lėšos nepanaudotos dėl gyventojų nesutikimo numatytose vietose įrengti aikšteles, užtrukusio DGASA sklypų vietų parinkimo, COVID-19 epidemijos metu sulėtėjusio projektavimo, prekių tiekimo, darbų vykdymo - 397,6 tūkst. eurų; Projekto „Užterštų teritorijų tvarkymas“ dėl Covid-19 pandemijos metu paskelbto karantino projekto įgyvendinimo sutarčių terminai nukelti į 2021 m. - 9,5 tūkst. eurų.</t>
  </si>
  <si>
    <t>BETA (Būsto energijos taupymo agentūra) užsitęsę vykdomi darbai ir jų dokumentacijos tvarkymas - 627,9 tūkst. eurų; AM dėl užsitęsusių pirkimų ir sutarčių vykdymo napanaudota studijoms/ analizėms lėšų dalis  - 1082,8 tūkst. eurų. Šios lėšos bus panaudotos ateinančiais metais.</t>
  </si>
  <si>
    <t>Aplinkos apsaugos agentūra dėl "Duomenų apie fluorintas šiltnamio efektą sukeliančias dujas ir ozono sluoksnį ardančias medžiagas teikimo, surinkimo ir tvarkymo, šių dujų ar medžiagų turinčios įrangos ir sistemų apskaitos tvarkos aprašo patvirtinimo" pakeitimo, kurio nuostatos įsigalios 2021 metais duomenų teikimui už 2021 metus ir dėl žmogiškų resursų kaitos ir kompetencijų stokos nebuvo parengta techninė specifikacija paslaugų pirkimui - 29,7 tūkst. eurų; Aplinkos projektų valdymo agentūra dėl uždarytos projekto sąskaitos ir apie tai neinformavus pareiškėjui - 54,3 tūkst. eurų.</t>
  </si>
  <si>
    <t>AM (Aplinkos ministerija) Klimato kaitos programos lėšomis finansuojamiems projektams nepanaudota išmokėjimų suma (44275,0 tūkst. eurų), nes 2020 m. įvyko kvietimai, pagal kuriuos paraiškos dar yra vertinamos ir pasirašomos sutartys. Mokėjimai bus vykdomi 2021-2022 m.</t>
  </si>
  <si>
    <t>APVA nepanaudojo Lietuvos aplinkos apsaugos investicijų fondo programos administravimui - 0,5 tūkst. eurų.</t>
  </si>
  <si>
    <t>Aplinkos projektų valdymo agentūros lėšos nepanaudotos neužbaigus EEPA projekto, buvo nustatyti trūkumai,  2021 m. pateikta Aplinkos apsaugos departamento patikros ataskaita ir projektą planuojama užbaigti 2021m. - 12642,2 tūkst. eurų.</t>
  </si>
  <si>
    <t>Nepanaudota Lietuvos aplinkos apsaugos investicijų fondo programos administravimui - 92,9 tūkst. eurų; AM nebuvo poreikio Aplinkosauginių mokesčių kontrolės informacinės sistemos gedimams šalinti (skubiam remonto paslaugų pirkimui, organizuojant supaprastintą pirkimą) ar modernizuoti sistemą - 10,5 tūkst. eurų.</t>
  </si>
  <si>
    <t xml:space="preserve">AAA (Aplinkos apsaugos agentūra) dėl žmogiškų resursų kaitos nebuvo parengtos techninės specifikacijos, neparengti ekonominio vertinimo kriterijai, sutarčių projektai paslaugų pirkimui 7 šios priemonės veikloms- 195,9 tūkst. eurų; APVA dėl neužbaigto ir nukelto į 2021 m. EEPA projekto - 33.6 tūkst. eurų,  mažesnio dotacijų panaudojimo, kurį įtakojo dalies projektų nutraukimas, taip pat COVID 19 apribojimai projektų įgyvendinimui bei nepatvirtintos naujos finansavimo kryptys - 703,1 tūkst. eurų ir nepanaudota Atliekų tvarkymo programos administravimui - 20,9 tūkst. eurų. </t>
  </si>
  <si>
    <t>AM užsitęsęs Atliekų tvarkymo programos skyrimo ir administravimo procedūras reglamentuojančių teisės aktų (įskaitant Atliekų tvarkymo įstatymą)  pakeitimas, siekiant lėšas naudoti efektyviau, nukreipiant aktualiems tikslams - 17808,5 tūkst. eurų.</t>
  </si>
  <si>
    <t>APVA projekto „Saugomų teritorijų ir valstybinės reikšmės parkų tvarkymas, pritaikymas lankymui“ LR Finansų ministerijos pavedimu buvo pakeistas FAS investicijų santykis (padidinta BF dalis bei sumažinta ES dalis), atitinkamai projekto išlaidos apmokėtos iš BF lėšų ir liko nepanaudota ES lėšų dalis 1169,7 tūkst. eurų; projekto "Biologinės įvairovės apsauga" sustabdžius LR Aplinkos ministro pavedimu Stumbrų apsaugos projekto įgyvendinimą,  kiti projektai nepatyrė didesnių išlaidų (skirtumui padengti) - 278,8 tūkst. eurų.</t>
  </si>
  <si>
    <t>Lietuvos zoologijos sodo nesurinktos pajamų įmokos - 53,5 tūkst. eurų; Kauno Tado Ivanausko zoologijos muziejus dėl COVID-19 racionalus ir taupus biudžeto asignavimų naudojimas - 30,7 tūkst. eurų.</t>
  </si>
  <si>
    <t>Aplinkos apsaugos departamentas dėl neužimtų etatų sutaupytos darbo užmokesčio lėšos - 69,1 tūkst. eurų; AM nepanaudota dalis Aplinkos apsaugos rėmimo programos lėšų, rezervuotų reformoms pavaldžiose įstaigose vykdyti (atsiskaitymui su atleidžiamais darbuotojais, pareiginių kategorijų didinimui) - 120,0 tūkst. eurų.</t>
  </si>
  <si>
    <t>Aplinkos apsaugos agentūros lėšos priemonei buvo skirtos 2020 lapkričio mėn., 2020-12-11 inicijuotas pirkimas investiciniam projektui, pirkimas įvyko, paslaugų teikimo sutartis pasirašyta tik 2021-01-07 d. - 618,1 tūkst. eurų; Lietuvos hidrometeorologijos tarnybos asignavimai perkelti į kitus metus - 70,0 tūkst. eurų; AM dėl karantino, susijusio su COVID-19 pandemija, užsitęsę viešieji pirkimai ir susijusios teisinės ir administracinės procedūros - 1450,6 tūkst. eurų; Valstybinės saugomų teritorijų tarnybos užsitęsusios viešųjų pirkimų ir susijusios teisinės ir administracinės procedūros - 3,6 tūkst. eurų.</t>
  </si>
  <si>
    <t>Lietuvos geologijos tarnybos dalis darbų ir viešųjų pirkimų procedūrų perkelta į 2021 m. - 48,2 tūkst. eurų; Aplinkos apsaugos departamento tęstiniai projektai, lėšos perkeltos į 2021 metus - 988,1 tūkst. eurų.</t>
  </si>
  <si>
    <t xml:space="preserve"> APVA poreikis projektams finansuoti buvo mažesnis negu numatyta asignavimų, mažesnį asignavimų panaudojimą įtakojo ir COVID 19 apribojimai projektų įgyvendinimui bei projektuose nustatyti viešųjų pirkimų neatitikimai, todėl persikelia į 2021 m. dallies projektų užbaigimas ir apmokėjimas - 1111,5 tūkst. eurų; AM mažesnis nei prognozuota poreikis ekstremalių ekologinių situacijų bei avarijų likvidavimui, aplinkos teršimo šaltiniams pašalinti, stumbrų ir vilkų padarytai žalai atlyginti - 1500,0 tūkst. eurų. Lėšos naudojamos pagal poreikį ištisus metus.</t>
  </si>
  <si>
    <t>Aplinkos apsaugos departamento lėšos nepanaudotos dėl COVID-19  įtakoje sumažėjusių kuro kainų bei draudimo kainų-133,4 tūkst. eurų; Valstybinė teritorijų planavimo ir statybos inspekcija užtruko pastatų griovimo procedūros dėl užsitęsusių civilinių, teisminių procesų - 237,0 tūkst. eurų; Lietuvos zoologijos sodo pateiktas prašymas dėl lėšų perkėlimo į 2021 metus - 37,2 tūkst. eurų;  Valstybinių saugomų teritorijų tarnybos nepanaudotos lėšos dėl ekstremalios situacijos šalyje ir karantino, susijusio su COVID-19 pandemija - 77,2 tūkst. eurų.</t>
  </si>
  <si>
    <t>AM dėl mažesnės nei planuota pirkimų kainos, taip pat viešųjų pirkimų metu pasiūlytos mažesnės kainos (VĮ VMU - 414,4 tūkst. eurų), viso 492,4 tūkst. eurų.</t>
  </si>
  <si>
    <t xml:space="preserve"> Seimui pateiktame Miškų įstatymo pakeitimo projekte numatyta išplėsti bendrųjų miškų ūkio reikmių, finansuotinų šios programos lėšomis, sąrašą. Įstatymo  projekto svarstymas Seime nebaigtas, dėl to AM 2020 m.  negalėjo finansuoti naujų veiklų, skirtų bendrosioms reikmės tenkinti ne tik valstybiniuose, bet ir privačiuose miškuose - 3825,2 tūkst. eurų. Valstybinė saugomų teritorijų tarnyba dėl įvestų LRV apribojimų ir darbuotojų kaitos neturėjo galimybės atlikti numatytus darbus - 49,5 tūkst. eurų, sutaupė transporto išlaidoms naudodama ekonomiškesnius automobilius, nei buvo numatyta - 1,7 tūkst. eurų.</t>
  </si>
  <si>
    <t>Užsitęsusios viešųjų pirkimų ir susijusios teisinės ir administracinės procedūros, Valstybinė miškų tarnyba -376,0 tūkst. eurų; AM dėl užsitęsusių pasiruošimo darbų ir užtrukusių viešųjų pirkimų procedūrų miško mokslo darbams atlikti (221 tūkst. eurų), nespėta panaudoti lėšas, skirtas miškų inventorizavimui, miškotvarkos projektams rengti (816,7 tūkst. eurų), nes vėluota pasirašyti sutartis (iš dalies dėl karantino, susijusio su COVID-19 pandemija).</t>
  </si>
  <si>
    <t xml:space="preserve"> Seimui pateiktame Miškų įstatymo pakeitimo projekte numatyta išplėsti bendrųjų miškų ūkio reikmių, finansuotinų šios programos lėšomis, sąrašą. Įstatymo  projekto svarstymas Seime nebaigtas, dėl to AM 2020 m.  negalėjo finansuoti naujų veiklų, skirtų bendrosioms reikmės tenkinti ne tik valstybiniuose, bet ir privačiuose miškuose - 3825,2 tūkst. eurų. </t>
  </si>
  <si>
    <r>
      <rPr>
        <sz val="10"/>
        <color rgb="FFFF0000"/>
        <rFont val="Times New Roman"/>
        <family val="1"/>
        <charset val="186"/>
      </rPr>
      <t xml:space="preserve"> </t>
    </r>
    <r>
      <rPr>
        <sz val="10"/>
        <color theme="1"/>
        <rFont val="Times New Roman"/>
        <family val="1"/>
        <charset val="186"/>
      </rPr>
      <t>Valstybinė saugomų teritorijų tarnyba dėl įvestų LRV apribojimų ir darbuotojų kaitos neturėjo galimybės atlikti numatytus darbus - 49,5 tūkst. eurų, sutaupė transporto išlaidoms naudodama ekonomiškesnius automobilius, nei buvo numatyta - 1,7 tūkst. eurų.</t>
    </r>
  </si>
  <si>
    <t>Mažesnis nei planuota pirkimų poreikis, Valstybinė teritorijų planavimo ir statybos inspekcija - 1,0 tūkst. eurų, Viešoji įstaiga Būsto energijos taupymo agentūra - 39,9 tūkst. eurų; AM sutaupyta dėl COVID pandemijos, atšaukus gyvus pristatymo renginius ir sustabdžius komandiruotes į užsienį ir Lietuvoje, taip pat visi užsienio pranešėjai pristatymus nuotoliniuose renginiuose, rengė nuotoliniu būdu, sutaupytos apgyvendinimo, maitinimo, kelionės lėšos - 29,4 tūkst. eurų.</t>
  </si>
  <si>
    <t>BETA užsitęsę vykdomi darbai ir jų dokumentacijos tvarkymas - 10056,0 tūkst. eurų.</t>
  </si>
  <si>
    <t>Lėšos nepanaudotos nes teisės aktuose nebuvo nenumatyta Valstybinė teritorijų planavimo ir statybos inspekcijos teisė, atliekant statybos valstybinę priežiūrą, užsakyti ekspertizės statybų atitikties šių produktų eksploatacinių savybių deklaracijose deklaruotoms eksploatacinėms savybėms vertinimą - 264,5 tūkst. eurų; AM užsitęsė viešųjų pirkimų procedūros (pirkimas atšauktas) galimybių studijai „Daugiabučių namų būtų ir kitų patalpų savininkų sprendimų priėmimui reikalingų elektroninių priemonių sukūrimas ir (ar) panaudojimas bei taikymas“ parengti - 10 tūkst. eurų. Dėl COVID-19 užsitęsus Lietuvos Respublikos teritorijos bendrojo plano koncepcijos tvirtinimui Seime (6 mėn.), nusikėlė  sekančio etapo darbų vykdymas dėl konkretizuotų sprendinių rengimo (dalis darbų ir apmokėjimų bus atlikti 2021 m.) - 56 tūkst. eurų.</t>
  </si>
  <si>
    <t>APVA projekto "Daugiabučių namų ir savivaldybių viešųjų pastatų modernizavimo skatinimas" užsitęsusios vykdomos paslaugos - 120,8 tūkst. eurų, projekto "Daugiabučių namų modernizavimo techninė parama" 2020 m. IV ketv. planuotas išlaidų apmokėjimas (dėl užsitęsusių vykdomų darbų) persikėlė į 2021 m. - 654,3 tūkst. eurų.</t>
  </si>
  <si>
    <t>2017 m. su Valstybės iždu užskaityta visa priskaičiuotų palūkanų suma, t. y. 2,9 mln. eurų, Daugiabučių namų atnaujinimo fondo (fondo valdytoja UAB Viešųjų investicijų plėtros agentūra) pajamų. Tačiau vėliau išsiaiškinta, kad į Valstybės iždą turi būti įskaitomos tik gautos palūkanos ir delspinigiai. Dabar į Valstybės iždą įskaitomi tik į fondą gauti delspinigiai, kol bus pasiektas visas 2017 m. įskaitytas perviršis.
Be to, planuojant buvo įtrauktos ir į Jessica kontroliuojantįjį fondą numatomos susigrąžinti lėšos. Tačiau jos neturi būti įskaitomos į Valstybės iždą pagal Palūkanų, sukauptų nuo europos Sąjungos fondų lėšų, panaudojimo ir įskaitymo į valstybės biudžetą taisykles, patvirtintas LR finansų ministro 2011-05-19 įsakymu Nr. 1K-192.</t>
  </si>
  <si>
    <t>Šios lėšos buvo skirtos apmokėti kultūros ir meno kūrėjų prastovas. Prašymus skirti prastovas pateikė mažiau kūrėjų nei buvo planuota. Planuoti šių lėšų panaudojimą buvo labai sudėtinga dėl kintančių epidemiologinių apribojimų ir atitinkamai jų poveikio kultūros sektoriui.  Dėl pandemijos buvo atšaukti Koncertinės įstaigos Kauno valstybinės filharmonijos Kalėdinio ciklo koncertai ir sumažėjus išlaidoms liko nepanaudota 19,9 tūkst. eurų lėšų. Lietuvos kino centro nepanaudotos lėšos kino gamybos projektams sudaro 11,4 tūkst. eurų.</t>
  </si>
  <si>
    <t>Dėl užsitęsusių projektinių pasiūlymų derinimo su Klaipėdos miesto savivaldybe buvo nepanaudota kultūros paskirties pastato Klaipėdoje, Smiltynės g. 7, rekonstravimo projektui 296,4 tūkst. eurų. Taip pat nepanaudota Lietuvos jūrų muziejaus administracinio pastato rekonstravimui 329,6 tūkst. eurų, nuotekų tvarkymo sistemos ir valymo įrenginių rekonstravimui 150 tūkst. eurų. Baltijos jūrų gyvūnų reabilitacijos centro sukūrimui liko nepanaudota 124 tūkst. eurų. Dėl rangovo restruktūrizavimo procedūros nuo 2020-01-17 darbai objekte buvo sustabdyti ir atnaujinti tik nuo 2020 m. spalio mėn.</t>
  </si>
  <si>
    <t>Dalis asignavimų nepanaudota dėl mažesnio, nei planuota pirkimų poreikio - Europos pagalbos labiausiai skurstantiems asmenims fondo informacinės sistemos plėtros paslaugos pirkimas atidėtas į 2021 metus.</t>
  </si>
  <si>
    <t>2,1 tūkst. eurų SM biudžeto lėšos nepanaudotos dėl pandemijos COVID-19 metu paskelbto karantino ir veiklos apribojimų. 2020-12-28  9,8 tūkst. eurų PKPD nuomininkų ir panaudos gavėjų įmokos už komunalines paslaugas pervestos Finansų ministerijai, o ne skoloms už komunalines paslaugas apmokėti.  29,9 tūkst. eurų Kybartų pasienio kontrolės punkto modernizavimas (02.0026) - nepanaudota 29,9 tūkst. eurų, nes projektas laikinai sustabdytas dėl 2020 m. skirto nepakankamo finansavimo. Šumsko pasienio kontrolės punkto statyba (02.0027) - nepanaudota 50,0 tūkst. eurų, nes projektas laikinai sustabdytas dėl užsitęsusių žemės sklypo formavimo procedūrų.</t>
  </si>
  <si>
    <t>2014-2021 m. Europos ekonominės erdvės finansinio mechanizmo programos (toliau – Programa) suplanuotų lėšų dalis nepanaudota dėl Programos priemonių „Sveikatos kabinetų mokyklose ir ikimokyklinio ugdymo įstaigose aprūpinimas metodinėmis priemonėmis“ bei „Adaptuoto ir išplėsto Jaunimui palankių sveikatos priežiūros paslaugų (JPSPP) teikimo modelio įdiegimas“ nusikėlusių į 2020 m. II pusmetį kvietimų teikti paraiškas, atitinkamai nusikėlė konkursinių projektų vertinimas ir tvirtinimas, todėl projektų vykdytojams nebuvo išmokėti suplanuoti avansai.  </t>
  </si>
  <si>
    <r>
      <t xml:space="preserve">Didžiausia dalis lėšų nepanaudota dėl COVID-19 pandemijos sukeltų padarinių ir karantino. Neįvyko arba nepilna apimtimi įvyko suplanuoti įstaigų sporto renginiai bei kitos veiklos susijusios su sportu pagal vykdomas sutartis. </t>
    </r>
    <r>
      <rPr>
        <b/>
        <sz val="10"/>
        <color theme="1"/>
        <rFont val="Times New Roman"/>
        <family val="1"/>
        <charset val="186"/>
      </rPr>
      <t>Taip pat iki Konstitucinio teismo išaiškinimo, 1.6.1.1.1 finansavimo šaltino lėšos buvo skiriamos kelerių metų projektams, todėl 2020 metais panaudotos lėšos yra tik 2019 ir 2020 metų kvietimo projektų išlaidoms dengti, dalis likusių lėšų buvo skirti šių projektų tęstinėms veikloms kompensuot</t>
    </r>
    <r>
      <rPr>
        <sz val="10"/>
        <color theme="1"/>
        <rFont val="Times New Roman"/>
        <family val="1"/>
        <charset val="186"/>
      </rPr>
      <t>i.</t>
    </r>
  </si>
  <si>
    <t>Tiekėjui laiku nepristačius prekių, nebuvo įsisavintos lėšos, skirtos nešiojamų kompiuterių įsigijimui.</t>
  </si>
  <si>
    <t>Prasidėjus pasaulinei COVID-19 pandemijai ir įteisinus nuotolinį darbą, sumažėjo komunalinių paslaugų, ryšių ir transporto paslaugų poreikis.</t>
  </si>
  <si>
    <t>Mažesnis nei planuotas komandiruočių skaičius, neįvykę, atšaukti renginiai, susitikimai dėl COVID-19 pandemijos.</t>
  </si>
  <si>
    <t>Lėšos skirtos, asmenų perkėlimui iš Venesuelos Bolivaro Respublikos į Lietuvą, neįsisavintos dėl COVID-19 pandemijos skrydžių nebuvimo, riboto asmenų skaičiaus perkėlimo.</t>
  </si>
  <si>
    <t>Sumažinti gauti asignavimai dėl kliento pervestos kompensacijos už paslaugas, kuri iki 2021-01-10 grąžinta į iždą.</t>
  </si>
  <si>
    <t>Vykstant teisminiams procesams viešųjų pirkimų procedūros dėl VSAT prie LR VRM administracinio pastato Gintaro g. 1, Klaipėdoje rekonstravimo nebuvo užbaigtos. 2020 m. spalio 30 d. UAB "Pamario restauratorius" kreipėsi į Vilniaus apygardos teismą su ieškiniu (prašymu) dėl galimai neteisėtų VSAT veiksmų, vykdant supaprastintą viešąjį pirkimą. 2020 m. lapkričio 4 d. Vilniaus apygardos teismas nutartimi civilinėje byloje pritaikė laikinas apsaugos priemones - uždrausti sudaryti pirkimo sutartį, o jei sutartis sudaryta - sustabdyti jos vykdymą iki įsiteisėjusio teismo sprendimo civilinėje byloje priėmimo. Vilniaus apygardos teismas 2020 m. gruodžio 10 d. ieškinį atmetė. Ieškovas 2020 m. gruodžio 21 d. pateikė apeliacinį skundą. Apeliacinis teismas nutarė sprendimo ar nutarties priėmimą ir paskelbimą atidėti iki 2021 m. sausio 28 d.</t>
  </si>
  <si>
    <t>Suplanuotų lėšų nepanaudojimas tiesiogiai susijęs su projektų vykdytojų įgyvendinamų projektų planavimu, atliekamomis pirkimų procedūromis ir įtakotas kitų priežasčių, susijusių su projektų įgyvendinimo eiga ir terminais. Per 2020 m.  buvo pasirašyta 29 projektų finansavimo sutarčių pakeitimų dėl projekto įgyvendinimo termino pratęsimo, o tai reiškia, kad šiems 29 projektų buvo planuojama išmokėti lėšas 2020 m., tačiau jos bus išmokėtos 2021 m. (Atsakingoji ir Įgaliotoji institucijos tik įvertinusios projektų vykdytojų pateiktas priežastis dėl projektų terminų pratęsimų, sutinka pakeisti sutartis). Dar viena svari priežastis, įtakojanti lėšų nepanaudojimą, ilgas, iki 3 kalendorinių metų, projektų įgyvendinimo terminas ir užsitęsiančios lėšų tinkamumo vertinimo procedūros.</t>
  </si>
  <si>
    <t>Programos valdymo lėšos nebuvo panaudotos, nes vykimas į komandiruotes, kvalifikacijos kėlimo ir kitų paslaugų įsigijimas sustojo dėl ekstremalios situacijos, susijusios su COVID – 19, paskelbimu bei dėl VRM Europos Sąjungos investicijų ir tarptautinių programų departamente vykusių struktūrinių pokyčių.</t>
  </si>
  <si>
    <t>Dėl Ginklų fondo reorganizavimo nuo 2020 m. liepos 1 d. ir jo  funkcijų perdavimo kitoms įstaigoms, nesurinkta planuotų pajamų įmokų.</t>
  </si>
  <si>
    <t xml:space="preserve">Techninės paramos lėšų dalis liko nepanaudota dėl personalo kaitos (laikinai neužimtos pareigybės), dėl darbuotojų išėjimo tikslinių atostogų. </t>
  </si>
  <si>
    <t>Netinkamos deklaruoti Europos Komisijai išlaidos padengtos iš VB lėšų pagal Finansų ministerijos pateiktą informaciją.</t>
  </si>
  <si>
    <t>Pagal papriemonę "Parama palūkanoms kompensuoti" parama išmokama vadovaujantis paramos gavėjų pateiktomis finansų įstaigų išduotomis pažymomis apie už paskolas ar lizingo paslaugas sumokėtas palūkanas. Atsižvelgiant į tai, kad neįmanoma suplanuoti kiek paramos gavėjų ir kokiu dažnumu kreipsis dėl paramos išmokėjimo, taip pat į tai, kiek paramos gavėjai bus sumokėję palūkanų, tikslaus lėšų poreikio numatyti nėra galimybių.</t>
  </si>
  <si>
    <t>Asignavimai nepanaudoti pagal KPP 2014-2020 m. paramos priemones dėl laiku nepateiktų/nebaigtų vertinti mokėjimo prašymų.</t>
  </si>
  <si>
    <t>Asignavimai nepanaudoti pagal EJRŽF 2014-2020 paramos priemones dėl laiku nepateiktų/nebaigtų vertinti mokėjimo prašymų, gautų mokėjimo prašymų mažesnei sumai negu planuota.</t>
  </si>
  <si>
    <t>68,2 tūkst. eurų nepanaudota investicinio projekto "Nacionalinės veterinarinių vaistų informacinės sistemos sukūrimas", I etapo  darbai atilkti už mažesnę kainą nei buvo planuota,  0,2 tūkst. eurų nepanaudota dėl mažesnės, nei planuota, pirkimų kainos.</t>
  </si>
  <si>
    <t>25 tūkst. eurų lėšų panaudojimas mažesnis dėl pasikeitusio užkrečiamųjų gyvūnų ligų programų bei Afrikinio kiaulių maro priemonių  finansinės paramos iš europos Komisjos intensyvumo ir skiriamos ES paramos dydžio.</t>
  </si>
  <si>
    <t>96,6 tūkst. eurų lėšų panaudojimas mažesnis dėl pasikeitusio užkrečiamųjų gyvūnų ligų programų bei Afrikinio kiaulių maro priemonių  finansinės paramos iš europos Komisjos intensyvumo ir skiriamos ES paramos dydžio.</t>
  </si>
  <si>
    <t>1353,8 tūkst. eurų lėšų panaudojimas mažesnis dėl pasikeitusio užkrečiamųjų gyvūnų ligų programų bei Afrikinio kiaulių maro priemonių  finansinės paramos iš europos Komisjos intensyvumo ir skiriamos ES paramos dydžio.</t>
  </si>
  <si>
    <t>0,1 tūkst. eurų nepanaudota dėl mažesnės, nei planuota, pirkimų kainos.</t>
  </si>
  <si>
    <t>0,2 tūkst. eurų nepanaudota dėl mažesnės, nei planuota, pirkimų kainos.</t>
  </si>
  <si>
    <t xml:space="preserve">Dėl karantino (COVID-19 viruso pandemijos) įtakos (mažesnis materialiojo ir nematerialiojo turto nuomos išlaidų (1,4 tūkst. eurų) poreikis). </t>
  </si>
  <si>
    <t>XIV. Sveikatos apsaugos ministerija</t>
  </si>
  <si>
    <t>XV. Švietimo, mokslo ir sporto ministerija</t>
  </si>
  <si>
    <t>XVI. Teisingumo ministerija</t>
  </si>
  <si>
    <t>XVII. Užsienio reikalų ministerija</t>
  </si>
  <si>
    <t>XVIII. Vidaus reikalų ministerija</t>
  </si>
  <si>
    <t>XIX. Žemės ūkio ministerija</t>
  </si>
  <si>
    <t>XX. Valstybinė maisto ir veterinarijos tarnyba</t>
  </si>
  <si>
    <t>XXI. Nacionalinė teismų administracija</t>
  </si>
  <si>
    <t>XXII. Lietuvos Respublikos ryšių reguliavimo tarnyba</t>
  </si>
  <si>
    <t>XXIII. Lietuvos mokslo taryba</t>
  </si>
  <si>
    <t>XXIV. Nacionalinė šeimos taryba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</si>
</sst>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31">
    <font>
      <sz val="11"/>
      <color theme="1"/>
      <name val="Calibri"/>
      <family val="2"/>
      <charset val="186"/>
      <scheme val="minor"/>
    </font>
    <font>
      <sz val="11"/>
      <color theme="1"/>
      <name val="Calibri"/>
      <family val="2"/>
      <charset val="186"/>
      <scheme val="minor"/>
    </font>
    <font>
      <sz val="8"/>
      <color theme="1"/>
      <name val="Calibri"/>
      <family val="2"/>
      <charset val="186"/>
      <scheme val="minor"/>
    </font>
    <font>
      <sz val="9"/>
      <color theme="1"/>
      <name val="Calibri"/>
      <family val="2"/>
      <charset val="186"/>
      <scheme val="minor"/>
    </font>
    <font>
      <sz val="9"/>
      <color rgb="FF000000"/>
      <name val="Calibri"/>
      <family val="2"/>
      <charset val="186"/>
    </font>
    <font>
      <sz val="8"/>
      <name val="Times New Roman"/>
      <family val="1"/>
      <charset val="186"/>
    </font>
    <font>
      <sz val="10"/>
      <color theme="1"/>
      <name val="Times New Roman"/>
      <family val="1"/>
      <charset val="186"/>
    </font>
    <font>
      <sz val="8"/>
      <color rgb="FF000000"/>
      <name val="Times New Roman"/>
      <family val="1"/>
      <charset val="186"/>
    </font>
    <font>
      <b/>
      <sz val="14"/>
      <color rgb="FF000000"/>
      <name val="Times New Roman"/>
      <family val="1"/>
      <charset val="186"/>
    </font>
    <font>
      <sz val="10"/>
      <color rgb="FF000000"/>
      <name val="Times New Roman"/>
      <family val="1"/>
      <charset val="186"/>
    </font>
    <font>
      <sz val="11"/>
      <name val="Times New Roman"/>
      <family val="1"/>
      <charset val="186"/>
    </font>
    <font>
      <b/>
      <sz val="10"/>
      <name val="Times New Roman"/>
      <family val="1"/>
      <charset val="186"/>
    </font>
    <font>
      <sz val="10"/>
      <name val="Times New Roman"/>
      <family val="1"/>
      <charset val="186"/>
    </font>
    <font>
      <sz val="11"/>
      <name val="Calibri"/>
      <family val="2"/>
      <charset val="186"/>
      <scheme val="minor"/>
    </font>
    <font>
      <b/>
      <sz val="12"/>
      <name val="Times New Roman"/>
      <family val="1"/>
      <charset val="186"/>
    </font>
    <font>
      <b/>
      <sz val="12"/>
      <color theme="1"/>
      <name val="Calibri"/>
      <family val="2"/>
      <charset val="186"/>
      <scheme val="minor"/>
    </font>
    <font>
      <sz val="8"/>
      <color theme="1"/>
      <name val="Times New Roman"/>
      <family val="1"/>
      <charset val="186"/>
    </font>
    <font>
      <sz val="9"/>
      <name val="Times New Roman"/>
      <family val="1"/>
      <charset val="186"/>
    </font>
    <font>
      <sz val="9"/>
      <color theme="1"/>
      <name val="Times New Roman"/>
      <family val="1"/>
      <charset val="186"/>
    </font>
    <font>
      <sz val="10"/>
      <color rgb="FFFF0000"/>
      <name val="Times New Roman"/>
      <family val="1"/>
      <charset val="186"/>
    </font>
    <font>
      <sz val="10"/>
      <color theme="1"/>
      <name val="Times New Roman"/>
      <family val="1"/>
    </font>
    <font>
      <sz val="11"/>
      <color indexed="8"/>
      <name val="Calibri"/>
      <family val="2"/>
      <charset val="186"/>
    </font>
    <font>
      <sz val="10"/>
      <name val="Arial"/>
      <family val="2"/>
      <charset val="186"/>
    </font>
    <font>
      <sz val="11"/>
      <color rgb="FF000000"/>
      <name val="Liberation Sans2"/>
      <charset val="186"/>
    </font>
    <font>
      <b/>
      <sz val="10"/>
      <color theme="1"/>
      <name val="Times New Roman"/>
      <family val="1"/>
      <charset val="186"/>
    </font>
    <font>
      <sz val="10"/>
      <name val="Calibri"/>
      <family val="2"/>
      <charset val="186"/>
      <scheme val="minor"/>
    </font>
    <font>
      <sz val="11"/>
      <color theme="1"/>
      <name val="Calibri"/>
      <family val="2"/>
      <scheme val="minor"/>
    </font>
    <font>
      <sz val="10"/>
      <name val="Times New Roman Baltic"/>
      <charset val="186"/>
    </font>
    <font>
      <sz val="11"/>
      <color rgb="FF000000"/>
      <name val="Calibri"/>
      <family val="2"/>
      <charset val="186"/>
    </font>
    <font>
      <sz val="11"/>
      <color rgb="FF000000"/>
      <name val="Calibri"/>
      <family val="2"/>
      <scheme val="minor"/>
    </font>
    <font>
      <sz val="10"/>
      <name val="TimesLT"/>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2">
    <xf numFmtId="0" fontId="0"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7" fillId="0" borderId="0"/>
    <xf numFmtId="0" fontId="28" fillId="0" borderId="0" applyNumberFormat="0" applyFont="0" applyBorder="0" applyProtection="0"/>
    <xf numFmtId="0" fontId="1" fillId="0" borderId="0"/>
    <xf numFmtId="0" fontId="1" fillId="0" borderId="0"/>
    <xf numFmtId="0" fontId="1" fillId="0" borderId="0"/>
    <xf numFmtId="0" fontId="28" fillId="0" borderId="0"/>
    <xf numFmtId="164" fontId="21" fillId="0" borderId="0" applyFont="0" applyFill="0" applyBorder="0" applyAlignment="0" applyProtection="0"/>
    <xf numFmtId="0" fontId="29" fillId="0" borderId="0"/>
    <xf numFmtId="0" fontId="26" fillId="0" borderId="0"/>
    <xf numFmtId="0" fontId="28" fillId="0" borderId="0"/>
    <xf numFmtId="0" fontId="30" fillId="0" borderId="0"/>
  </cellStyleXfs>
  <cellXfs count="503">
    <xf numFmtId="0" fontId="0" fillId="0" borderId="0" xfId="0"/>
    <xf numFmtId="0" fontId="0" fillId="0" borderId="0" xfId="0" applyFont="1" applyFill="1" applyAlignment="1">
      <alignment vertical="center"/>
    </xf>
    <xf numFmtId="165" fontId="2" fillId="0" borderId="0" xfId="0" applyNumberFormat="1" applyFont="1" applyFill="1" applyAlignment="1">
      <alignment horizontal="right" vertical="center"/>
    </xf>
    <xf numFmtId="165" fontId="2" fillId="0" borderId="0" xfId="0" applyNumberFormat="1" applyFont="1" applyFill="1" applyAlignment="1">
      <alignment horizontal="left" vertical="center"/>
    </xf>
    <xf numFmtId="165" fontId="3" fillId="0" borderId="0" xfId="0" applyNumberFormat="1" applyFont="1" applyFill="1" applyAlignment="1">
      <alignment vertical="center"/>
    </xf>
    <xf numFmtId="165" fontId="3" fillId="0" borderId="0" xfId="0" applyNumberFormat="1" applyFont="1" applyFill="1" applyAlignment="1">
      <alignment horizontal="right" vertical="center"/>
    </xf>
    <xf numFmtId="0" fontId="4" fillId="0" borderId="0" xfId="0" applyFont="1" applyFill="1" applyAlignment="1">
      <alignment horizontal="right" vertical="center"/>
    </xf>
    <xf numFmtId="0" fontId="3" fillId="0" borderId="0" xfId="0" applyFont="1" applyFill="1" applyAlignment="1">
      <alignment horizontal="right" vertical="center"/>
    </xf>
    <xf numFmtId="0" fontId="5" fillId="0" borderId="0" xfId="0" applyFont="1" applyFill="1" applyAlignment="1">
      <alignment horizontal="left" vertical="center" wrapText="1"/>
    </xf>
    <xf numFmtId="0" fontId="6" fillId="0" borderId="0" xfId="0" applyFont="1" applyFill="1"/>
    <xf numFmtId="0" fontId="0" fillId="0" borderId="0" xfId="0" applyFill="1"/>
    <xf numFmtId="0" fontId="0" fillId="0" borderId="0" xfId="0" applyFont="1" applyFill="1" applyAlignment="1">
      <alignment horizontal="left" vertical="center"/>
    </xf>
    <xf numFmtId="0" fontId="7" fillId="0" borderId="0" xfId="0" applyFont="1" applyFill="1" applyAlignment="1">
      <alignment vertical="center"/>
    </xf>
    <xf numFmtId="0" fontId="10" fillId="0" borderId="0" xfId="0" applyFont="1" applyFill="1"/>
    <xf numFmtId="0" fontId="0" fillId="0" borderId="0" xfId="0" applyFill="1" applyAlignment="1">
      <alignment horizontal="left"/>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right" vertical="center"/>
    </xf>
    <xf numFmtId="165" fontId="0" fillId="0" borderId="0" xfId="0" applyNumberFormat="1" applyFill="1" applyAlignment="1">
      <alignment horizontal="right" vertical="center"/>
    </xf>
    <xf numFmtId="0" fontId="0" fillId="0" borderId="0" xfId="0" applyFill="1" applyAlignment="1">
      <alignment horizontal="left" vertical="center"/>
    </xf>
    <xf numFmtId="0" fontId="6" fillId="0" borderId="0" xfId="0" applyFont="1" applyFill="1" applyAlignment="1">
      <alignment horizontal="center" vertical="center"/>
    </xf>
    <xf numFmtId="4" fontId="6" fillId="0" borderId="0" xfId="0" applyNumberFormat="1" applyFont="1" applyFill="1" applyAlignment="1">
      <alignment horizontal="left" vertical="center"/>
    </xf>
    <xf numFmtId="4" fontId="6" fillId="0" borderId="0" xfId="0" applyNumberFormat="1" applyFont="1" applyFill="1" applyAlignment="1">
      <alignment horizontal="right" vertical="center"/>
    </xf>
    <xf numFmtId="4" fontId="6" fillId="0" borderId="0" xfId="0" applyNumberFormat="1" applyFont="1" applyFill="1" applyAlignment="1">
      <alignment vertical="center"/>
    </xf>
    <xf numFmtId="0" fontId="6" fillId="0" borderId="0" xfId="0" applyFont="1" applyFill="1" applyAlignment="1">
      <alignment horizontal="right" vertical="center"/>
    </xf>
    <xf numFmtId="166" fontId="6" fillId="0" borderId="0" xfId="0" applyNumberFormat="1" applyFont="1" applyFill="1" applyAlignment="1">
      <alignment horizontal="left" vertical="center"/>
    </xf>
    <xf numFmtId="166" fontId="6" fillId="0" borderId="0" xfId="0" applyNumberFormat="1" applyFont="1" applyFill="1"/>
    <xf numFmtId="0" fontId="0" fillId="0" borderId="0" xfId="0" applyFont="1" applyFill="1" applyAlignment="1">
      <alignment horizontal="right" vertical="center"/>
    </xf>
    <xf numFmtId="0" fontId="9" fillId="0" borderId="0" xfId="0" applyFont="1" applyFill="1" applyAlignment="1">
      <alignment horizontal="right" vertical="center"/>
    </xf>
    <xf numFmtId="1" fontId="11" fillId="0" borderId="1"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right" vertical="center" wrapText="1"/>
    </xf>
    <xf numFmtId="4" fontId="11" fillId="0" borderId="2" xfId="1" applyNumberFormat="1" applyFont="1" applyFill="1" applyBorder="1" applyAlignment="1">
      <alignment horizontal="right" vertical="center" wrapText="1"/>
    </xf>
    <xf numFmtId="4" fontId="11" fillId="0" borderId="3" xfId="1" applyNumberFormat="1" applyFont="1" applyFill="1" applyBorder="1" applyAlignment="1">
      <alignment horizontal="right" vertical="center" wrapText="1"/>
    </xf>
    <xf numFmtId="4" fontId="11" fillId="0" borderId="4" xfId="0" applyNumberFormat="1" applyFont="1" applyFill="1" applyBorder="1" applyAlignment="1">
      <alignment horizontal="right" vertical="center" wrapText="1"/>
    </xf>
    <xf numFmtId="165" fontId="11" fillId="0" borderId="5" xfId="1" applyNumberFormat="1" applyFont="1" applyFill="1" applyBorder="1" applyAlignment="1">
      <alignment horizontal="left" vertical="center" wrapText="1"/>
    </xf>
    <xf numFmtId="166" fontId="12" fillId="0" borderId="0" xfId="0" applyNumberFormat="1" applyFont="1" applyFill="1" applyBorder="1"/>
    <xf numFmtId="0" fontId="13" fillId="0" borderId="0" xfId="0" applyFont="1" applyFill="1"/>
    <xf numFmtId="0" fontId="12" fillId="0" borderId="1" xfId="1" applyNumberFormat="1" applyFont="1" applyFill="1" applyBorder="1" applyAlignment="1">
      <alignment vertical="center"/>
    </xf>
    <xf numFmtId="0" fontId="12" fillId="0" borderId="1" xfId="1" applyNumberFormat="1" applyFont="1" applyFill="1" applyBorder="1" applyAlignment="1">
      <alignment vertical="center" wrapText="1"/>
    </xf>
    <xf numFmtId="0" fontId="11" fillId="0" borderId="1"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0" fontId="11"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right" vertical="center" wrapText="1"/>
    </xf>
    <xf numFmtId="0" fontId="11" fillId="0" borderId="6" xfId="1" applyNumberFormat="1" applyFont="1" applyFill="1" applyBorder="1" applyAlignment="1">
      <alignment horizontal="right" vertical="center" wrapText="1"/>
    </xf>
    <xf numFmtId="0" fontId="11" fillId="0" borderId="7" xfId="1" applyNumberFormat="1" applyFont="1" applyFill="1" applyBorder="1" applyAlignment="1">
      <alignment horizontal="left" vertical="center" wrapText="1"/>
    </xf>
    <xf numFmtId="0" fontId="12" fillId="0" borderId="0" xfId="0" applyNumberFormat="1" applyFont="1" applyFill="1" applyBorder="1" applyAlignment="1">
      <alignment vertical="center"/>
    </xf>
    <xf numFmtId="0" fontId="13" fillId="0" borderId="0" xfId="0" applyNumberFormat="1" applyFont="1" applyFill="1" applyAlignment="1">
      <alignment vertical="center"/>
    </xf>
    <xf numFmtId="0" fontId="12" fillId="0" borderId="0" xfId="0" applyNumberFormat="1" applyFont="1" applyFill="1" applyBorder="1"/>
    <xf numFmtId="0" fontId="13" fillId="0" borderId="0" xfId="0" applyNumberFormat="1" applyFont="1" applyFill="1"/>
    <xf numFmtId="1" fontId="12" fillId="0" borderId="1" xfId="1" quotePrefix="1" applyNumberFormat="1" applyFont="1" applyFill="1" applyBorder="1" applyAlignment="1">
      <alignment horizontal="center" vertical="center"/>
    </xf>
    <xf numFmtId="0" fontId="12" fillId="0" borderId="1" xfId="1" applyFont="1" applyFill="1" applyBorder="1" applyAlignment="1">
      <alignment vertical="center" wrapText="1"/>
    </xf>
    <xf numFmtId="4" fontId="12" fillId="2" borderId="3" xfId="1" applyNumberFormat="1" applyFont="1" applyFill="1" applyBorder="1" applyAlignment="1">
      <alignment horizontal="right" vertical="center"/>
    </xf>
    <xf numFmtId="49" fontId="16" fillId="2" borderId="4" xfId="1" applyNumberFormat="1" applyFont="1" applyFill="1" applyBorder="1" applyAlignment="1">
      <alignment horizontal="right" vertical="center"/>
    </xf>
    <xf numFmtId="49" fontId="6" fillId="2" borderId="5" xfId="0" applyNumberFormat="1" applyFont="1" applyFill="1" applyBorder="1" applyAlignment="1">
      <alignment horizontal="left" vertical="center" wrapText="1" shrinkToFit="1"/>
    </xf>
    <xf numFmtId="166" fontId="12" fillId="0" borderId="0" xfId="0" applyNumberFormat="1" applyFont="1" applyFill="1" applyBorder="1" applyAlignment="1">
      <alignment vertical="center"/>
    </xf>
    <xf numFmtId="4" fontId="12" fillId="2" borderId="11" xfId="1" applyNumberFormat="1" applyFont="1" applyFill="1" applyBorder="1" applyAlignment="1">
      <alignment horizontal="right" vertical="center" wrapText="1"/>
    </xf>
    <xf numFmtId="4" fontId="12" fillId="2" borderId="0" xfId="1" applyNumberFormat="1" applyFont="1" applyFill="1" applyBorder="1" applyAlignment="1">
      <alignment horizontal="right" vertical="center" wrapText="1"/>
    </xf>
    <xf numFmtId="0" fontId="6" fillId="2" borderId="8" xfId="0" applyFont="1" applyFill="1" applyBorder="1" applyAlignment="1">
      <alignment horizontal="left" vertical="center" wrapText="1" shrinkToFit="1"/>
    </xf>
    <xf numFmtId="4" fontId="12" fillId="2" borderId="13" xfId="1" applyNumberFormat="1" applyFont="1" applyFill="1" applyBorder="1" applyAlignment="1">
      <alignment horizontal="right" vertical="center" wrapText="1"/>
    </xf>
    <xf numFmtId="0" fontId="6" fillId="2" borderId="14" xfId="1" applyFont="1" applyFill="1" applyBorder="1" applyAlignment="1">
      <alignment horizontal="right" vertical="center" wrapText="1"/>
    </xf>
    <xf numFmtId="0" fontId="6" fillId="2" borderId="15" xfId="0" applyFont="1" applyFill="1" applyBorder="1" applyAlignment="1">
      <alignment horizontal="left" vertical="center" wrapText="1" shrinkToFit="1"/>
    </xf>
    <xf numFmtId="49" fontId="12" fillId="0" borderId="1" xfId="1" applyNumberFormat="1" applyFont="1" applyFill="1" applyBorder="1" applyAlignment="1">
      <alignment horizontal="center" vertical="center"/>
    </xf>
    <xf numFmtId="4" fontId="12" fillId="0" borderId="1" xfId="1" applyNumberFormat="1" applyFont="1" applyFill="1" applyBorder="1" applyAlignment="1">
      <alignment vertical="center" wrapText="1"/>
    </xf>
    <xf numFmtId="4" fontId="12" fillId="0" borderId="1" xfId="1" applyNumberFormat="1" applyFont="1" applyFill="1" applyBorder="1" applyAlignment="1">
      <alignment horizontal="right" vertical="center" wrapText="1"/>
    </xf>
    <xf numFmtId="4" fontId="12" fillId="0" borderId="2" xfId="1" applyNumberFormat="1" applyFont="1" applyFill="1" applyBorder="1" applyAlignment="1">
      <alignment horizontal="right" vertical="center"/>
    </xf>
    <xf numFmtId="4" fontId="12" fillId="2" borderId="3" xfId="1" applyNumberFormat="1" applyFont="1" applyFill="1" applyBorder="1" applyAlignment="1">
      <alignment horizontal="right" vertical="center" wrapText="1"/>
    </xf>
    <xf numFmtId="0" fontId="6" fillId="2" borderId="4" xfId="1" applyFont="1" applyFill="1" applyBorder="1" applyAlignment="1">
      <alignment horizontal="right" vertical="center" wrapText="1"/>
    </xf>
    <xf numFmtId="0" fontId="9" fillId="2" borderId="5" xfId="0" applyFont="1" applyFill="1" applyBorder="1" applyAlignment="1">
      <alignment horizontal="left" vertical="center" wrapText="1" shrinkToFit="1"/>
    </xf>
    <xf numFmtId="0" fontId="11" fillId="0" borderId="1" xfId="1" applyFont="1" applyFill="1" applyBorder="1" applyAlignment="1">
      <alignment vertical="center" wrapText="1"/>
    </xf>
    <xf numFmtId="4" fontId="11" fillId="0" borderId="1" xfId="1" applyNumberFormat="1" applyFont="1" applyFill="1" applyBorder="1" applyAlignment="1">
      <alignment vertical="center"/>
    </xf>
    <xf numFmtId="4" fontId="11" fillId="0" borderId="1" xfId="1" applyNumberFormat="1" applyFont="1" applyFill="1" applyBorder="1" applyAlignment="1">
      <alignment horizontal="right" vertical="center"/>
    </xf>
    <xf numFmtId="4" fontId="11" fillId="0" borderId="2" xfId="1" applyNumberFormat="1" applyFont="1" applyFill="1" applyBorder="1" applyAlignment="1">
      <alignment horizontal="right" vertical="center"/>
    </xf>
    <xf numFmtId="4" fontId="11" fillId="2" borderId="2" xfId="1" applyNumberFormat="1" applyFont="1" applyFill="1" applyBorder="1" applyAlignment="1">
      <alignment horizontal="right" vertical="center"/>
    </xf>
    <xf numFmtId="4" fontId="11" fillId="2" borderId="6" xfId="1" applyNumberFormat="1" applyFont="1" applyFill="1" applyBorder="1" applyAlignment="1">
      <alignment horizontal="right" vertical="center"/>
    </xf>
    <xf numFmtId="0" fontId="12" fillId="2" borderId="7" xfId="1" applyFont="1" applyFill="1" applyBorder="1" applyAlignment="1">
      <alignment horizontal="left" vertical="center" wrapText="1"/>
    </xf>
    <xf numFmtId="4" fontId="12" fillId="2" borderId="11" xfId="1" applyNumberFormat="1" applyFont="1" applyFill="1" applyBorder="1" applyAlignment="1">
      <alignment horizontal="right" vertical="center"/>
    </xf>
    <xf numFmtId="49" fontId="12" fillId="2" borderId="0" xfId="1" applyNumberFormat="1" applyFont="1" applyFill="1" applyBorder="1" applyAlignment="1">
      <alignment horizontal="right" vertical="center"/>
    </xf>
    <xf numFmtId="0" fontId="9" fillId="2" borderId="8" xfId="0" applyFont="1" applyFill="1" applyBorder="1" applyAlignment="1">
      <alignment horizontal="left" vertical="center" wrapText="1" shrinkToFit="1"/>
    </xf>
    <xf numFmtId="4" fontId="12" fillId="2" borderId="13" xfId="1" applyNumberFormat="1" applyFont="1" applyFill="1" applyBorder="1" applyAlignment="1">
      <alignment horizontal="right" vertical="center"/>
    </xf>
    <xf numFmtId="0" fontId="9" fillId="2" borderId="15" xfId="0" applyFont="1" applyFill="1" applyBorder="1" applyAlignment="1">
      <alignment horizontal="left" vertical="center" wrapText="1" shrinkToFit="1"/>
    </xf>
    <xf numFmtId="49" fontId="12" fillId="0" borderId="1" xfId="1" applyNumberFormat="1" applyFont="1" applyFill="1" applyBorder="1" applyAlignment="1">
      <alignment horizontal="center" vertical="center" wrapText="1"/>
    </xf>
    <xf numFmtId="4" fontId="12" fillId="0" borderId="1" xfId="1" applyNumberFormat="1" applyFont="1" applyFill="1" applyBorder="1" applyAlignment="1">
      <alignment vertical="center"/>
    </xf>
    <xf numFmtId="4" fontId="12" fillId="0" borderId="1" xfId="1" applyNumberFormat="1" applyFont="1" applyFill="1" applyBorder="1" applyAlignment="1">
      <alignment horizontal="right" vertical="center"/>
    </xf>
    <xf numFmtId="0" fontId="9" fillId="2" borderId="15" xfId="0" applyFont="1" applyFill="1" applyBorder="1" applyAlignment="1">
      <alignment horizontal="left" vertical="center"/>
    </xf>
    <xf numFmtId="4" fontId="12" fillId="2" borderId="2" xfId="1" applyNumberFormat="1" applyFont="1" applyFill="1" applyBorder="1" applyAlignment="1">
      <alignment horizontal="right" vertical="center"/>
    </xf>
    <xf numFmtId="4" fontId="12" fillId="2" borderId="6" xfId="1" applyNumberFormat="1" applyFont="1" applyFill="1" applyBorder="1" applyAlignment="1">
      <alignment horizontal="right" vertical="center" wrapText="1"/>
    </xf>
    <xf numFmtId="0" fontId="11" fillId="2" borderId="7" xfId="1" applyFont="1" applyFill="1" applyBorder="1" applyAlignment="1">
      <alignment horizontal="left" vertical="center" wrapText="1"/>
    </xf>
    <xf numFmtId="49" fontId="12" fillId="2" borderId="4" xfId="1" applyNumberFormat="1" applyFont="1" applyFill="1" applyBorder="1" applyAlignment="1">
      <alignment horizontal="right" vertical="center"/>
    </xf>
    <xf numFmtId="4" fontId="12" fillId="2" borderId="14" xfId="1" applyNumberFormat="1" applyFont="1" applyFill="1" applyBorder="1" applyAlignment="1">
      <alignment horizontal="right" vertical="center" wrapText="1"/>
    </xf>
    <xf numFmtId="0" fontId="17" fillId="2" borderId="15" xfId="1" applyFont="1" applyFill="1" applyBorder="1" applyAlignment="1">
      <alignment horizontal="left" vertical="center" wrapText="1"/>
    </xf>
    <xf numFmtId="1" fontId="11" fillId="0" borderId="1" xfId="1" quotePrefix="1" applyNumberFormat="1" applyFont="1" applyFill="1" applyBorder="1" applyAlignment="1">
      <alignment horizontal="center" vertical="center"/>
    </xf>
    <xf numFmtId="4" fontId="11" fillId="2" borderId="13" xfId="1" applyNumberFormat="1" applyFont="1" applyFill="1" applyBorder="1" applyAlignment="1">
      <alignment horizontal="right" vertical="center"/>
    </xf>
    <xf numFmtId="4" fontId="11" fillId="2" borderId="14" xfId="1" applyNumberFormat="1" applyFont="1" applyFill="1" applyBorder="1" applyAlignment="1">
      <alignment horizontal="right" vertical="center" wrapText="1"/>
    </xf>
    <xf numFmtId="4" fontId="12" fillId="2" borderId="15" xfId="1" applyNumberFormat="1" applyFont="1" applyFill="1" applyBorder="1" applyAlignment="1">
      <alignment horizontal="left" vertical="center" wrapText="1"/>
    </xf>
    <xf numFmtId="0" fontId="12" fillId="2" borderId="5" xfId="1" applyFont="1" applyFill="1" applyBorder="1" applyAlignment="1">
      <alignment horizontal="left" vertical="center" wrapText="1"/>
    </xf>
    <xf numFmtId="49" fontId="6" fillId="2" borderId="0" xfId="1" applyNumberFormat="1" applyFont="1" applyFill="1" applyBorder="1" applyAlignment="1">
      <alignment horizontal="right" vertical="center" wrapText="1"/>
    </xf>
    <xf numFmtId="0" fontId="12" fillId="2" borderId="8" xfId="1" applyFont="1" applyFill="1" applyBorder="1" applyAlignment="1">
      <alignment horizontal="left" vertical="center" wrapText="1"/>
    </xf>
    <xf numFmtId="0" fontId="12" fillId="2" borderId="15" xfId="1" applyFont="1" applyFill="1" applyBorder="1" applyAlignment="1">
      <alignment horizontal="left" vertical="center" wrapText="1"/>
    </xf>
    <xf numFmtId="49" fontId="16" fillId="2" borderId="6" xfId="1" applyNumberFormat="1" applyFont="1" applyFill="1" applyBorder="1" applyAlignment="1">
      <alignment horizontal="right" vertical="center"/>
    </xf>
    <xf numFmtId="4" fontId="12" fillId="2" borderId="7" xfId="1" applyNumberFormat="1" applyFont="1" applyFill="1" applyBorder="1" applyAlignment="1">
      <alignment horizontal="left" vertical="center" wrapText="1"/>
    </xf>
    <xf numFmtId="49" fontId="12" fillId="2" borderId="6" xfId="1" applyNumberFormat="1" applyFont="1" applyFill="1" applyBorder="1" applyAlignment="1">
      <alignment horizontal="right" vertical="center"/>
    </xf>
    <xf numFmtId="4" fontId="6" fillId="0" borderId="9" xfId="1" applyNumberFormat="1" applyFont="1" applyFill="1" applyBorder="1" applyAlignment="1">
      <alignment vertical="center"/>
    </xf>
    <xf numFmtId="4" fontId="6" fillId="0" borderId="9" xfId="1" applyNumberFormat="1" applyFont="1" applyFill="1" applyBorder="1" applyAlignment="1">
      <alignment horizontal="right" vertical="center"/>
    </xf>
    <xf numFmtId="4" fontId="12" fillId="2" borderId="4" xfId="1" applyNumberFormat="1" applyFont="1" applyFill="1" applyBorder="1" applyAlignment="1">
      <alignment horizontal="right" vertical="center"/>
    </xf>
    <xf numFmtId="2" fontId="12" fillId="2" borderId="5" xfId="1" applyNumberFormat="1" applyFont="1" applyFill="1" applyBorder="1" applyAlignment="1">
      <alignment horizontal="left" vertical="center" wrapText="1"/>
    </xf>
    <xf numFmtId="4" fontId="6" fillId="2" borderId="3" xfId="1" applyNumberFormat="1" applyFont="1" applyFill="1" applyBorder="1" applyAlignment="1">
      <alignment horizontal="right" vertical="center"/>
    </xf>
    <xf numFmtId="4" fontId="6" fillId="2" borderId="11" xfId="1" applyNumberFormat="1" applyFont="1" applyFill="1" applyBorder="1" applyAlignment="1">
      <alignment horizontal="right" vertical="center"/>
    </xf>
    <xf numFmtId="0" fontId="18" fillId="2" borderId="8" xfId="1" applyFont="1" applyFill="1" applyBorder="1" applyAlignment="1">
      <alignment horizontal="left" vertical="center" wrapText="1"/>
    </xf>
    <xf numFmtId="49" fontId="6" fillId="2" borderId="0" xfId="1" applyNumberFormat="1" applyFont="1" applyFill="1" applyBorder="1" applyAlignment="1">
      <alignment horizontal="right" vertical="center"/>
    </xf>
    <xf numFmtId="4" fontId="6" fillId="2" borderId="13" xfId="1" applyNumberFormat="1" applyFont="1" applyFill="1" applyBorder="1" applyAlignment="1">
      <alignment horizontal="right" vertical="center"/>
    </xf>
    <xf numFmtId="0" fontId="18" fillId="2" borderId="15" xfId="1" applyFont="1" applyFill="1" applyBorder="1" applyAlignment="1">
      <alignment horizontal="left" vertical="center" wrapText="1"/>
    </xf>
    <xf numFmtId="4" fontId="11" fillId="2" borderId="14" xfId="1" applyNumberFormat="1" applyFont="1" applyFill="1" applyBorder="1" applyAlignment="1">
      <alignment horizontal="right" vertical="center"/>
    </xf>
    <xf numFmtId="0" fontId="11" fillId="2" borderId="15" xfId="1" applyFont="1" applyFill="1" applyBorder="1" applyAlignment="1">
      <alignment horizontal="left" vertical="center" wrapText="1"/>
    </xf>
    <xf numFmtId="0" fontId="12" fillId="2" borderId="4" xfId="1" applyNumberFormat="1" applyFont="1" applyFill="1" applyBorder="1" applyAlignment="1">
      <alignment horizontal="right" vertical="center"/>
    </xf>
    <xf numFmtId="0" fontId="17" fillId="2" borderId="5" xfId="1" applyFont="1" applyFill="1" applyBorder="1" applyAlignment="1">
      <alignment horizontal="left" vertical="center" wrapText="1"/>
    </xf>
    <xf numFmtId="0" fontId="17" fillId="2" borderId="8" xfId="1"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vertical="center"/>
    </xf>
    <xf numFmtId="4" fontId="12" fillId="0" borderId="1" xfId="0" applyNumberFormat="1" applyFont="1" applyFill="1" applyBorder="1" applyAlignment="1" applyProtection="1">
      <alignment horizontal="right" vertical="center"/>
    </xf>
    <xf numFmtId="0" fontId="6" fillId="2" borderId="0" xfId="1" applyFont="1" applyFill="1" applyBorder="1" applyAlignment="1">
      <alignment horizontal="right" vertical="center" wrapText="1"/>
    </xf>
    <xf numFmtId="49" fontId="6" fillId="2" borderId="14" xfId="1" applyNumberFormat="1" applyFont="1" applyFill="1" applyBorder="1" applyAlignment="1">
      <alignment horizontal="right" vertical="center" wrapText="1"/>
    </xf>
    <xf numFmtId="0" fontId="12" fillId="2" borderId="0" xfId="1" applyNumberFormat="1" applyFont="1" applyFill="1" applyBorder="1" applyAlignment="1">
      <alignment horizontal="right" vertical="center"/>
    </xf>
    <xf numFmtId="4" fontId="12" fillId="2" borderId="4" xfId="1" applyNumberFormat="1" applyFont="1" applyFill="1" applyBorder="1" applyAlignment="1">
      <alignment horizontal="right" vertical="center" wrapText="1"/>
    </xf>
    <xf numFmtId="0" fontId="11" fillId="0" borderId="1" xfId="1" applyFont="1" applyFill="1" applyBorder="1" applyAlignment="1">
      <alignment horizontal="left" vertical="center" wrapText="1"/>
    </xf>
    <xf numFmtId="49" fontId="12" fillId="2" borderId="14" xfId="1" applyNumberFormat="1" applyFont="1" applyFill="1" applyBorder="1" applyAlignment="1">
      <alignment horizontal="right" vertical="center"/>
    </xf>
    <xf numFmtId="0" fontId="18" fillId="2" borderId="5" xfId="0" applyFont="1" applyFill="1" applyBorder="1" applyAlignment="1">
      <alignment horizontal="left" vertical="center" wrapText="1"/>
    </xf>
    <xf numFmtId="4" fontId="11" fillId="2" borderId="11" xfId="1" applyNumberFormat="1" applyFont="1" applyFill="1" applyBorder="1" applyAlignment="1">
      <alignment horizontal="right" vertical="center"/>
    </xf>
    <xf numFmtId="4" fontId="11" fillId="2" borderId="0" xfId="1" applyNumberFormat="1" applyFont="1" applyFill="1" applyBorder="1" applyAlignment="1">
      <alignment horizontal="right" vertical="center"/>
    </xf>
    <xf numFmtId="4" fontId="11" fillId="2" borderId="8" xfId="1" applyNumberFormat="1" applyFont="1" applyFill="1" applyBorder="1" applyAlignment="1">
      <alignment horizontal="left" vertical="center" wrapText="1"/>
    </xf>
    <xf numFmtId="49" fontId="6" fillId="2" borderId="4" xfId="1" applyNumberFormat="1" applyFont="1" applyFill="1" applyBorder="1" applyAlignment="1">
      <alignment horizontal="right" vertical="center" wrapText="1"/>
    </xf>
    <xf numFmtId="4" fontId="11" fillId="2" borderId="3" xfId="1" applyNumberFormat="1" applyFont="1" applyFill="1" applyBorder="1" applyAlignment="1">
      <alignment horizontal="right" vertical="center"/>
    </xf>
    <xf numFmtId="4" fontId="11" fillId="2" borderId="4" xfId="1" applyNumberFormat="1" applyFont="1" applyFill="1" applyBorder="1" applyAlignment="1">
      <alignment horizontal="right" vertical="center" wrapText="1"/>
    </xf>
    <xf numFmtId="4" fontId="12" fillId="2" borderId="5" xfId="1" applyNumberFormat="1" applyFont="1" applyFill="1" applyBorder="1" applyAlignment="1">
      <alignment horizontal="left" vertical="center" wrapText="1"/>
    </xf>
    <xf numFmtId="4" fontId="12" fillId="2" borderId="0" xfId="2" applyNumberFormat="1" applyFont="1" applyFill="1" applyBorder="1" applyAlignment="1">
      <alignment horizontal="right" vertical="center"/>
    </xf>
    <xf numFmtId="4" fontId="12" fillId="0" borderId="1" xfId="1" applyNumberFormat="1" applyFont="1" applyFill="1" applyBorder="1" applyAlignment="1">
      <alignment horizontal="right"/>
    </xf>
    <xf numFmtId="4" fontId="11" fillId="2" borderId="0" xfId="1" applyNumberFormat="1" applyFont="1" applyFill="1" applyBorder="1" applyAlignment="1">
      <alignment horizontal="right" vertical="center" wrapText="1"/>
    </xf>
    <xf numFmtId="4" fontId="12" fillId="2" borderId="8" xfId="1" applyNumberFormat="1" applyFont="1" applyFill="1" applyBorder="1" applyAlignment="1">
      <alignment horizontal="left" vertical="center" wrapText="1"/>
    </xf>
    <xf numFmtId="4" fontId="11" fillId="2" borderId="6" xfId="1" applyNumberFormat="1" applyFont="1" applyFill="1" applyBorder="1" applyAlignment="1">
      <alignment horizontal="right" vertical="center" wrapText="1"/>
    </xf>
    <xf numFmtId="49" fontId="16" fillId="2" borderId="14" xfId="1" applyNumberFormat="1" applyFont="1" applyFill="1" applyBorder="1" applyAlignment="1">
      <alignment horizontal="right" vertical="center"/>
    </xf>
    <xf numFmtId="0" fontId="6" fillId="2" borderId="15"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 xfId="1" applyFont="1" applyFill="1" applyBorder="1" applyAlignment="1">
      <alignment horizontal="right" vertical="center" wrapText="1"/>
    </xf>
    <xf numFmtId="4" fontId="12" fillId="2" borderId="14" xfId="1" applyNumberFormat="1" applyFont="1" applyFill="1" applyBorder="1" applyAlignment="1">
      <alignment horizontal="right" vertical="center"/>
    </xf>
    <xf numFmtId="4" fontId="12" fillId="0" borderId="1" xfId="0" applyNumberFormat="1" applyFont="1" applyFill="1" applyBorder="1" applyAlignment="1" applyProtection="1">
      <alignment horizontal="right" vertical="center" wrapText="1"/>
    </xf>
    <xf numFmtId="0" fontId="12" fillId="0" borderId="1" xfId="1" applyFont="1" applyFill="1" applyBorder="1" applyAlignment="1">
      <alignment vertical="center"/>
    </xf>
    <xf numFmtId="49" fontId="16" fillId="2" borderId="0" xfId="1" applyNumberFormat="1" applyFont="1" applyFill="1" applyBorder="1" applyAlignment="1">
      <alignment horizontal="right" vertical="center"/>
    </xf>
    <xf numFmtId="0" fontId="6" fillId="2" borderId="8" xfId="1" applyFont="1" applyFill="1" applyBorder="1" applyAlignment="1">
      <alignment horizontal="left" vertical="center" wrapText="1"/>
    </xf>
    <xf numFmtId="0" fontId="9" fillId="2" borderId="8" xfId="1" applyFont="1" applyFill="1" applyBorder="1" applyAlignment="1">
      <alignment horizontal="left" vertical="center" wrapText="1"/>
    </xf>
    <xf numFmtId="0" fontId="6" fillId="2" borderId="0" xfId="1" applyFont="1" applyFill="1" applyBorder="1" applyAlignment="1">
      <alignment horizontal="right" vertical="center"/>
    </xf>
    <xf numFmtId="0" fontId="2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8" xfId="0" applyFont="1" applyFill="1" applyBorder="1" applyAlignment="1">
      <alignment horizontal="left" vertical="center"/>
    </xf>
    <xf numFmtId="0" fontId="12" fillId="2" borderId="15"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5" xfId="1" applyNumberFormat="1" applyFont="1" applyFill="1" applyBorder="1" applyAlignment="1">
      <alignment horizontal="left" vertical="center" wrapText="1"/>
    </xf>
    <xf numFmtId="0" fontId="11" fillId="0" borderId="1" xfId="1" applyFont="1" applyFill="1" applyBorder="1" applyAlignment="1">
      <alignment vertical="center"/>
    </xf>
    <xf numFmtId="0" fontId="11" fillId="2" borderId="5" xfId="1" applyFont="1" applyFill="1" applyBorder="1" applyAlignment="1">
      <alignment horizontal="left" vertical="center" wrapText="1"/>
    </xf>
    <xf numFmtId="0" fontId="12" fillId="0" borderId="1" xfId="1" applyFont="1" applyFill="1" applyBorder="1" applyAlignment="1">
      <alignment horizontal="left" vertical="center"/>
    </xf>
    <xf numFmtId="49" fontId="6" fillId="2" borderId="4" xfId="1" applyNumberFormat="1" applyFont="1" applyFill="1" applyBorder="1" applyAlignment="1">
      <alignment horizontal="right" vertical="center"/>
    </xf>
    <xf numFmtId="4" fontId="12" fillId="2" borderId="0" xfId="1" applyNumberFormat="1" applyFont="1" applyFill="1" applyBorder="1" applyAlignment="1">
      <alignment horizontal="right" vertical="center"/>
    </xf>
    <xf numFmtId="0" fontId="12" fillId="2" borderId="8" xfId="3" applyFont="1" applyFill="1" applyBorder="1" applyAlignment="1">
      <alignment horizontal="left" vertical="center" wrapText="1"/>
    </xf>
    <xf numFmtId="0" fontId="12" fillId="2" borderId="5" xfId="4" applyFont="1" applyFill="1" applyBorder="1" applyAlignment="1">
      <alignment horizontal="left" vertical="center" wrapText="1"/>
    </xf>
    <xf numFmtId="0" fontId="12" fillId="2" borderId="8" xfId="5" applyFont="1" applyFill="1" applyBorder="1" applyAlignment="1">
      <alignment horizontal="left" vertical="center" wrapText="1"/>
    </xf>
    <xf numFmtId="0" fontId="12" fillId="2" borderId="15" xfId="5" applyFont="1" applyFill="1" applyBorder="1" applyAlignment="1">
      <alignment horizontal="left" vertical="center" wrapText="1"/>
    </xf>
    <xf numFmtId="4" fontId="12" fillId="0" borderId="1" xfId="0" applyNumberFormat="1" applyFont="1" applyFill="1" applyBorder="1" applyAlignment="1">
      <alignment vertical="center"/>
    </xf>
    <xf numFmtId="4" fontId="12" fillId="0" borderId="1" xfId="0" applyNumberFormat="1" applyFont="1" applyFill="1" applyBorder="1" applyAlignment="1">
      <alignment horizontal="right" vertical="center"/>
    </xf>
    <xf numFmtId="0" fontId="12" fillId="2" borderId="15" xfId="6" applyFont="1" applyFill="1" applyBorder="1" applyAlignment="1">
      <alignment horizontal="left" vertical="center" wrapText="1"/>
    </xf>
    <xf numFmtId="0" fontId="12" fillId="2" borderId="8" xfId="6" applyFont="1" applyFill="1" applyBorder="1" applyAlignment="1">
      <alignment horizontal="left" vertical="center" wrapText="1"/>
    </xf>
    <xf numFmtId="4" fontId="12" fillId="2" borderId="0" xfId="0" applyNumberFormat="1" applyFont="1" applyFill="1" applyBorder="1" applyAlignment="1">
      <alignment horizontal="right" vertical="center"/>
    </xf>
    <xf numFmtId="165" fontId="12" fillId="2" borderId="8" xfId="1" applyNumberFormat="1" applyFont="1" applyFill="1" applyBorder="1" applyAlignment="1">
      <alignment horizontal="left" vertical="center" wrapText="1"/>
    </xf>
    <xf numFmtId="0" fontId="12" fillId="0" borderId="1" xfId="7" applyFont="1" applyFill="1" applyBorder="1" applyAlignment="1">
      <alignment horizontal="center" vertical="center" wrapText="1"/>
    </xf>
    <xf numFmtId="4" fontId="12" fillId="0" borderId="1" xfId="8" applyNumberFormat="1" applyFont="1" applyFill="1" applyBorder="1" applyAlignment="1">
      <alignment vertical="center"/>
    </xf>
    <xf numFmtId="4" fontId="12" fillId="0" borderId="1" xfId="8" applyNumberFormat="1" applyFont="1" applyFill="1" applyBorder="1" applyAlignment="1">
      <alignment horizontal="right" vertical="center"/>
    </xf>
    <xf numFmtId="0" fontId="12" fillId="2" borderId="15" xfId="9" applyFont="1" applyFill="1" applyBorder="1" applyAlignment="1">
      <alignment horizontal="left" vertical="center" wrapText="1"/>
    </xf>
    <xf numFmtId="0" fontId="12" fillId="2" borderId="5" xfId="9" applyFont="1" applyFill="1" applyBorder="1" applyAlignment="1">
      <alignment horizontal="left" vertical="center" wrapText="1"/>
    </xf>
    <xf numFmtId="0" fontId="12" fillId="2" borderId="8" xfId="4" applyFont="1" applyFill="1" applyBorder="1" applyAlignment="1">
      <alignment horizontal="left" vertical="center" wrapText="1"/>
    </xf>
    <xf numFmtId="165" fontId="12" fillId="2" borderId="15" xfId="1" applyNumberFormat="1" applyFont="1" applyFill="1" applyBorder="1" applyAlignment="1">
      <alignment horizontal="left" vertical="center" wrapText="1"/>
    </xf>
    <xf numFmtId="4" fontId="12" fillId="2" borderId="4" xfId="8" applyNumberFormat="1" applyFont="1" applyFill="1" applyBorder="1" applyAlignment="1">
      <alignment horizontal="right" vertical="center"/>
    </xf>
    <xf numFmtId="0" fontId="11" fillId="0" borderId="1" xfId="1" applyFont="1" applyFill="1" applyBorder="1" applyAlignment="1">
      <alignment horizontal="left" vertical="center"/>
    </xf>
    <xf numFmtId="49" fontId="12" fillId="0" borderId="1" xfId="1" applyNumberFormat="1" applyFont="1" applyFill="1" applyBorder="1" applyAlignment="1">
      <alignment horizontal="left" vertical="center" wrapText="1"/>
    </xf>
    <xf numFmtId="49"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left" vertical="center" wrapText="1"/>
    </xf>
    <xf numFmtId="4" fontId="6" fillId="2" borderId="3" xfId="1" applyNumberFormat="1" applyFont="1" applyFill="1" applyBorder="1" applyAlignment="1">
      <alignment horizontal="right" vertical="center" wrapText="1"/>
    </xf>
    <xf numFmtId="4" fontId="11" fillId="2" borderId="4" xfId="0" applyNumberFormat="1" applyFont="1" applyFill="1" applyBorder="1" applyAlignment="1">
      <alignment horizontal="right" vertical="center" wrapText="1"/>
    </xf>
    <xf numFmtId="4" fontId="12" fillId="0" borderId="1" xfId="0" applyNumberFormat="1" applyFont="1" applyFill="1" applyBorder="1" applyAlignment="1">
      <alignment vertical="center" wrapText="1"/>
    </xf>
    <xf numFmtId="4" fontId="12" fillId="0" borderId="1" xfId="0" applyNumberFormat="1" applyFont="1" applyFill="1" applyBorder="1" applyAlignment="1">
      <alignment horizontal="right" vertical="center" wrapText="1"/>
    </xf>
    <xf numFmtId="49" fontId="12" fillId="2" borderId="7" xfId="1" applyNumberFormat="1" applyFont="1" applyFill="1" applyBorder="1" applyAlignment="1">
      <alignment horizontal="left" vertical="center" wrapText="1"/>
    </xf>
    <xf numFmtId="4" fontId="11" fillId="0" borderId="2" xfId="0" applyNumberFormat="1" applyFont="1" applyFill="1" applyBorder="1" applyAlignment="1">
      <alignment horizontal="right" vertical="center" wrapText="1"/>
    </xf>
    <xf numFmtId="4" fontId="11" fillId="2" borderId="2" xfId="0" applyNumberFormat="1" applyFont="1" applyFill="1" applyBorder="1" applyAlignment="1">
      <alignment horizontal="right" vertical="center" wrapText="1"/>
    </xf>
    <xf numFmtId="4" fontId="11" fillId="2" borderId="6" xfId="0" applyNumberFormat="1" applyFont="1" applyFill="1" applyBorder="1" applyAlignment="1">
      <alignment horizontal="right" vertical="center" wrapText="1"/>
    </xf>
    <xf numFmtId="0" fontId="12" fillId="0" borderId="1" xfId="0" quotePrefix="1" applyNumberFormat="1" applyFont="1" applyFill="1" applyBorder="1" applyAlignment="1">
      <alignment horizontal="center" vertical="center"/>
    </xf>
    <xf numFmtId="0" fontId="12" fillId="0" borderId="1" xfId="0" applyFont="1" applyFill="1" applyBorder="1" applyAlignment="1">
      <alignment vertical="center"/>
    </xf>
    <xf numFmtId="0" fontId="12" fillId="2" borderId="15" xfId="4" applyFont="1" applyFill="1" applyBorder="1" applyAlignment="1">
      <alignment horizontal="left" vertical="center" wrapText="1"/>
    </xf>
    <xf numFmtId="0" fontId="12" fillId="0" borderId="1" xfId="0" applyFont="1" applyFill="1" applyBorder="1" applyAlignment="1">
      <alignment horizontal="center" vertical="center" wrapText="1"/>
    </xf>
    <xf numFmtId="4" fontId="12" fillId="2" borderId="14" xfId="0" applyNumberFormat="1" applyFont="1" applyFill="1" applyBorder="1" applyAlignment="1">
      <alignment horizontal="right" vertical="center" wrapText="1"/>
    </xf>
    <xf numFmtId="0" fontId="12" fillId="2" borderId="15" xfId="4" applyFont="1" applyFill="1" applyBorder="1" applyAlignment="1">
      <alignment horizontal="left" vertical="center"/>
    </xf>
    <xf numFmtId="4" fontId="12" fillId="2" borderId="6" xfId="0" applyNumberFormat="1" applyFont="1" applyFill="1" applyBorder="1" applyAlignment="1">
      <alignment horizontal="right" vertical="center" wrapText="1"/>
    </xf>
    <xf numFmtId="0" fontId="12" fillId="2" borderId="7" xfId="0" applyFont="1" applyFill="1" applyBorder="1" applyAlignment="1">
      <alignment horizontal="left" vertical="center" wrapText="1"/>
    </xf>
    <xf numFmtId="0" fontId="11" fillId="0" borderId="1" xfId="0" quotePrefix="1" applyNumberFormat="1" applyFont="1" applyFill="1" applyBorder="1" applyAlignment="1">
      <alignment horizontal="center" vertical="center"/>
    </xf>
    <xf numFmtId="0" fontId="11" fillId="0" borderId="1" xfId="0" applyFont="1" applyFill="1" applyBorder="1" applyAlignment="1">
      <alignment vertical="center"/>
    </xf>
    <xf numFmtId="4" fontId="11" fillId="2" borderId="4" xfId="0" applyNumberFormat="1" applyFont="1" applyFill="1" applyBorder="1" applyAlignment="1">
      <alignment horizontal="right" vertical="center"/>
    </xf>
    <xf numFmtId="0" fontId="11" fillId="2" borderId="5" xfId="0" applyFont="1" applyFill="1" applyBorder="1" applyAlignment="1">
      <alignment horizontal="left" vertical="center" wrapText="1"/>
    </xf>
    <xf numFmtId="0" fontId="12" fillId="2" borderId="15" xfId="10" applyFont="1" applyFill="1" applyBorder="1" applyAlignment="1">
      <alignment horizontal="left" vertical="center" wrapText="1"/>
    </xf>
    <xf numFmtId="0" fontId="12" fillId="2" borderId="7" xfId="4" applyFont="1" applyFill="1" applyBorder="1" applyAlignment="1">
      <alignment horizontal="left" vertical="center" wrapText="1"/>
    </xf>
    <xf numFmtId="4" fontId="12" fillId="2" borderId="0" xfId="0" applyNumberFormat="1" applyFont="1" applyFill="1" applyBorder="1" applyAlignment="1">
      <alignment horizontal="right" vertical="center" wrapText="1"/>
    </xf>
    <xf numFmtId="4" fontId="11" fillId="2" borderId="14" xfId="0" applyNumberFormat="1" applyFont="1" applyFill="1" applyBorder="1" applyAlignment="1">
      <alignment horizontal="right" vertical="center"/>
    </xf>
    <xf numFmtId="0" fontId="11" fillId="2" borderId="15" xfId="0" applyFont="1" applyFill="1" applyBorder="1" applyAlignment="1">
      <alignment horizontal="left" vertical="center" wrapText="1"/>
    </xf>
    <xf numFmtId="166" fontId="11" fillId="0" borderId="0" xfId="0" applyNumberFormat="1" applyFont="1" applyFill="1" applyBorder="1"/>
    <xf numFmtId="0" fontId="12" fillId="2" borderId="8" xfId="4" applyNumberFormat="1" applyFont="1" applyFill="1" applyBorder="1" applyAlignment="1" applyProtection="1">
      <alignment horizontal="left" vertical="center" wrapText="1"/>
    </xf>
    <xf numFmtId="0" fontId="12" fillId="2" borderId="5" xfId="4" applyNumberFormat="1" applyFont="1" applyFill="1" applyBorder="1" applyAlignment="1" applyProtection="1">
      <alignment horizontal="left" vertical="center" wrapText="1"/>
    </xf>
    <xf numFmtId="0" fontId="12" fillId="2" borderId="15" xfId="4" applyNumberFormat="1" applyFont="1" applyFill="1" applyBorder="1" applyAlignment="1" applyProtection="1">
      <alignment horizontal="left" vertical="center" wrapText="1"/>
    </xf>
    <xf numFmtId="0" fontId="12" fillId="2" borderId="15" xfId="4" applyNumberFormat="1" applyFont="1" applyFill="1" applyBorder="1" applyAlignment="1" applyProtection="1">
      <alignment horizontal="left" vertical="center"/>
    </xf>
    <xf numFmtId="4" fontId="12" fillId="2" borderId="4" xfId="0" applyNumberFormat="1" applyFont="1" applyFill="1" applyBorder="1" applyAlignment="1">
      <alignment horizontal="right" vertical="center" wrapText="1"/>
    </xf>
    <xf numFmtId="0" fontId="12" fillId="2" borderId="5" xfId="4" applyFont="1" applyFill="1" applyBorder="1" applyAlignment="1">
      <alignment horizontal="left" vertical="center"/>
    </xf>
    <xf numFmtId="0" fontId="12" fillId="2" borderId="7" xfId="4" applyNumberFormat="1" applyFont="1" applyFill="1" applyBorder="1" applyAlignment="1" applyProtection="1">
      <alignment horizontal="left" vertical="center" wrapText="1"/>
    </xf>
    <xf numFmtId="4" fontId="11" fillId="2" borderId="6" xfId="0" applyNumberFormat="1" applyFont="1" applyFill="1" applyBorder="1" applyAlignment="1">
      <alignment horizontal="right" vertical="center"/>
    </xf>
    <xf numFmtId="0" fontId="11" fillId="2" borderId="7" xfId="0" applyFont="1" applyFill="1" applyBorder="1" applyAlignment="1">
      <alignment horizontal="left" vertical="center" wrapText="1"/>
    </xf>
    <xf numFmtId="166" fontId="11" fillId="0" borderId="0" xfId="0" applyNumberFormat="1" applyFont="1" applyFill="1" applyBorder="1" applyAlignment="1">
      <alignment vertical="center"/>
    </xf>
    <xf numFmtId="0" fontId="12" fillId="0" borderId="1" xfId="1" applyFont="1" applyFill="1" applyBorder="1" applyAlignment="1">
      <alignment horizontal="center" vertical="center" wrapText="1"/>
    </xf>
    <xf numFmtId="4" fontId="12" fillId="0" borderId="1" xfId="0" applyNumberFormat="1" applyFont="1" applyFill="1" applyBorder="1" applyAlignment="1" applyProtection="1">
      <alignment vertical="center" wrapText="1"/>
    </xf>
    <xf numFmtId="4" fontId="12" fillId="2" borderId="2" xfId="1" applyNumberFormat="1" applyFont="1" applyFill="1" applyBorder="1" applyAlignment="1">
      <alignment horizontal="right" vertical="center" wrapText="1"/>
    </xf>
    <xf numFmtId="0" fontId="6" fillId="2" borderId="7" xfId="1" applyFont="1" applyFill="1" applyBorder="1" applyAlignment="1">
      <alignment horizontal="left" vertical="center" wrapText="1"/>
    </xf>
    <xf numFmtId="166" fontId="12" fillId="2" borderId="7" xfId="1" applyNumberFormat="1" applyFont="1" applyFill="1" applyBorder="1" applyAlignment="1">
      <alignment horizontal="left" vertical="center" wrapText="1"/>
    </xf>
    <xf numFmtId="166" fontId="12" fillId="2" borderId="5" xfId="1"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49" fontId="11" fillId="2" borderId="5" xfId="1" applyNumberFormat="1" applyFont="1" applyFill="1" applyBorder="1" applyAlignment="1">
      <alignment horizontal="left" vertical="center" wrapText="1"/>
    </xf>
    <xf numFmtId="0" fontId="6" fillId="2" borderId="15" xfId="0" applyFont="1" applyFill="1" applyBorder="1" applyAlignment="1">
      <alignment horizontal="left" vertical="center" wrapText="1"/>
    </xf>
    <xf numFmtId="0" fontId="11" fillId="2" borderId="8" xfId="1" applyFont="1" applyFill="1" applyBorder="1" applyAlignment="1">
      <alignment horizontal="left" vertical="center" wrapText="1"/>
    </xf>
    <xf numFmtId="0" fontId="12" fillId="0" borderId="1" xfId="1" quotePrefix="1" applyNumberFormat="1" applyFont="1" applyFill="1" applyBorder="1" applyAlignment="1">
      <alignment horizontal="center" vertical="center"/>
    </xf>
    <xf numFmtId="0" fontId="11" fillId="0" borderId="1" xfId="1" quotePrefix="1" applyNumberFormat="1" applyFont="1" applyFill="1" applyBorder="1" applyAlignment="1">
      <alignment horizontal="center" vertical="center"/>
    </xf>
    <xf numFmtId="4" fontId="11" fillId="2" borderId="4" xfId="1" applyNumberFormat="1" applyFont="1" applyFill="1" applyBorder="1" applyAlignment="1">
      <alignment horizontal="right" vertical="center"/>
    </xf>
    <xf numFmtId="0" fontId="12" fillId="2" borderId="14" xfId="1" applyFont="1" applyFill="1" applyBorder="1" applyAlignment="1">
      <alignment horizontal="right" vertical="center"/>
    </xf>
    <xf numFmtId="49" fontId="6" fillId="2" borderId="6" xfId="1" applyNumberFormat="1" applyFont="1" applyFill="1" applyBorder="1" applyAlignment="1">
      <alignment horizontal="right" vertical="center" wrapText="1"/>
    </xf>
    <xf numFmtId="4" fontId="11" fillId="0" borderId="1" xfId="1" applyNumberFormat="1" applyFont="1" applyFill="1" applyBorder="1" applyAlignment="1">
      <alignment vertical="center" wrapText="1"/>
    </xf>
    <xf numFmtId="0" fontId="6" fillId="2" borderId="5" xfId="5" applyFont="1" applyFill="1" applyBorder="1" applyAlignment="1">
      <alignment horizontal="left" vertical="center" wrapText="1"/>
    </xf>
    <xf numFmtId="49" fontId="11" fillId="2" borderId="8" xfId="1" applyNumberFormat="1" applyFont="1" applyFill="1" applyBorder="1" applyAlignment="1">
      <alignment horizontal="left" vertical="center" wrapText="1"/>
    </xf>
    <xf numFmtId="4" fontId="12" fillId="2" borderId="14" xfId="2" applyNumberFormat="1" applyFont="1" applyFill="1" applyBorder="1" applyAlignment="1">
      <alignment horizontal="right" vertical="center"/>
    </xf>
    <xf numFmtId="49" fontId="11" fillId="2" borderId="7" xfId="1" applyNumberFormat="1" applyFont="1" applyFill="1" applyBorder="1" applyAlignment="1">
      <alignment horizontal="left" vertical="center" wrapText="1"/>
    </xf>
    <xf numFmtId="0" fontId="6" fillId="2" borderId="8" xfId="1" applyFont="1" applyFill="1" applyBorder="1" applyAlignment="1">
      <alignment horizontal="left" vertical="center"/>
    </xf>
    <xf numFmtId="0" fontId="12" fillId="2" borderId="8" xfId="1" applyFont="1" applyFill="1" applyBorder="1" applyAlignment="1">
      <alignment horizontal="left" vertical="center"/>
    </xf>
    <xf numFmtId="49" fontId="12" fillId="2" borderId="8" xfId="1" applyNumberFormat="1" applyFont="1" applyFill="1" applyBorder="1" applyAlignment="1">
      <alignment horizontal="left" vertical="center" wrapText="1"/>
    </xf>
    <xf numFmtId="0" fontId="9" fillId="2" borderId="15" xfId="0" applyFont="1" applyFill="1" applyBorder="1" applyAlignment="1">
      <alignment horizontal="left" vertical="center" wrapText="1"/>
    </xf>
    <xf numFmtId="0" fontId="12" fillId="2" borderId="7" xfId="2" applyFont="1" applyFill="1" applyBorder="1" applyAlignment="1">
      <alignment horizontal="left" vertical="center" wrapText="1"/>
    </xf>
    <xf numFmtId="0" fontId="9" fillId="2" borderId="7" xfId="0" applyFont="1" applyFill="1" applyBorder="1" applyAlignment="1">
      <alignment horizontal="left" vertical="center" wrapText="1"/>
    </xf>
    <xf numFmtId="0" fontId="12" fillId="2" borderId="5" xfId="2" applyFont="1" applyFill="1" applyBorder="1" applyAlignment="1">
      <alignment horizontal="left" vertical="center" wrapText="1"/>
    </xf>
    <xf numFmtId="4" fontId="11" fillId="0" borderId="12" xfId="1" applyNumberFormat="1" applyFont="1" applyFill="1" applyBorder="1" applyAlignment="1">
      <alignment horizontal="right" vertical="center"/>
    </xf>
    <xf numFmtId="4" fontId="11" fillId="0" borderId="12" xfId="1" applyNumberFormat="1" applyFont="1" applyFill="1" applyBorder="1" applyAlignment="1">
      <alignment horizontal="right" vertical="center" wrapText="1"/>
    </xf>
    <xf numFmtId="166" fontId="11" fillId="0" borderId="12" xfId="1" applyNumberFormat="1" applyFont="1" applyFill="1" applyBorder="1" applyAlignment="1">
      <alignment horizontal="left" vertical="center" wrapText="1"/>
    </xf>
    <xf numFmtId="0" fontId="12" fillId="2" borderId="5" xfId="12" applyFont="1" applyFill="1" applyBorder="1" applyAlignment="1">
      <alignment horizontal="left" vertical="center" wrapText="1"/>
    </xf>
    <xf numFmtId="0" fontId="12" fillId="2" borderId="8" xfId="13" applyFont="1" applyFill="1" applyBorder="1" applyAlignment="1">
      <alignment horizontal="left" vertical="center" wrapText="1"/>
    </xf>
    <xf numFmtId="4" fontId="12" fillId="0" borderId="1" xfId="4" applyNumberFormat="1" applyFont="1" applyFill="1" applyBorder="1" applyAlignment="1">
      <alignment vertical="center"/>
    </xf>
    <xf numFmtId="4" fontId="12" fillId="0" borderId="1" xfId="4" applyNumberFormat="1" applyFont="1" applyFill="1" applyBorder="1" applyAlignment="1">
      <alignment horizontal="right" vertical="center"/>
    </xf>
    <xf numFmtId="0" fontId="12" fillId="2" borderId="8" xfId="12" applyFont="1" applyFill="1" applyBorder="1" applyAlignment="1">
      <alignment horizontal="left" vertical="center" wrapText="1"/>
    </xf>
    <xf numFmtId="0" fontId="12" fillId="2" borderId="8" xfId="14" applyFont="1" applyFill="1" applyBorder="1" applyAlignment="1">
      <alignment horizontal="left" vertical="center" wrapText="1"/>
    </xf>
    <xf numFmtId="0" fontId="12" fillId="2" borderId="15" xfId="15" applyFont="1" applyFill="1" applyBorder="1" applyAlignment="1">
      <alignment horizontal="left" vertical="center" wrapText="1"/>
    </xf>
    <xf numFmtId="4" fontId="10" fillId="2" borderId="2" xfId="0" applyNumberFormat="1" applyFont="1" applyFill="1" applyBorder="1" applyAlignment="1">
      <alignment horizontal="right" vertical="center"/>
    </xf>
    <xf numFmtId="0" fontId="12" fillId="2" borderId="7" xfId="0" applyFont="1" applyFill="1" applyBorder="1" applyAlignment="1">
      <alignment horizontal="left" vertical="center"/>
    </xf>
    <xf numFmtId="4" fontId="11" fillId="2" borderId="4" xfId="0" applyNumberFormat="1" applyFont="1" applyFill="1" applyBorder="1" applyAlignment="1" applyProtection="1">
      <alignment horizontal="right" vertical="center"/>
    </xf>
    <xf numFmtId="0" fontId="12" fillId="2" borderId="5" xfId="16" applyFont="1" applyFill="1" applyBorder="1" applyAlignment="1">
      <alignment horizontal="left" vertical="center" wrapText="1"/>
    </xf>
    <xf numFmtId="0" fontId="12" fillId="2" borderId="8" xfId="16" applyFont="1" applyFill="1" applyBorder="1" applyAlignment="1">
      <alignment horizontal="left" vertical="center" wrapText="1"/>
    </xf>
    <xf numFmtId="0" fontId="12" fillId="2" borderId="15" xfId="16" applyFont="1" applyFill="1" applyBorder="1" applyAlignment="1">
      <alignment horizontal="left" vertical="center" wrapText="1"/>
    </xf>
    <xf numFmtId="4" fontId="12" fillId="0" borderId="1" xfId="16" applyNumberFormat="1" applyFont="1" applyFill="1" applyBorder="1" applyAlignment="1">
      <alignment vertical="center" wrapText="1"/>
    </xf>
    <xf numFmtId="4" fontId="12" fillId="0" borderId="1" xfId="16" applyNumberFormat="1" applyFont="1" applyFill="1" applyBorder="1" applyAlignment="1">
      <alignment horizontal="right" vertical="center" wrapText="1"/>
    </xf>
    <xf numFmtId="4" fontId="12" fillId="0" borderId="1" xfId="16" applyNumberFormat="1" applyFont="1" applyFill="1" applyBorder="1" applyAlignment="1">
      <alignment vertical="center"/>
    </xf>
    <xf numFmtId="4" fontId="12" fillId="0" borderId="1" xfId="16" applyNumberFormat="1" applyFont="1" applyFill="1" applyBorder="1" applyAlignment="1">
      <alignment horizontal="right" vertical="center"/>
    </xf>
    <xf numFmtId="0" fontId="12" fillId="2" borderId="7" xfId="17" applyFont="1" applyFill="1" applyBorder="1" applyAlignment="1">
      <alignment horizontal="left" vertical="center" wrapText="1"/>
    </xf>
    <xf numFmtId="49" fontId="12" fillId="0" borderId="1" xfId="16" applyNumberFormat="1" applyFont="1" applyFill="1" applyBorder="1" applyAlignment="1">
      <alignment horizontal="center" vertical="center"/>
    </xf>
    <xf numFmtId="0" fontId="12" fillId="0" borderId="1" xfId="1" applyNumberFormat="1" applyFont="1" applyFill="1" applyBorder="1" applyAlignment="1">
      <alignment horizontal="center" vertical="center" wrapText="1"/>
    </xf>
    <xf numFmtId="0" fontId="12" fillId="2" borderId="7" xfId="16" applyFont="1" applyFill="1" applyBorder="1" applyAlignment="1">
      <alignment horizontal="left" vertical="center" wrapText="1"/>
    </xf>
    <xf numFmtId="0" fontId="12" fillId="2" borderId="5" xfId="17" applyFont="1" applyFill="1" applyBorder="1" applyAlignment="1">
      <alignment horizontal="left" vertical="center" wrapText="1"/>
    </xf>
    <xf numFmtId="4" fontId="11" fillId="2" borderId="3" xfId="1" applyNumberFormat="1" applyFont="1" applyFill="1" applyBorder="1" applyAlignment="1">
      <alignment horizontal="right" vertical="center" wrapText="1"/>
    </xf>
    <xf numFmtId="0" fontId="12" fillId="2" borderId="15" xfId="17" applyFont="1" applyFill="1" applyBorder="1" applyAlignment="1">
      <alignment horizontal="left" vertical="center" wrapText="1"/>
    </xf>
    <xf numFmtId="4" fontId="12" fillId="0" borderId="1" xfId="18" applyNumberFormat="1" applyFont="1" applyFill="1" applyBorder="1" applyAlignment="1">
      <alignment vertical="center"/>
    </xf>
    <xf numFmtId="4" fontId="12" fillId="0" borderId="1" xfId="18" applyNumberFormat="1" applyFont="1" applyFill="1" applyBorder="1" applyAlignment="1">
      <alignment horizontal="right" vertical="center"/>
    </xf>
    <xf numFmtId="0" fontId="12" fillId="2" borderId="8" xfId="17" applyFont="1" applyFill="1" applyBorder="1" applyAlignment="1">
      <alignment horizontal="left" vertical="center" wrapText="1"/>
    </xf>
    <xf numFmtId="49" fontId="12" fillId="2" borderId="5" xfId="4" applyNumberFormat="1" applyFont="1" applyFill="1" applyBorder="1" applyAlignment="1">
      <alignment horizontal="left" vertical="center" wrapText="1"/>
    </xf>
    <xf numFmtId="49" fontId="12" fillId="2" borderId="15" xfId="4" applyNumberFormat="1" applyFont="1" applyFill="1" applyBorder="1" applyAlignment="1">
      <alignment horizontal="left" vertical="center" wrapText="1"/>
    </xf>
    <xf numFmtId="49" fontId="12" fillId="2" borderId="7" xfId="4" applyNumberFormat="1" applyFont="1" applyFill="1" applyBorder="1" applyAlignment="1">
      <alignment horizontal="left" vertical="center" wrapText="1"/>
    </xf>
    <xf numFmtId="1" fontId="12" fillId="0" borderId="1" xfId="1" applyNumberFormat="1" applyFont="1" applyFill="1" applyBorder="1" applyAlignment="1">
      <alignment horizontal="center" vertical="center" wrapText="1"/>
    </xf>
    <xf numFmtId="0" fontId="12" fillId="2" borderId="5" xfId="1" applyFont="1" applyFill="1" applyBorder="1" applyAlignment="1">
      <alignment horizontal="left" vertical="center"/>
    </xf>
    <xf numFmtId="1" fontId="12" fillId="0" borderId="1" xfId="1" applyNumberFormat="1" applyFont="1" applyFill="1" applyBorder="1" applyAlignment="1">
      <alignment horizontal="center" vertical="center"/>
    </xf>
    <xf numFmtId="0" fontId="12" fillId="0" borderId="1" xfId="1" applyFont="1" applyFill="1" applyBorder="1" applyAlignment="1">
      <alignment horizontal="left" vertical="center" wrapText="1"/>
    </xf>
    <xf numFmtId="4" fontId="16" fillId="0" borderId="9" xfId="1" applyNumberFormat="1" applyFont="1" applyFill="1" applyBorder="1" applyAlignment="1">
      <alignment vertical="center"/>
    </xf>
    <xf numFmtId="4" fontId="16" fillId="0" borderId="9" xfId="1" applyNumberFormat="1" applyFont="1" applyFill="1" applyBorder="1" applyAlignment="1">
      <alignment horizontal="right" vertical="center"/>
    </xf>
    <xf numFmtId="4" fontId="16" fillId="0" borderId="1" xfId="1" applyNumberFormat="1" applyFont="1" applyFill="1" applyBorder="1" applyAlignment="1">
      <alignment vertical="center"/>
    </xf>
    <xf numFmtId="4" fontId="16"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4" fontId="18" fillId="0" borderId="1" xfId="1" applyNumberFormat="1" applyFont="1" applyFill="1" applyBorder="1" applyAlignment="1">
      <alignment horizontal="right" vertical="center"/>
    </xf>
    <xf numFmtId="49" fontId="16" fillId="0" borderId="1" xfId="1" applyNumberFormat="1" applyFont="1" applyFill="1" applyBorder="1" applyAlignment="1">
      <alignment horizontal="center" vertical="center"/>
    </xf>
    <xf numFmtId="1" fontId="11" fillId="0" borderId="1" xfId="1" applyNumberFormat="1" applyFont="1" applyFill="1" applyBorder="1" applyAlignment="1">
      <alignment horizontal="center" vertical="center"/>
    </xf>
    <xf numFmtId="4" fontId="12" fillId="2" borderId="6" xfId="1" applyNumberFormat="1" applyFont="1" applyFill="1" applyBorder="1" applyAlignment="1">
      <alignment horizontal="right" vertical="center"/>
    </xf>
    <xf numFmtId="0" fontId="12" fillId="2" borderId="7"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0" fontId="6" fillId="2" borderId="8" xfId="1" applyNumberFormat="1" applyFont="1" applyFill="1" applyBorder="1" applyAlignment="1">
      <alignment horizontal="left" vertical="center" wrapText="1"/>
    </xf>
    <xf numFmtId="166" fontId="12" fillId="0" borderId="0" xfId="0" applyNumberFormat="1" applyFont="1" applyFill="1" applyBorder="1" applyAlignment="1">
      <alignment horizontal="center" vertical="center" wrapText="1"/>
    </xf>
    <xf numFmtId="0" fontId="6" fillId="2" borderId="15" xfId="1" applyNumberFormat="1" applyFont="1" applyFill="1" applyBorder="1" applyAlignment="1">
      <alignment horizontal="left" vertical="center" wrapText="1"/>
    </xf>
    <xf numFmtId="4" fontId="6" fillId="2" borderId="2" xfId="1" applyNumberFormat="1" applyFont="1" applyFill="1" applyBorder="1" applyAlignment="1">
      <alignment horizontal="right" vertical="center"/>
    </xf>
    <xf numFmtId="0" fontId="6" fillId="2" borderId="7" xfId="1" applyNumberFormat="1" applyFont="1" applyFill="1" applyBorder="1" applyAlignment="1">
      <alignment horizontal="left" vertical="center" wrapText="1"/>
    </xf>
    <xf numFmtId="0" fontId="12" fillId="2" borderId="15" xfId="1" applyNumberFormat="1" applyFont="1" applyFill="1" applyBorder="1" applyAlignment="1">
      <alignment horizontal="left" vertical="center" wrapText="1"/>
    </xf>
    <xf numFmtId="0" fontId="6" fillId="2" borderId="5" xfId="1"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xf>
    <xf numFmtId="4" fontId="6" fillId="0" borderId="9" xfId="1" applyNumberFormat="1" applyFont="1" applyFill="1" applyBorder="1" applyAlignment="1">
      <alignment vertical="center" wrapText="1"/>
    </xf>
    <xf numFmtId="4" fontId="6" fillId="0" borderId="9" xfId="1" applyNumberFormat="1" applyFont="1" applyFill="1" applyBorder="1" applyAlignment="1">
      <alignment horizontal="right" vertical="center" wrapText="1"/>
    </xf>
    <xf numFmtId="1" fontId="11" fillId="0" borderId="0" xfId="0" quotePrefix="1" applyNumberFormat="1" applyFont="1" applyFill="1" applyBorder="1" applyAlignment="1">
      <alignment horizontal="center" vertical="center"/>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xf>
    <xf numFmtId="49" fontId="11" fillId="0" borderId="0" xfId="0" applyNumberFormat="1" applyFont="1" applyFill="1" applyBorder="1" applyAlignment="1">
      <alignment horizontal="left" vertical="center"/>
    </xf>
    <xf numFmtId="49" fontId="11" fillId="0" borderId="0" xfId="0" applyNumberFormat="1" applyFont="1" applyFill="1" applyBorder="1" applyAlignment="1">
      <alignment horizontal="center" vertical="center" wrapText="1"/>
    </xf>
    <xf numFmtId="4" fontId="11" fillId="0" borderId="0" xfId="0" applyNumberFormat="1" applyFont="1" applyFill="1" applyBorder="1" applyAlignment="1">
      <alignment vertical="center"/>
    </xf>
    <xf numFmtId="4" fontId="11" fillId="0" borderId="0" xfId="0" applyNumberFormat="1" applyFont="1" applyFill="1" applyBorder="1" applyAlignment="1">
      <alignment horizontal="right" vertical="center"/>
    </xf>
    <xf numFmtId="4" fontId="11" fillId="0" borderId="0" xfId="0" applyNumberFormat="1" applyFont="1" applyFill="1" applyBorder="1" applyAlignment="1">
      <alignment horizontal="right" vertical="center" wrapText="1"/>
    </xf>
    <xf numFmtId="2" fontId="11" fillId="0" borderId="0" xfId="0" applyNumberFormat="1" applyFont="1" applyFill="1" applyBorder="1" applyAlignment="1">
      <alignment horizontal="left" vertical="center" wrapText="1"/>
    </xf>
    <xf numFmtId="1" fontId="13" fillId="0" borderId="0" xfId="0" applyNumberFormat="1" applyFont="1" applyFill="1"/>
    <xf numFmtId="0" fontId="13" fillId="0" borderId="0" xfId="0" applyFont="1" applyFill="1" applyAlignment="1">
      <alignment wrapText="1"/>
    </xf>
    <xf numFmtId="0" fontId="13" fillId="0" borderId="0" xfId="0" applyFont="1" applyFill="1" applyAlignment="1">
      <alignment horizontal="left"/>
    </xf>
    <xf numFmtId="4" fontId="13" fillId="0" borderId="0" xfId="0" applyNumberFormat="1" applyFont="1" applyFill="1" applyAlignment="1"/>
    <xf numFmtId="4" fontId="13" fillId="0" borderId="0" xfId="0" applyNumberFormat="1" applyFont="1" applyFill="1" applyAlignment="1">
      <alignment horizontal="right"/>
    </xf>
    <xf numFmtId="4" fontId="25" fillId="0" borderId="0" xfId="0" applyNumberFormat="1" applyFont="1" applyFill="1" applyAlignment="1">
      <alignment horizontal="right"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12" fillId="2" borderId="5" xfId="1" applyFont="1" applyFill="1" applyBorder="1" applyAlignment="1" applyProtection="1">
      <alignment horizontal="left" vertical="center" wrapText="1"/>
      <protection locked="0"/>
    </xf>
    <xf numFmtId="2" fontId="6" fillId="2" borderId="8" xfId="1" applyNumberFormat="1" applyFont="1" applyFill="1" applyBorder="1" applyAlignment="1">
      <alignment horizontal="left" vertical="center" wrapText="1"/>
    </xf>
    <xf numFmtId="165" fontId="12" fillId="2" borderId="8" xfId="0" applyNumberFormat="1" applyFont="1" applyFill="1" applyBorder="1" applyAlignment="1">
      <alignment horizontal="left" vertical="center" wrapText="1"/>
    </xf>
    <xf numFmtId="0" fontId="6" fillId="2" borderId="15" xfId="1" applyNumberFormat="1" applyFont="1" applyFill="1" applyBorder="1" applyAlignment="1" applyProtection="1">
      <alignment horizontal="left" vertical="center" wrapText="1"/>
    </xf>
    <xf numFmtId="0" fontId="6" fillId="2" borderId="5" xfId="0" applyFont="1" applyFill="1" applyBorder="1" applyAlignment="1">
      <alignment horizontal="left" vertical="center" wrapText="1"/>
    </xf>
    <xf numFmtId="49" fontId="12" fillId="2" borderId="5" xfId="1" applyNumberFormat="1" applyFont="1" applyFill="1" applyBorder="1" applyAlignment="1">
      <alignment horizontal="left" vertical="center" wrapText="1"/>
    </xf>
    <xf numFmtId="49" fontId="12" fillId="2" borderId="15" xfId="1" applyNumberFormat="1" applyFont="1" applyFill="1" applyBorder="1" applyAlignment="1">
      <alignment horizontal="left" vertical="center" wrapText="1"/>
    </xf>
    <xf numFmtId="0" fontId="9" fillId="2" borderId="15" xfId="1" applyFont="1" applyFill="1" applyBorder="1" applyAlignment="1">
      <alignment horizontal="left" vertical="center" wrapText="1"/>
    </xf>
    <xf numFmtId="0" fontId="6"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2" fillId="2" borderId="5" xfId="5" applyFont="1" applyFill="1" applyBorder="1" applyAlignment="1">
      <alignment horizontal="left" vertical="center" wrapText="1"/>
    </xf>
    <xf numFmtId="0" fontId="6" fillId="2" borderId="8" xfId="5" applyFont="1" applyFill="1" applyBorder="1" applyAlignment="1">
      <alignment horizontal="left" vertical="center" wrapText="1"/>
    </xf>
    <xf numFmtId="0" fontId="12" fillId="2" borderId="8" xfId="2" applyFont="1" applyFill="1" applyBorder="1" applyAlignment="1">
      <alignment horizontal="left" vertical="center" wrapText="1"/>
    </xf>
    <xf numFmtId="0" fontId="6" fillId="2" borderId="15" xfId="5" applyFont="1" applyFill="1" applyBorder="1" applyAlignment="1">
      <alignment horizontal="left" vertical="center" wrapText="1"/>
    </xf>
    <xf numFmtId="0" fontId="6" fillId="2" borderId="8" xfId="2" applyFont="1" applyFill="1" applyBorder="1" applyAlignment="1">
      <alignment horizontal="left" vertical="center" wrapText="1"/>
    </xf>
    <xf numFmtId="0" fontId="9" fillId="2" borderId="5" xfId="0" applyFont="1" applyFill="1" applyBorder="1" applyAlignment="1">
      <alignment horizontal="left" vertical="center" wrapText="1"/>
    </xf>
    <xf numFmtId="0" fontId="12" fillId="2" borderId="15" xfId="11" applyFont="1" applyFill="1" applyBorder="1" applyAlignment="1">
      <alignment horizontal="left" vertical="center" wrapText="1"/>
    </xf>
    <xf numFmtId="0" fontId="12" fillId="2" borderId="7" xfId="11" applyFont="1" applyFill="1" applyBorder="1" applyAlignment="1">
      <alignment horizontal="left" vertical="center" wrapText="1"/>
    </xf>
    <xf numFmtId="0" fontId="6" fillId="2" borderId="7" xfId="11" applyFont="1" applyFill="1" applyBorder="1" applyAlignment="1">
      <alignment horizontal="left" vertical="center" wrapText="1"/>
    </xf>
    <xf numFmtId="0" fontId="12" fillId="2" borderId="8" xfId="1"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2" fillId="0" borderId="9" xfId="0" applyNumberFormat="1" applyFont="1" applyFill="1" applyBorder="1" applyAlignment="1">
      <alignment horizontal="left" vertical="top" wrapText="1"/>
    </xf>
    <xf numFmtId="0" fontId="12" fillId="0" borderId="12" xfId="0" applyNumberFormat="1" applyFont="1" applyFill="1" applyBorder="1" applyAlignment="1">
      <alignment horizontal="left" vertical="top" wrapText="1"/>
    </xf>
    <xf numFmtId="0" fontId="12" fillId="0" borderId="9"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4" fontId="12" fillId="0" borderId="9" xfId="1" applyNumberFormat="1" applyFont="1" applyFill="1" applyBorder="1" applyAlignment="1">
      <alignment vertical="center"/>
    </xf>
    <xf numFmtId="4" fontId="12" fillId="0" borderId="10" xfId="1" applyNumberFormat="1" applyFont="1" applyFill="1" applyBorder="1" applyAlignment="1">
      <alignment vertical="center"/>
    </xf>
    <xf numFmtId="4" fontId="12" fillId="0" borderId="12" xfId="1" applyNumberFormat="1" applyFont="1" applyFill="1" applyBorder="1" applyAlignment="1">
      <alignment vertical="center"/>
    </xf>
    <xf numFmtId="4" fontId="12" fillId="0" borderId="9" xfId="1" applyNumberFormat="1" applyFont="1" applyFill="1" applyBorder="1" applyAlignment="1">
      <alignment horizontal="right" vertical="center"/>
    </xf>
    <xf numFmtId="4" fontId="12" fillId="0" borderId="10" xfId="1" applyNumberFormat="1" applyFont="1" applyFill="1" applyBorder="1" applyAlignment="1">
      <alignment horizontal="right" vertical="center"/>
    </xf>
    <xf numFmtId="4" fontId="12" fillId="0" borderId="12" xfId="1" applyNumberFormat="1" applyFont="1" applyFill="1" applyBorder="1" applyAlignment="1">
      <alignment horizontal="right" vertical="center"/>
    </xf>
    <xf numFmtId="4" fontId="12" fillId="0" borderId="3" xfId="1" applyNumberFormat="1" applyFont="1" applyFill="1" applyBorder="1" applyAlignment="1">
      <alignment horizontal="right" vertical="center"/>
    </xf>
    <xf numFmtId="4" fontId="12" fillId="0" borderId="11" xfId="1" applyNumberFormat="1" applyFont="1" applyFill="1" applyBorder="1" applyAlignment="1">
      <alignment horizontal="right" vertical="center"/>
    </xf>
    <xf numFmtId="4" fontId="12" fillId="0" borderId="13" xfId="1" applyNumberFormat="1" applyFont="1" applyFill="1" applyBorder="1" applyAlignment="1">
      <alignment horizontal="right" vertical="center"/>
    </xf>
    <xf numFmtId="1" fontId="14" fillId="0" borderId="2" xfId="1" applyNumberFormat="1" applyFont="1" applyFill="1" applyBorder="1" applyAlignment="1">
      <alignment horizontal="center" vertical="center"/>
    </xf>
    <xf numFmtId="1" fontId="14" fillId="0" borderId="6" xfId="1" applyNumberFormat="1" applyFont="1" applyFill="1" applyBorder="1" applyAlignment="1">
      <alignment horizontal="center" vertical="center"/>
    </xf>
    <xf numFmtId="1" fontId="14" fillId="0" borderId="0" xfId="1" applyNumberFormat="1" applyFont="1" applyFill="1" applyBorder="1" applyAlignment="1">
      <alignment vertical="center"/>
    </xf>
    <xf numFmtId="1" fontId="14" fillId="0" borderId="0" xfId="1" applyNumberFormat="1" applyFont="1" applyFill="1" applyBorder="1" applyAlignment="1">
      <alignment horizontal="center" vertical="center"/>
    </xf>
    <xf numFmtId="1" fontId="14" fillId="0" borderId="8" xfId="1" applyNumberFormat="1" applyFont="1" applyFill="1" applyBorder="1" applyAlignment="1">
      <alignment horizontal="center" vertical="center"/>
    </xf>
    <xf numFmtId="0" fontId="12" fillId="0" borderId="9"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left" vertical="center" wrapText="1"/>
    </xf>
    <xf numFmtId="0" fontId="12" fillId="0" borderId="10" xfId="0" applyNumberFormat="1" applyFont="1" applyFill="1" applyBorder="1" applyAlignment="1" applyProtection="1">
      <alignment horizontal="left" vertical="center" wrapText="1"/>
    </xf>
    <xf numFmtId="0" fontId="12" fillId="0" borderId="12" xfId="0" applyNumberFormat="1" applyFont="1" applyFill="1" applyBorder="1" applyAlignment="1" applyProtection="1">
      <alignment horizontal="left" vertical="center" wrapText="1"/>
    </xf>
    <xf numFmtId="49" fontId="12" fillId="0" borderId="9" xfId="1" applyNumberFormat="1" applyFont="1" applyFill="1" applyBorder="1" applyAlignment="1">
      <alignment horizontal="center" vertical="center"/>
    </xf>
    <xf numFmtId="49" fontId="12" fillId="0" borderId="10" xfId="1" applyNumberFormat="1" applyFont="1" applyFill="1" applyBorder="1" applyAlignment="1">
      <alignment horizontal="center" vertical="center"/>
    </xf>
    <xf numFmtId="49" fontId="12" fillId="0" borderId="12" xfId="1" applyNumberFormat="1" applyFont="1" applyFill="1" applyBorder="1" applyAlignment="1">
      <alignment horizontal="center" vertical="center"/>
    </xf>
    <xf numFmtId="0" fontId="12" fillId="0" borderId="9" xfId="1" applyNumberFormat="1" applyFont="1" applyFill="1" applyBorder="1" applyAlignment="1">
      <alignment horizontal="left" vertical="center" wrapText="1"/>
    </xf>
    <xf numFmtId="0" fontId="12" fillId="0" borderId="10" xfId="1" applyNumberFormat="1" applyFont="1" applyFill="1" applyBorder="1" applyAlignment="1">
      <alignment horizontal="left" vertical="center" wrapText="1"/>
    </xf>
    <xf numFmtId="0" fontId="12" fillId="0" borderId="12" xfId="1" applyNumberFormat="1" applyFont="1" applyFill="1" applyBorder="1" applyAlignment="1">
      <alignment horizontal="left" vertical="center" wrapText="1"/>
    </xf>
    <xf numFmtId="166" fontId="12" fillId="0" borderId="9"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6" fontId="12" fillId="0" borderId="12" xfId="1" applyNumberFormat="1" applyFont="1" applyFill="1" applyBorder="1" applyAlignment="1">
      <alignment horizontal="center" vertical="center" wrapText="1"/>
    </xf>
    <xf numFmtId="49" fontId="12" fillId="0" borderId="9" xfId="1" applyNumberFormat="1" applyFont="1" applyFill="1" applyBorder="1" applyAlignment="1">
      <alignment horizontal="left" vertical="center"/>
    </xf>
    <xf numFmtId="49" fontId="12" fillId="0" borderId="10" xfId="1" applyNumberFormat="1" applyFont="1" applyFill="1" applyBorder="1" applyAlignment="1">
      <alignment horizontal="left" vertical="center"/>
    </xf>
    <xf numFmtId="49" fontId="12" fillId="0" borderId="12" xfId="1" applyNumberFormat="1" applyFont="1" applyFill="1" applyBorder="1" applyAlignment="1">
      <alignment horizontal="left" vertical="center"/>
    </xf>
    <xf numFmtId="49" fontId="12" fillId="0" borderId="9" xfId="1" applyNumberFormat="1" applyFont="1" applyFill="1" applyBorder="1" applyAlignment="1">
      <alignment horizontal="center" vertical="center" wrapText="1"/>
    </xf>
    <xf numFmtId="49" fontId="12" fillId="0" borderId="10" xfId="1" applyNumberFormat="1" applyFont="1" applyFill="1" applyBorder="1" applyAlignment="1">
      <alignment horizontal="center" vertical="center" wrapText="1"/>
    </xf>
    <xf numFmtId="49" fontId="12" fillId="0" borderId="12" xfId="1" applyNumberFormat="1" applyFont="1" applyFill="1" applyBorder="1" applyAlignment="1">
      <alignment horizontal="center" vertical="center" wrapText="1"/>
    </xf>
    <xf numFmtId="4" fontId="12" fillId="0" borderId="9" xfId="1" applyNumberFormat="1" applyFont="1" applyFill="1" applyBorder="1" applyAlignment="1">
      <alignment vertical="center" wrapText="1"/>
    </xf>
    <xf numFmtId="4" fontId="12" fillId="0" borderId="10" xfId="1" applyNumberFormat="1" applyFont="1" applyFill="1" applyBorder="1" applyAlignment="1">
      <alignment vertical="center" wrapText="1"/>
    </xf>
    <xf numFmtId="4" fontId="12" fillId="0" borderId="12" xfId="1" applyNumberFormat="1" applyFont="1" applyFill="1" applyBorder="1" applyAlignment="1">
      <alignment vertical="center" wrapText="1"/>
    </xf>
    <xf numFmtId="4" fontId="12" fillId="0" borderId="9" xfId="1" applyNumberFormat="1" applyFont="1" applyFill="1" applyBorder="1" applyAlignment="1">
      <alignment horizontal="right" vertical="center" wrapText="1"/>
    </xf>
    <xf numFmtId="4" fontId="12" fillId="0" borderId="10" xfId="1" applyNumberFormat="1" applyFont="1" applyFill="1" applyBorder="1" applyAlignment="1">
      <alignment horizontal="right" vertical="center" wrapText="1"/>
    </xf>
    <xf numFmtId="4" fontId="12" fillId="0" borderId="12" xfId="1" applyNumberFormat="1" applyFont="1" applyFill="1" applyBorder="1" applyAlignment="1">
      <alignment horizontal="right" vertical="center" wrapText="1"/>
    </xf>
    <xf numFmtId="49" fontId="12" fillId="0" borderId="9" xfId="1" applyNumberFormat="1" applyFont="1" applyFill="1" applyBorder="1" applyAlignment="1">
      <alignment horizontal="left" vertical="center" wrapText="1"/>
    </xf>
    <xf numFmtId="49" fontId="12" fillId="0" borderId="10" xfId="1" applyNumberFormat="1" applyFont="1" applyFill="1" applyBorder="1" applyAlignment="1">
      <alignment horizontal="left" vertical="center" wrapText="1"/>
    </xf>
    <xf numFmtId="49" fontId="12" fillId="0" borderId="12" xfId="1" applyNumberFormat="1" applyFont="1" applyFill="1" applyBorder="1" applyAlignment="1">
      <alignment horizontal="left" vertical="center" wrapText="1"/>
    </xf>
    <xf numFmtId="1" fontId="14" fillId="0" borderId="13" xfId="1" applyNumberFormat="1" applyFont="1" applyFill="1" applyBorder="1" applyAlignment="1">
      <alignment horizontal="center" vertical="center"/>
    </xf>
    <xf numFmtId="1" fontId="14" fillId="0" borderId="14" xfId="1" applyNumberFormat="1" applyFont="1" applyFill="1" applyBorder="1" applyAlignment="1">
      <alignment horizontal="center" vertical="center"/>
    </xf>
    <xf numFmtId="1" fontId="14" fillId="0" borderId="2" xfId="1" applyNumberFormat="1" applyFont="1" applyFill="1" applyBorder="1" applyAlignment="1">
      <alignment horizontal="center" vertical="center" wrapText="1"/>
    </xf>
    <xf numFmtId="1" fontId="14" fillId="0" borderId="6" xfId="1" applyNumberFormat="1" applyFont="1" applyFill="1" applyBorder="1" applyAlignment="1">
      <alignment horizontal="center" vertical="center" wrapText="1"/>
    </xf>
    <xf numFmtId="1" fontId="14" fillId="0" borderId="0" xfId="1" applyNumberFormat="1" applyFont="1" applyFill="1" applyBorder="1" applyAlignment="1">
      <alignment vertical="center" wrapText="1"/>
    </xf>
    <xf numFmtId="1" fontId="14" fillId="0" borderId="0" xfId="1" applyNumberFormat="1" applyFont="1" applyFill="1" applyBorder="1" applyAlignment="1">
      <alignment horizontal="center" vertical="center" wrapText="1"/>
    </xf>
    <xf numFmtId="1" fontId="14" fillId="0" borderId="8" xfId="1"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9" xfId="0" applyFont="1" applyFill="1" applyBorder="1" applyAlignment="1">
      <alignment horizontal="center"/>
    </xf>
    <xf numFmtId="0" fontId="12" fillId="0" borderId="10" xfId="0" applyFont="1" applyFill="1" applyBorder="1" applyAlignment="1">
      <alignment horizontal="center"/>
    </xf>
    <xf numFmtId="0" fontId="12" fillId="0" borderId="12" xfId="0" applyFont="1" applyFill="1" applyBorder="1" applyAlignment="1">
      <alignment horizontal="center"/>
    </xf>
    <xf numFmtId="0" fontId="12" fillId="0" borderId="9" xfId="1" applyNumberFormat="1" applyFont="1" applyFill="1" applyBorder="1" applyAlignment="1">
      <alignment horizontal="center" vertical="center" wrapText="1"/>
    </xf>
    <xf numFmtId="0" fontId="12" fillId="0" borderId="12" xfId="1" applyNumberFormat="1" applyFont="1" applyFill="1" applyBorder="1" applyAlignment="1">
      <alignment horizontal="center" vertical="center" wrapText="1"/>
    </xf>
    <xf numFmtId="4" fontId="12" fillId="0" borderId="9" xfId="0" applyNumberFormat="1" applyFont="1" applyFill="1" applyBorder="1" applyAlignment="1">
      <alignment vertical="center"/>
    </xf>
    <xf numFmtId="4" fontId="12" fillId="0" borderId="12" xfId="0" applyNumberFormat="1" applyFont="1" applyFill="1" applyBorder="1" applyAlignment="1">
      <alignment vertical="center"/>
    </xf>
    <xf numFmtId="4" fontId="12" fillId="0" borderId="9" xfId="0" applyNumberFormat="1" applyFont="1" applyFill="1" applyBorder="1" applyAlignment="1">
      <alignment horizontal="right" vertical="center"/>
    </xf>
    <xf numFmtId="4" fontId="12" fillId="0" borderId="12" xfId="0" applyNumberFormat="1" applyFont="1" applyFill="1" applyBorder="1" applyAlignment="1">
      <alignment horizontal="right" vertical="center"/>
    </xf>
    <xf numFmtId="1" fontId="14" fillId="0" borderId="2" xfId="1" quotePrefix="1" applyNumberFormat="1" applyFont="1" applyFill="1" applyBorder="1" applyAlignment="1">
      <alignment horizontal="center" vertical="center"/>
    </xf>
    <xf numFmtId="1" fontId="14" fillId="0" borderId="6" xfId="1" quotePrefix="1" applyNumberFormat="1" applyFont="1" applyFill="1" applyBorder="1" applyAlignment="1">
      <alignment horizontal="center" vertical="center"/>
    </xf>
    <xf numFmtId="1" fontId="14" fillId="0" borderId="0" xfId="1" quotePrefix="1" applyNumberFormat="1" applyFont="1" applyFill="1" applyBorder="1" applyAlignment="1">
      <alignment vertical="center"/>
    </xf>
    <xf numFmtId="1" fontId="14" fillId="0" borderId="0" xfId="1" quotePrefix="1" applyNumberFormat="1" applyFont="1" applyFill="1" applyBorder="1" applyAlignment="1">
      <alignment horizontal="center" vertical="center"/>
    </xf>
    <xf numFmtId="1" fontId="14" fillId="0" borderId="8" xfId="1" quotePrefix="1" applyNumberFormat="1" applyFont="1" applyFill="1" applyBorder="1" applyAlignment="1">
      <alignment horizontal="center" vertical="center"/>
    </xf>
    <xf numFmtId="4" fontId="12" fillId="0" borderId="9" xfId="0" applyNumberFormat="1" applyFont="1" applyFill="1" applyBorder="1" applyAlignment="1" applyProtection="1">
      <alignment vertical="center"/>
    </xf>
    <xf numFmtId="4" fontId="12" fillId="0" borderId="12" xfId="0" applyNumberFormat="1" applyFont="1" applyFill="1" applyBorder="1" applyAlignment="1" applyProtection="1">
      <alignment vertical="center"/>
    </xf>
    <xf numFmtId="4" fontId="12" fillId="0" borderId="9" xfId="0" applyNumberFormat="1" applyFont="1" applyFill="1" applyBorder="1" applyAlignment="1" applyProtection="1">
      <alignment horizontal="right" vertical="center"/>
    </xf>
    <xf numFmtId="4" fontId="12" fillId="0" borderId="12" xfId="0" applyNumberFormat="1" applyFont="1" applyFill="1" applyBorder="1" applyAlignment="1" applyProtection="1">
      <alignment horizontal="right" vertical="center"/>
    </xf>
    <xf numFmtId="4" fontId="12" fillId="0" borderId="9" xfId="0" applyNumberFormat="1" applyFont="1" applyFill="1" applyBorder="1" applyAlignment="1" applyProtection="1">
      <alignment vertical="center" wrapText="1"/>
    </xf>
    <xf numFmtId="4" fontId="12" fillId="0" borderId="12" xfId="0" applyNumberFormat="1" applyFont="1" applyFill="1" applyBorder="1" applyAlignment="1" applyProtection="1">
      <alignment vertical="center" wrapText="1"/>
    </xf>
    <xf numFmtId="4" fontId="12" fillId="0" borderId="9" xfId="0" applyNumberFormat="1" applyFont="1" applyFill="1" applyBorder="1" applyAlignment="1" applyProtection="1">
      <alignment horizontal="right" vertical="center" wrapText="1"/>
    </xf>
    <xf numFmtId="4" fontId="12" fillId="0" borderId="12" xfId="0" applyNumberFormat="1" applyFont="1" applyFill="1" applyBorder="1" applyAlignment="1" applyProtection="1">
      <alignment horizontal="right" vertical="center"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4" fontId="12" fillId="0" borderId="9" xfId="4" applyNumberFormat="1" applyFont="1" applyFill="1" applyBorder="1" applyAlignment="1">
      <alignment vertical="center" wrapText="1"/>
    </xf>
    <xf numFmtId="4" fontId="12" fillId="0" borderId="10" xfId="4" applyNumberFormat="1" applyFont="1" applyFill="1" applyBorder="1" applyAlignment="1">
      <alignment vertical="center" wrapText="1"/>
    </xf>
    <xf numFmtId="4" fontId="12" fillId="0" borderId="12" xfId="4" applyNumberFormat="1" applyFont="1" applyFill="1" applyBorder="1" applyAlignment="1">
      <alignment vertical="center" wrapText="1"/>
    </xf>
    <xf numFmtId="4" fontId="12" fillId="0" borderId="9" xfId="4" applyNumberFormat="1" applyFont="1" applyFill="1" applyBorder="1" applyAlignment="1">
      <alignment horizontal="right" vertical="center" wrapText="1"/>
    </xf>
    <xf numFmtId="4" fontId="12" fillId="0" borderId="10" xfId="4" applyNumberFormat="1" applyFont="1" applyFill="1" applyBorder="1" applyAlignment="1">
      <alignment horizontal="right" vertical="center" wrapText="1"/>
    </xf>
    <xf numFmtId="4" fontId="12" fillId="0" borderId="12" xfId="4" applyNumberFormat="1" applyFont="1" applyFill="1" applyBorder="1" applyAlignment="1">
      <alignment horizontal="right" vertical="center" wrapText="1"/>
    </xf>
    <xf numFmtId="4" fontId="12" fillId="0" borderId="9" xfId="16" applyNumberFormat="1" applyFont="1" applyFill="1" applyBorder="1" applyAlignment="1">
      <alignment vertical="center" wrapText="1"/>
    </xf>
    <xf numFmtId="4" fontId="12" fillId="0" borderId="10" xfId="16" applyNumberFormat="1" applyFont="1" applyFill="1" applyBorder="1" applyAlignment="1">
      <alignment vertical="center" wrapText="1"/>
    </xf>
    <xf numFmtId="4" fontId="12" fillId="0" borderId="12" xfId="16" applyNumberFormat="1" applyFont="1" applyFill="1" applyBorder="1" applyAlignment="1">
      <alignment vertical="center" wrapText="1"/>
    </xf>
    <xf numFmtId="4" fontId="12" fillId="0" borderId="9" xfId="16" applyNumberFormat="1" applyFont="1" applyFill="1" applyBorder="1" applyAlignment="1">
      <alignment horizontal="right" vertical="center" wrapText="1"/>
    </xf>
    <xf numFmtId="4" fontId="12" fillId="0" borderId="10" xfId="16" applyNumberFormat="1" applyFont="1" applyFill="1" applyBorder="1" applyAlignment="1">
      <alignment horizontal="right" vertical="center" wrapText="1"/>
    </xf>
    <xf numFmtId="4" fontId="12" fillId="0" borderId="12" xfId="16" applyNumberFormat="1" applyFont="1" applyFill="1" applyBorder="1" applyAlignment="1">
      <alignment horizontal="right" vertical="center" wrapText="1"/>
    </xf>
    <xf numFmtId="1" fontId="14" fillId="0" borderId="4" xfId="1" quotePrefix="1" applyNumberFormat="1" applyFont="1" applyFill="1" applyBorder="1" applyAlignment="1">
      <alignment vertical="center"/>
    </xf>
    <xf numFmtId="1" fontId="14" fillId="0" borderId="4" xfId="1" quotePrefix="1" applyNumberFormat="1" applyFont="1" applyFill="1" applyBorder="1" applyAlignment="1">
      <alignment horizontal="center" vertical="center"/>
    </xf>
    <xf numFmtId="1" fontId="14" fillId="0" borderId="5" xfId="1" quotePrefix="1" applyNumberFormat="1" applyFont="1" applyFill="1" applyBorder="1" applyAlignment="1">
      <alignment horizontal="center" vertical="center"/>
    </xf>
    <xf numFmtId="49" fontId="12" fillId="0" borderId="9" xfId="1" quotePrefix="1" applyNumberFormat="1" applyFont="1" applyFill="1" applyBorder="1" applyAlignment="1">
      <alignment horizontal="center" vertical="center"/>
    </xf>
    <xf numFmtId="49" fontId="12" fillId="0" borderId="10" xfId="1" quotePrefix="1" applyNumberFormat="1" applyFont="1" applyFill="1" applyBorder="1" applyAlignment="1">
      <alignment horizontal="center" vertical="center"/>
    </xf>
    <xf numFmtId="49" fontId="12" fillId="0" borderId="12" xfId="1" quotePrefix="1" applyNumberFormat="1" applyFont="1" applyFill="1" applyBorder="1" applyAlignment="1">
      <alignment horizontal="center" vertical="center"/>
    </xf>
    <xf numFmtId="4" fontId="12" fillId="0" borderId="10" xfId="0" applyNumberFormat="1" applyFont="1" applyFill="1" applyBorder="1" applyAlignment="1">
      <alignment vertical="center"/>
    </xf>
    <xf numFmtId="4" fontId="12" fillId="0" borderId="10" xfId="0" applyNumberFormat="1" applyFont="1" applyFill="1" applyBorder="1" applyAlignment="1">
      <alignment horizontal="right" vertical="center"/>
    </xf>
    <xf numFmtId="0" fontId="14" fillId="0" borderId="2" xfId="1" quotePrefix="1" applyNumberFormat="1" applyFont="1" applyFill="1" applyBorder="1" applyAlignment="1">
      <alignment horizontal="center" vertical="center"/>
    </xf>
    <xf numFmtId="0" fontId="14" fillId="0" borderId="6" xfId="1" quotePrefix="1" applyNumberFormat="1" applyFont="1" applyFill="1" applyBorder="1" applyAlignment="1">
      <alignment horizontal="center" vertical="center"/>
    </xf>
    <xf numFmtId="0" fontId="14" fillId="0" borderId="0" xfId="1" quotePrefix="1" applyNumberFormat="1" applyFont="1" applyFill="1" applyBorder="1" applyAlignment="1">
      <alignment vertical="center"/>
    </xf>
    <xf numFmtId="0" fontId="14" fillId="0" borderId="0" xfId="1" quotePrefix="1" applyNumberFormat="1" applyFont="1" applyFill="1" applyBorder="1" applyAlignment="1">
      <alignment horizontal="center" vertical="center"/>
    </xf>
    <xf numFmtId="0" fontId="14" fillId="0" borderId="8" xfId="1" quotePrefix="1" applyNumberFormat="1" applyFont="1" applyFill="1" applyBorder="1" applyAlignment="1">
      <alignment horizontal="center" vertical="center"/>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2" xfId="1" applyFont="1" applyFill="1" applyBorder="1" applyAlignment="1">
      <alignment horizontal="left" vertical="center" wrapText="1"/>
    </xf>
    <xf numFmtId="4" fontId="12" fillId="0" borderId="9" xfId="0" applyNumberFormat="1" applyFont="1" applyFill="1" applyBorder="1" applyAlignment="1">
      <alignment vertical="center" wrapText="1"/>
    </xf>
    <xf numFmtId="4" fontId="12" fillId="0" borderId="12" xfId="0" applyNumberFormat="1" applyFont="1" applyFill="1" applyBorder="1" applyAlignment="1">
      <alignment vertical="center" wrapText="1"/>
    </xf>
    <xf numFmtId="4" fontId="12" fillId="0" borderId="9" xfId="0" applyNumberFormat="1" applyFont="1" applyFill="1" applyBorder="1" applyAlignment="1">
      <alignment horizontal="right" vertical="center" wrapText="1"/>
    </xf>
    <xf numFmtId="4" fontId="12" fillId="0" borderId="12" xfId="0" applyNumberFormat="1" applyFont="1" applyFill="1" applyBorder="1" applyAlignment="1">
      <alignment horizontal="right" vertical="center" wrapText="1"/>
    </xf>
    <xf numFmtId="4" fontId="12" fillId="0" borderId="10" xfId="0" applyNumberFormat="1" applyFont="1" applyFill="1" applyBorder="1" applyAlignment="1">
      <alignment vertical="center" wrapText="1"/>
    </xf>
    <xf numFmtId="4" fontId="12" fillId="0" borderId="10" xfId="0" applyNumberFormat="1" applyFont="1" applyFill="1" applyBorder="1" applyAlignment="1">
      <alignment horizontal="right"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4" fillId="0" borderId="2" xfId="0" quotePrefix="1" applyNumberFormat="1" applyFont="1" applyFill="1" applyBorder="1" applyAlignment="1">
      <alignment horizontal="center" vertical="center"/>
    </xf>
    <xf numFmtId="0" fontId="14" fillId="0" borderId="6" xfId="0" quotePrefix="1" applyNumberFormat="1" applyFont="1" applyFill="1" applyBorder="1" applyAlignment="1">
      <alignment horizontal="center" vertical="center"/>
    </xf>
    <xf numFmtId="0" fontId="14" fillId="0" borderId="0" xfId="0" quotePrefix="1" applyNumberFormat="1" applyFont="1" applyFill="1" applyBorder="1" applyAlignment="1">
      <alignment vertical="center"/>
    </xf>
    <xf numFmtId="0" fontId="14" fillId="0" borderId="0" xfId="0" quotePrefix="1" applyNumberFormat="1" applyFont="1" applyFill="1" applyBorder="1" applyAlignment="1">
      <alignment horizontal="center" vertical="center"/>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2" xfId="0" applyFont="1" applyFill="1" applyBorder="1" applyAlignment="1">
      <alignment horizontal="left" vertical="center" wrapText="1"/>
    </xf>
    <xf numFmtId="49" fontId="12" fillId="0" borderId="9" xfId="6" applyNumberFormat="1" applyFont="1" applyFill="1" applyBorder="1" applyAlignment="1">
      <alignment horizontal="center" vertical="center" wrapText="1"/>
    </xf>
    <xf numFmtId="49" fontId="12" fillId="0" borderId="10" xfId="6" applyNumberFormat="1" applyFont="1" applyFill="1" applyBorder="1" applyAlignment="1">
      <alignment horizontal="center" vertical="center" wrapText="1"/>
    </xf>
    <xf numFmtId="49" fontId="12" fillId="0" borderId="12" xfId="6" applyNumberFormat="1" applyFont="1" applyFill="1" applyBorder="1" applyAlignment="1">
      <alignment horizontal="center" vertical="center" wrapText="1"/>
    </xf>
    <xf numFmtId="4" fontId="12" fillId="0" borderId="9" xfId="6" applyNumberFormat="1" applyFont="1" applyFill="1" applyBorder="1" applyAlignment="1">
      <alignment vertical="center" wrapText="1"/>
    </xf>
    <xf numFmtId="4" fontId="12" fillId="0" borderId="10" xfId="6" applyNumberFormat="1" applyFont="1" applyFill="1" applyBorder="1" applyAlignment="1">
      <alignment vertical="center" wrapText="1"/>
    </xf>
    <xf numFmtId="4" fontId="12" fillId="0" borderId="12" xfId="6" applyNumberFormat="1" applyFont="1" applyFill="1" applyBorder="1" applyAlignment="1">
      <alignment vertical="center" wrapText="1"/>
    </xf>
    <xf numFmtId="4" fontId="12" fillId="0" borderId="9" xfId="6" applyNumberFormat="1" applyFont="1" applyFill="1" applyBorder="1" applyAlignment="1">
      <alignment horizontal="right" vertical="center"/>
    </xf>
    <xf numFmtId="4" fontId="12" fillId="0" borderId="10" xfId="6" applyNumberFormat="1" applyFont="1" applyFill="1" applyBorder="1" applyAlignment="1">
      <alignment horizontal="right" vertical="center"/>
    </xf>
    <xf numFmtId="4" fontId="12" fillId="0" borderId="12" xfId="6" applyNumberFormat="1" applyFont="1" applyFill="1" applyBorder="1" applyAlignment="1">
      <alignment horizontal="right" vertical="center"/>
    </xf>
    <xf numFmtId="49" fontId="12" fillId="0" borderId="9" xfId="0" applyNumberFormat="1"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wrapText="1"/>
    </xf>
    <xf numFmtId="49" fontId="12" fillId="0" borderId="12" xfId="0" applyNumberFormat="1" applyFont="1" applyFill="1" applyBorder="1" applyAlignment="1" applyProtection="1">
      <alignment horizontal="left" vertical="center" wrapText="1"/>
    </xf>
    <xf numFmtId="2" fontId="12" fillId="0" borderId="9" xfId="1" applyNumberFormat="1" applyFont="1" applyFill="1" applyBorder="1" applyAlignment="1">
      <alignment horizontal="center" vertical="center" wrapText="1"/>
    </xf>
    <xf numFmtId="2" fontId="12" fillId="0" borderId="10" xfId="1" applyNumberFormat="1" applyFont="1" applyFill="1" applyBorder="1" applyAlignment="1">
      <alignment horizontal="center" vertical="center" wrapText="1"/>
    </xf>
    <xf numFmtId="2" fontId="12" fillId="0" borderId="12" xfId="1" applyNumberFormat="1" applyFont="1" applyFill="1" applyBorder="1" applyAlignment="1">
      <alignment horizontal="center" vertical="center" wrapText="1"/>
    </xf>
    <xf numFmtId="4" fontId="12" fillId="0" borderId="10" xfId="0" applyNumberFormat="1" applyFont="1" applyFill="1" applyBorder="1" applyAlignment="1" applyProtection="1">
      <alignment vertical="center"/>
    </xf>
    <xf numFmtId="4" fontId="12" fillId="0" borderId="10" xfId="0" applyNumberFormat="1" applyFont="1" applyFill="1" applyBorder="1" applyAlignment="1" applyProtection="1">
      <alignment horizontal="right" vertical="center"/>
    </xf>
    <xf numFmtId="0" fontId="8" fillId="0" borderId="0" xfId="0" applyFont="1" applyFill="1" applyAlignment="1">
      <alignment horizontal="center"/>
    </xf>
    <xf numFmtId="0" fontId="8" fillId="0" borderId="0" xfId="0" applyFont="1" applyFill="1" applyAlignment="1">
      <alignment vertic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4" fillId="0" borderId="2" xfId="1" applyNumberFormat="1" applyFont="1" applyFill="1" applyBorder="1" applyAlignment="1">
      <alignment horizontal="center" vertical="center"/>
    </xf>
    <xf numFmtId="0" fontId="15" fillId="0" borderId="6"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cellXfs>
  <cellStyles count="32">
    <cellStyle name="Įprastas" xfId="0" builtinId="0"/>
    <cellStyle name="Įprastas 2" xfId="3" xr:uid="{00000000-0005-0000-0000-000001000000}"/>
    <cellStyle name="Įprastas 2 2" xfId="19" xr:uid="{00000000-0005-0000-0000-000002000000}"/>
    <cellStyle name="Įprastas 2 2 2" xfId="8" xr:uid="{00000000-0005-0000-0000-000003000000}"/>
    <cellStyle name="Įprastas 3" xfId="20" xr:uid="{00000000-0005-0000-0000-000004000000}"/>
    <cellStyle name="Įprastas 4" xfId="21" xr:uid="{00000000-0005-0000-0000-000005000000}"/>
    <cellStyle name="Įprastas 5" xfId="1" xr:uid="{00000000-0005-0000-0000-000006000000}"/>
    <cellStyle name="Įprastas 5 10" xfId="13" xr:uid="{00000000-0005-0000-0000-000007000000}"/>
    <cellStyle name="Įprastas 5 11" xfId="16" xr:uid="{00000000-0005-0000-0000-000008000000}"/>
    <cellStyle name="Įprastas 5 12" xfId="22" xr:uid="{00000000-0005-0000-0000-000009000000}"/>
    <cellStyle name="Įprastas 5 2" xfId="2" xr:uid="{00000000-0005-0000-0000-00000A000000}"/>
    <cellStyle name="Įprastas 5 2 2" xfId="23" xr:uid="{00000000-0005-0000-0000-00000B000000}"/>
    <cellStyle name="Įprastas 5 2 2 2" xfId="24" xr:uid="{00000000-0005-0000-0000-00000C000000}"/>
    <cellStyle name="Įprastas 5 2 2 2 2" xfId="4" xr:uid="{00000000-0005-0000-0000-00000D000000}"/>
    <cellStyle name="Įprastas 5 2 3" xfId="15" xr:uid="{00000000-0005-0000-0000-00000E000000}"/>
    <cellStyle name="Įprastas 5 2 4" xfId="12" xr:uid="{00000000-0005-0000-0000-00000F000000}"/>
    <cellStyle name="Įprastas 5 2 5" xfId="18" xr:uid="{00000000-0005-0000-0000-000010000000}"/>
    <cellStyle name="Įprastas 5 3" xfId="10" xr:uid="{00000000-0005-0000-0000-000011000000}"/>
    <cellStyle name="Įprastas 5 3 2" xfId="11" xr:uid="{00000000-0005-0000-0000-000012000000}"/>
    <cellStyle name="Įprastas 5 3 3" xfId="14" xr:uid="{00000000-0005-0000-0000-000013000000}"/>
    <cellStyle name="Įprastas 5 4" xfId="5" xr:uid="{00000000-0005-0000-0000-000014000000}"/>
    <cellStyle name="Įprastas 5 5" xfId="6" xr:uid="{00000000-0005-0000-0000-000015000000}"/>
    <cellStyle name="Įprastas 5 5 2" xfId="25" xr:uid="{00000000-0005-0000-0000-000016000000}"/>
    <cellStyle name="Įprastas 5 9" xfId="17" xr:uid="{00000000-0005-0000-0000-000017000000}"/>
    <cellStyle name="Įprastas 6" xfId="9" xr:uid="{00000000-0005-0000-0000-000018000000}"/>
    <cellStyle name="Įprastas 8" xfId="26" xr:uid="{00000000-0005-0000-0000-000019000000}"/>
    <cellStyle name="Kablelis 2" xfId="27" xr:uid="{00000000-0005-0000-0000-00001A000000}"/>
    <cellStyle name="Normal 2" xfId="7" xr:uid="{00000000-0005-0000-0000-00001B000000}"/>
    <cellStyle name="Normal 3" xfId="28" xr:uid="{00000000-0005-0000-0000-00001C000000}"/>
    <cellStyle name="Normal 4" xfId="29" xr:uid="{00000000-0005-0000-0000-00001D000000}"/>
    <cellStyle name="Normal 5" xfId="30" xr:uid="{00000000-0005-0000-0000-00001E000000}"/>
    <cellStyle name="Normal_biudz uz 2001 atskaitomybe3" xfId="31"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1"/>
  <sheetViews>
    <sheetView tabSelected="1" zoomScaleNormal="100" workbookViewId="0">
      <pane xSplit="5" ySplit="11" topLeftCell="F12" activePane="bottomRight" state="frozen"/>
      <selection pane="topRight" activeCell="F1" sqref="F1"/>
      <selection pane="bottomLeft" activeCell="A3" sqref="A3"/>
      <selection pane="bottomRight" activeCell="F19" sqref="F19:F23"/>
    </sheetView>
  </sheetViews>
  <sheetFormatPr defaultColWidth="9.109375" defaultRowHeight="14.4"/>
  <cols>
    <col min="1" max="1" width="8" style="314" hidden="1" customWidth="1"/>
    <col min="2" max="2" width="27.6640625" style="315" hidden="1" customWidth="1"/>
    <col min="3" max="3" width="7.44140625" style="38" customWidth="1"/>
    <col min="4" max="4" width="53" style="316" customWidth="1"/>
    <col min="5" max="5" width="10.33203125" style="38" customWidth="1"/>
    <col min="6" max="6" width="15.5546875" style="317" customWidth="1"/>
    <col min="7" max="7" width="16" style="318" customWidth="1"/>
    <col min="8" max="8" width="7.6640625" style="318" customWidth="1"/>
    <col min="9" max="9" width="13.5546875" style="318" customWidth="1"/>
    <col min="10" max="10" width="14.109375" style="319" customWidth="1"/>
    <col min="11" max="11" width="11.88671875" style="320" hidden="1" customWidth="1"/>
    <col min="12" max="12" width="81.109375" style="321" customWidth="1"/>
    <col min="13" max="15" width="8.5546875" style="38" customWidth="1"/>
    <col min="16" max="16384" width="9.109375" style="38"/>
  </cols>
  <sheetData>
    <row r="1" spans="1:17" s="10" customFormat="1">
      <c r="A1" s="1"/>
      <c r="B1" s="1"/>
      <c r="C1" s="2"/>
      <c r="D1" s="3"/>
      <c r="E1" s="2"/>
      <c r="F1" s="4"/>
      <c r="G1" s="5"/>
      <c r="H1" s="5"/>
      <c r="I1" s="6"/>
      <c r="J1" s="7"/>
      <c r="K1" s="2"/>
      <c r="L1" s="8" t="s">
        <v>0</v>
      </c>
      <c r="M1" s="9"/>
    </row>
    <row r="2" spans="1:17" s="10" customFormat="1">
      <c r="A2" s="1"/>
      <c r="B2" s="1"/>
      <c r="C2" s="2"/>
      <c r="D2" s="3"/>
      <c r="E2" s="2"/>
      <c r="F2" s="4"/>
      <c r="G2" s="5"/>
      <c r="H2" s="5"/>
      <c r="I2" s="6"/>
      <c r="J2" s="7"/>
      <c r="K2" s="2"/>
      <c r="L2" s="11"/>
      <c r="M2" s="12"/>
    </row>
    <row r="3" spans="1:17" s="10" customFormat="1">
      <c r="A3" s="1"/>
      <c r="B3" s="1"/>
      <c r="C3" s="2"/>
      <c r="D3" s="3"/>
      <c r="E3" s="2"/>
      <c r="F3" s="4"/>
      <c r="G3" s="5"/>
      <c r="H3" s="5"/>
      <c r="I3" s="6"/>
      <c r="J3" s="7"/>
      <c r="K3" s="2"/>
      <c r="L3" s="11"/>
      <c r="M3" s="12"/>
    </row>
    <row r="4" spans="1:17" s="10" customFormat="1" ht="17.399999999999999">
      <c r="A4" s="492" t="s">
        <v>1</v>
      </c>
      <c r="B4" s="492"/>
      <c r="C4" s="492"/>
      <c r="D4" s="492"/>
      <c r="E4" s="492"/>
      <c r="F4" s="492"/>
      <c r="G4" s="492"/>
      <c r="H4" s="492"/>
      <c r="I4" s="492"/>
      <c r="J4" s="493"/>
      <c r="K4" s="492"/>
      <c r="L4" s="494"/>
    </row>
    <row r="5" spans="1:17" s="10" customFormat="1" ht="17.399999999999999">
      <c r="A5" s="495" t="s">
        <v>2</v>
      </c>
      <c r="B5" s="495"/>
      <c r="C5" s="495"/>
      <c r="D5" s="495"/>
      <c r="E5" s="495"/>
      <c r="F5" s="495"/>
      <c r="G5" s="495"/>
      <c r="H5" s="495"/>
      <c r="I5" s="495"/>
      <c r="J5" s="493"/>
      <c r="K5" s="495"/>
      <c r="L5" s="494"/>
    </row>
    <row r="6" spans="1:17" s="10" customFormat="1">
      <c r="A6" s="496" t="s">
        <v>3</v>
      </c>
      <c r="B6" s="496"/>
      <c r="C6" s="496"/>
      <c r="D6" s="496"/>
      <c r="E6" s="496"/>
      <c r="F6" s="496"/>
      <c r="G6" s="496"/>
      <c r="H6" s="496"/>
      <c r="I6" s="496"/>
      <c r="J6" s="497"/>
      <c r="K6" s="496"/>
      <c r="L6" s="494"/>
    </row>
    <row r="7" spans="1:17" s="10" customFormat="1">
      <c r="B7" s="13"/>
      <c r="D7" s="14"/>
      <c r="E7" s="15"/>
      <c r="F7" s="16"/>
      <c r="G7" s="17"/>
      <c r="H7" s="17"/>
      <c r="I7" s="18"/>
      <c r="J7" s="17"/>
      <c r="K7" s="17"/>
      <c r="L7" s="19"/>
    </row>
    <row r="8" spans="1:17" s="9" customFormat="1" ht="13.2">
      <c r="A8" s="20"/>
      <c r="B8" s="20"/>
      <c r="C8" s="20"/>
      <c r="D8" s="21"/>
      <c r="E8" s="22"/>
      <c r="F8" s="23"/>
      <c r="G8" s="22"/>
      <c r="H8" s="22"/>
      <c r="I8" s="24"/>
      <c r="J8" s="24"/>
      <c r="K8" s="24"/>
      <c r="L8" s="25"/>
      <c r="M8" s="26"/>
      <c r="N8" s="26"/>
      <c r="O8" s="26"/>
      <c r="P8" s="26"/>
      <c r="Q8" s="26"/>
    </row>
    <row r="9" spans="1:17" s="9" customFormat="1">
      <c r="A9" s="20"/>
      <c r="B9" s="20"/>
      <c r="C9" s="20"/>
      <c r="D9" s="21"/>
      <c r="E9" s="22"/>
      <c r="F9" s="23"/>
      <c r="G9" s="22"/>
      <c r="H9" s="22"/>
      <c r="I9" s="24"/>
      <c r="J9" s="24"/>
      <c r="K9" s="27"/>
      <c r="L9" s="28" t="s">
        <v>4</v>
      </c>
      <c r="M9" s="26"/>
      <c r="N9" s="26"/>
      <c r="O9" s="26"/>
      <c r="P9" s="26"/>
      <c r="Q9" s="26"/>
    </row>
    <row r="10" spans="1:17" ht="79.2">
      <c r="A10" s="29" t="s">
        <v>5</v>
      </c>
      <c r="B10" s="30" t="s">
        <v>6</v>
      </c>
      <c r="C10" s="30" t="s">
        <v>7</v>
      </c>
      <c r="D10" s="30" t="s">
        <v>8</v>
      </c>
      <c r="E10" s="30" t="s">
        <v>9</v>
      </c>
      <c r="F10" s="31" t="s">
        <v>10</v>
      </c>
      <c r="G10" s="31" t="s">
        <v>11</v>
      </c>
      <c r="H10" s="32" t="s">
        <v>12</v>
      </c>
      <c r="I10" s="33" t="s">
        <v>13</v>
      </c>
      <c r="J10" s="34"/>
      <c r="K10" s="35" t="s">
        <v>14</v>
      </c>
      <c r="L10" s="36" t="s">
        <v>15</v>
      </c>
      <c r="M10" s="37"/>
      <c r="N10" s="37"/>
      <c r="O10" s="37"/>
    </row>
    <row r="11" spans="1:17" s="48" customFormat="1">
      <c r="A11" s="39"/>
      <c r="B11" s="40"/>
      <c r="C11" s="41">
        <v>1</v>
      </c>
      <c r="D11" s="42">
        <v>2</v>
      </c>
      <c r="E11" s="41">
        <v>3</v>
      </c>
      <c r="F11" s="41">
        <v>4</v>
      </c>
      <c r="G11" s="41">
        <v>5</v>
      </c>
      <c r="H11" s="41">
        <v>6</v>
      </c>
      <c r="I11" s="43">
        <v>7</v>
      </c>
      <c r="J11" s="44"/>
      <c r="K11" s="45">
        <v>9</v>
      </c>
      <c r="L11" s="46">
        <v>8</v>
      </c>
      <c r="M11" s="47"/>
      <c r="N11" s="47"/>
      <c r="O11" s="47"/>
    </row>
    <row r="12" spans="1:17" s="50" customFormat="1" ht="15.6">
      <c r="A12" s="498" t="s">
        <v>16</v>
      </c>
      <c r="B12" s="499"/>
      <c r="C12" s="499"/>
      <c r="D12" s="499"/>
      <c r="E12" s="499"/>
      <c r="F12" s="499"/>
      <c r="G12" s="499"/>
      <c r="H12" s="499"/>
      <c r="I12" s="499"/>
      <c r="J12" s="500"/>
      <c r="K12" s="501"/>
      <c r="L12" s="502"/>
      <c r="M12" s="49"/>
      <c r="N12" s="49"/>
      <c r="O12" s="49"/>
    </row>
    <row r="13" spans="1:17" ht="26.4">
      <c r="A13" s="51">
        <v>1</v>
      </c>
      <c r="B13" s="52" t="s">
        <v>17</v>
      </c>
      <c r="C13" s="369" t="s">
        <v>18</v>
      </c>
      <c r="D13" s="390" t="s">
        <v>19</v>
      </c>
      <c r="E13" s="369" t="s">
        <v>20</v>
      </c>
      <c r="F13" s="349">
        <v>7207</v>
      </c>
      <c r="G13" s="352">
        <v>6383.1</v>
      </c>
      <c r="H13" s="352">
        <f>IF(ISBLANK(G13),"",+G13/F13*100)</f>
        <v>88.568058831691417</v>
      </c>
      <c r="I13" s="355">
        <f>+G13-F13</f>
        <v>-823.89999999999964</v>
      </c>
      <c r="J13" s="53">
        <v>-199.5</v>
      </c>
      <c r="K13" s="54" t="s">
        <v>21</v>
      </c>
      <c r="L13" s="55" t="s">
        <v>22</v>
      </c>
      <c r="M13" s="56"/>
      <c r="N13" s="56"/>
      <c r="O13" s="56"/>
    </row>
    <row r="14" spans="1:17" ht="26.4">
      <c r="A14" s="51">
        <v>1</v>
      </c>
      <c r="B14" s="52" t="s">
        <v>17</v>
      </c>
      <c r="C14" s="370"/>
      <c r="D14" s="391"/>
      <c r="E14" s="370"/>
      <c r="F14" s="350"/>
      <c r="G14" s="353"/>
      <c r="H14" s="353"/>
      <c r="I14" s="356"/>
      <c r="J14" s="57">
        <v>-265.39999999999998</v>
      </c>
      <c r="K14" s="58" t="s">
        <v>23</v>
      </c>
      <c r="L14" s="59" t="s">
        <v>24</v>
      </c>
      <c r="M14" s="56"/>
      <c r="N14" s="56"/>
      <c r="O14" s="56"/>
    </row>
    <row r="15" spans="1:17" ht="26.4">
      <c r="A15" s="51">
        <v>1</v>
      </c>
      <c r="B15" s="52" t="s">
        <v>17</v>
      </c>
      <c r="C15" s="370"/>
      <c r="D15" s="391"/>
      <c r="E15" s="371"/>
      <c r="F15" s="351"/>
      <c r="G15" s="354"/>
      <c r="H15" s="354"/>
      <c r="I15" s="357"/>
      <c r="J15" s="60">
        <v>-359</v>
      </c>
      <c r="K15" s="61" t="s">
        <v>25</v>
      </c>
      <c r="L15" s="62" t="s">
        <v>26</v>
      </c>
      <c r="M15" s="56"/>
      <c r="N15" s="56"/>
      <c r="O15" s="56"/>
    </row>
    <row r="16" spans="1:17" ht="26.4">
      <c r="A16" s="51">
        <v>1</v>
      </c>
      <c r="B16" s="52" t="s">
        <v>17</v>
      </c>
      <c r="C16" s="370"/>
      <c r="D16" s="391"/>
      <c r="E16" s="63" t="s">
        <v>27</v>
      </c>
      <c r="F16" s="64">
        <v>1</v>
      </c>
      <c r="G16" s="65">
        <v>0.1</v>
      </c>
      <c r="H16" s="65">
        <f>IF(ISBLANK(G16),"",+G16/F16*100)</f>
        <v>10</v>
      </c>
      <c r="I16" s="66">
        <f t="shared" ref="I16" si="0">+G16-F16</f>
        <v>-0.9</v>
      </c>
      <c r="J16" s="67">
        <v>-0.9</v>
      </c>
      <c r="K16" s="68" t="s">
        <v>25</v>
      </c>
      <c r="L16" s="69" t="s">
        <v>28</v>
      </c>
      <c r="M16" s="56"/>
      <c r="N16" s="56"/>
      <c r="O16" s="56"/>
    </row>
    <row r="17" spans="1:15" ht="26.4">
      <c r="A17" s="51">
        <v>1</v>
      </c>
      <c r="B17" s="70" t="s">
        <v>17</v>
      </c>
      <c r="C17" s="371"/>
      <c r="D17" s="392"/>
      <c r="E17" s="41" t="s">
        <v>29</v>
      </c>
      <c r="F17" s="71">
        <f>SUM(F11:F16)</f>
        <v>7212</v>
      </c>
      <c r="G17" s="72">
        <f>SUM(G11:G16)</f>
        <v>6388.2000000000007</v>
      </c>
      <c r="H17" s="72">
        <f>IF(ISBLANK(G17),"",+G17/F17*100)</f>
        <v>88.577371048252914</v>
      </c>
      <c r="I17" s="73">
        <f>SUM(I13:I16)</f>
        <v>-824.79999999999961</v>
      </c>
      <c r="J17" s="74"/>
      <c r="K17" s="75"/>
      <c r="L17" s="76"/>
      <c r="M17" s="56"/>
      <c r="N17" s="56"/>
      <c r="O17" s="56"/>
    </row>
    <row r="18" spans="1:15" ht="15.6">
      <c r="A18" s="415" t="s">
        <v>30</v>
      </c>
      <c r="B18" s="416"/>
      <c r="C18" s="416"/>
      <c r="D18" s="416"/>
      <c r="E18" s="416"/>
      <c r="F18" s="416"/>
      <c r="G18" s="416"/>
      <c r="H18" s="416"/>
      <c r="I18" s="416"/>
      <c r="J18" s="417"/>
      <c r="K18" s="418"/>
      <c r="L18" s="419"/>
      <c r="M18" s="56"/>
      <c r="N18" s="56"/>
      <c r="O18" s="56"/>
    </row>
    <row r="19" spans="1:15" ht="26.4">
      <c r="A19" s="51">
        <v>2</v>
      </c>
      <c r="B19" s="52" t="s">
        <v>31</v>
      </c>
      <c r="C19" s="369" t="s">
        <v>32</v>
      </c>
      <c r="D19" s="390" t="s">
        <v>33</v>
      </c>
      <c r="E19" s="381" t="s">
        <v>20</v>
      </c>
      <c r="F19" s="349">
        <v>34645</v>
      </c>
      <c r="G19" s="352">
        <v>32953.199999999997</v>
      </c>
      <c r="H19" s="352">
        <f t="shared" ref="H19:H26" si="1">IF(ISBLANK(G19),"",+G19/F19*100)</f>
        <v>95.11675566459806</v>
      </c>
      <c r="I19" s="355">
        <f t="shared" ref="I19:I25" si="2">+G19-F19</f>
        <v>-1691.8000000000029</v>
      </c>
      <c r="J19" s="53">
        <v>-9.6999999999999993</v>
      </c>
      <c r="K19" s="54" t="s">
        <v>21</v>
      </c>
      <c r="L19" s="69" t="s">
        <v>34</v>
      </c>
      <c r="M19" s="56"/>
      <c r="N19" s="56"/>
      <c r="O19" s="56"/>
    </row>
    <row r="20" spans="1:15" ht="118.8">
      <c r="A20" s="51">
        <v>2</v>
      </c>
      <c r="B20" s="52" t="s">
        <v>31</v>
      </c>
      <c r="C20" s="370"/>
      <c r="D20" s="391"/>
      <c r="E20" s="382"/>
      <c r="F20" s="350"/>
      <c r="G20" s="353"/>
      <c r="H20" s="353"/>
      <c r="I20" s="356"/>
      <c r="J20" s="77">
        <v>-391</v>
      </c>
      <c r="K20" s="78" t="s">
        <v>35</v>
      </c>
      <c r="L20" s="79" t="s">
        <v>36</v>
      </c>
      <c r="M20" s="56"/>
      <c r="N20" s="56"/>
      <c r="O20" s="56"/>
    </row>
    <row r="21" spans="1:15" ht="26.4">
      <c r="A21" s="51">
        <v>2</v>
      </c>
      <c r="B21" s="52" t="s">
        <v>31</v>
      </c>
      <c r="C21" s="370"/>
      <c r="D21" s="391"/>
      <c r="E21" s="382"/>
      <c r="F21" s="350"/>
      <c r="G21" s="353"/>
      <c r="H21" s="353"/>
      <c r="I21" s="356"/>
      <c r="J21" s="77">
        <v>-49.3</v>
      </c>
      <c r="K21" s="58" t="s">
        <v>37</v>
      </c>
      <c r="L21" s="79" t="s">
        <v>38</v>
      </c>
      <c r="M21" s="56"/>
      <c r="N21" s="56"/>
      <c r="O21" s="56"/>
    </row>
    <row r="22" spans="1:15" ht="66">
      <c r="A22" s="51">
        <v>2</v>
      </c>
      <c r="B22" s="52" t="s">
        <v>31</v>
      </c>
      <c r="C22" s="370"/>
      <c r="D22" s="391"/>
      <c r="E22" s="382"/>
      <c r="F22" s="350"/>
      <c r="G22" s="353"/>
      <c r="H22" s="353"/>
      <c r="I22" s="356"/>
      <c r="J22" s="77">
        <v>-595.5</v>
      </c>
      <c r="K22" s="58" t="s">
        <v>23</v>
      </c>
      <c r="L22" s="79" t="s">
        <v>781</v>
      </c>
      <c r="M22" s="56"/>
      <c r="N22" s="56"/>
      <c r="O22" s="56"/>
    </row>
    <row r="23" spans="1:15" ht="52.8">
      <c r="A23" s="51">
        <v>2</v>
      </c>
      <c r="B23" s="52" t="s">
        <v>31</v>
      </c>
      <c r="C23" s="370"/>
      <c r="D23" s="391"/>
      <c r="E23" s="383"/>
      <c r="F23" s="351"/>
      <c r="G23" s="354"/>
      <c r="H23" s="354"/>
      <c r="I23" s="357"/>
      <c r="J23" s="80">
        <v>-646.29999999999995</v>
      </c>
      <c r="K23" s="61" t="s">
        <v>25</v>
      </c>
      <c r="L23" s="81" t="s">
        <v>782</v>
      </c>
      <c r="M23" s="56"/>
      <c r="N23" s="56"/>
      <c r="O23" s="56"/>
    </row>
    <row r="24" spans="1:15" ht="26.4">
      <c r="A24" s="51">
        <v>2</v>
      </c>
      <c r="B24" s="52" t="s">
        <v>31</v>
      </c>
      <c r="C24" s="370"/>
      <c r="D24" s="391"/>
      <c r="E24" s="82" t="s">
        <v>27</v>
      </c>
      <c r="F24" s="83">
        <v>103.9</v>
      </c>
      <c r="G24" s="84">
        <v>53.8</v>
      </c>
      <c r="H24" s="84">
        <f t="shared" si="1"/>
        <v>51.780558229066408</v>
      </c>
      <c r="I24" s="66">
        <f t="shared" si="2"/>
        <v>-50.100000000000009</v>
      </c>
      <c r="J24" s="80">
        <v>-50.1</v>
      </c>
      <c r="K24" s="61" t="s">
        <v>25</v>
      </c>
      <c r="L24" s="85" t="s">
        <v>39</v>
      </c>
      <c r="M24" s="56"/>
      <c r="N24" s="56"/>
      <c r="O24" s="56"/>
    </row>
    <row r="25" spans="1:15" ht="26.4">
      <c r="A25" s="51">
        <v>2</v>
      </c>
      <c r="B25" s="52" t="s">
        <v>31</v>
      </c>
      <c r="C25" s="370"/>
      <c r="D25" s="391"/>
      <c r="E25" s="82" t="s">
        <v>40</v>
      </c>
      <c r="F25" s="83">
        <v>3.6</v>
      </c>
      <c r="G25" s="84">
        <v>3.6</v>
      </c>
      <c r="H25" s="84">
        <f t="shared" si="1"/>
        <v>100</v>
      </c>
      <c r="I25" s="66">
        <f t="shared" si="2"/>
        <v>0</v>
      </c>
      <c r="J25" s="86"/>
      <c r="K25" s="87"/>
      <c r="L25" s="76"/>
      <c r="M25" s="56"/>
      <c r="N25" s="56"/>
      <c r="O25" s="56"/>
    </row>
    <row r="26" spans="1:15" ht="26.4">
      <c r="A26" s="51">
        <v>2</v>
      </c>
      <c r="B26" s="70" t="s">
        <v>31</v>
      </c>
      <c r="C26" s="371"/>
      <c r="D26" s="392"/>
      <c r="E26" s="41" t="s">
        <v>29</v>
      </c>
      <c r="F26" s="71">
        <f>SUM(F19:F25)</f>
        <v>34752.5</v>
      </c>
      <c r="G26" s="72">
        <f>SUM(G19:G25)</f>
        <v>33010.6</v>
      </c>
      <c r="H26" s="72">
        <f t="shared" si="1"/>
        <v>94.987698726710306</v>
      </c>
      <c r="I26" s="73">
        <f>SUM(I19:I25)</f>
        <v>-1741.9000000000028</v>
      </c>
      <c r="J26" s="74"/>
      <c r="K26" s="75"/>
      <c r="L26" s="88"/>
      <c r="M26" s="56"/>
      <c r="N26" s="56"/>
      <c r="O26" s="56"/>
    </row>
    <row r="27" spans="1:15" ht="15.6">
      <c r="A27" s="415" t="s">
        <v>41</v>
      </c>
      <c r="B27" s="416"/>
      <c r="C27" s="416"/>
      <c r="D27" s="416"/>
      <c r="E27" s="416"/>
      <c r="F27" s="416"/>
      <c r="G27" s="416"/>
      <c r="H27" s="416"/>
      <c r="I27" s="416"/>
      <c r="J27" s="417"/>
      <c r="K27" s="418"/>
      <c r="L27" s="419"/>
      <c r="M27" s="56"/>
      <c r="N27" s="56"/>
      <c r="O27" s="56"/>
    </row>
    <row r="28" spans="1:15" ht="51" customHeight="1">
      <c r="A28" s="51">
        <v>2943</v>
      </c>
      <c r="B28" s="52" t="s">
        <v>42</v>
      </c>
      <c r="C28" s="369" t="s">
        <v>18</v>
      </c>
      <c r="D28" s="472" t="s">
        <v>43</v>
      </c>
      <c r="E28" s="381" t="s">
        <v>44</v>
      </c>
      <c r="F28" s="349">
        <v>1237.5</v>
      </c>
      <c r="G28" s="352">
        <v>881.6</v>
      </c>
      <c r="H28" s="352">
        <f t="shared" ref="H28:H51" si="3">IF(ISBLANK(G28),"",+G28/F28*100)</f>
        <v>71.24040404040403</v>
      </c>
      <c r="I28" s="355">
        <f t="shared" ref="I28" si="4">+G28-F28</f>
        <v>-355.9</v>
      </c>
      <c r="J28" s="53">
        <v>-212.5</v>
      </c>
      <c r="K28" s="89" t="s">
        <v>35</v>
      </c>
      <c r="L28" s="322" t="s">
        <v>45</v>
      </c>
      <c r="M28" s="56"/>
      <c r="N28" s="56"/>
      <c r="O28" s="56"/>
    </row>
    <row r="29" spans="1:15" ht="51" customHeight="1">
      <c r="A29" s="51">
        <v>2943</v>
      </c>
      <c r="B29" s="52" t="s">
        <v>42</v>
      </c>
      <c r="C29" s="370"/>
      <c r="D29" s="473"/>
      <c r="E29" s="383"/>
      <c r="F29" s="351"/>
      <c r="G29" s="354"/>
      <c r="H29" s="354"/>
      <c r="I29" s="357"/>
      <c r="J29" s="80">
        <v>-143.4</v>
      </c>
      <c r="K29" s="90" t="s">
        <v>23</v>
      </c>
      <c r="L29" s="99" t="s">
        <v>46</v>
      </c>
      <c r="M29" s="56"/>
      <c r="N29" s="56"/>
      <c r="O29" s="56"/>
    </row>
    <row r="30" spans="1:15" ht="51" customHeight="1">
      <c r="A30" s="92">
        <v>2943</v>
      </c>
      <c r="B30" s="70" t="s">
        <v>42</v>
      </c>
      <c r="C30" s="371"/>
      <c r="D30" s="474"/>
      <c r="E30" s="41" t="s">
        <v>29</v>
      </c>
      <c r="F30" s="71">
        <f>SUM(F28:F29)</f>
        <v>1237.5</v>
      </c>
      <c r="G30" s="72">
        <f>SUM(G28:G29)</f>
        <v>881.6</v>
      </c>
      <c r="H30" s="72">
        <f t="shared" si="3"/>
        <v>71.24040404040403</v>
      </c>
      <c r="I30" s="73">
        <f>SUM(I28:I29)</f>
        <v>-355.9</v>
      </c>
      <c r="J30" s="93"/>
      <c r="K30" s="94"/>
      <c r="L30" s="95"/>
      <c r="M30" s="56"/>
      <c r="N30" s="56"/>
      <c r="O30" s="56"/>
    </row>
    <row r="31" spans="1:15" ht="15.6">
      <c r="A31" s="415" t="s">
        <v>47</v>
      </c>
      <c r="B31" s="416"/>
      <c r="C31" s="416"/>
      <c r="D31" s="416"/>
      <c r="E31" s="416"/>
      <c r="F31" s="416"/>
      <c r="G31" s="416"/>
      <c r="H31" s="416"/>
      <c r="I31" s="416"/>
      <c r="J31" s="417"/>
      <c r="K31" s="418"/>
      <c r="L31" s="419"/>
      <c r="M31" s="56"/>
      <c r="N31" s="56"/>
      <c r="O31" s="56"/>
    </row>
    <row r="32" spans="1:15" ht="26.4">
      <c r="A32" s="51">
        <v>8</v>
      </c>
      <c r="B32" s="52" t="s">
        <v>48</v>
      </c>
      <c r="C32" s="369" t="s">
        <v>18</v>
      </c>
      <c r="D32" s="390" t="s">
        <v>49</v>
      </c>
      <c r="E32" s="381" t="s">
        <v>20</v>
      </c>
      <c r="F32" s="349">
        <v>16329</v>
      </c>
      <c r="G32" s="352">
        <v>14561.4</v>
      </c>
      <c r="H32" s="352">
        <f t="shared" si="3"/>
        <v>89.175087268050703</v>
      </c>
      <c r="I32" s="355">
        <f t="shared" ref="I32:I41" si="5">+G32-F32</f>
        <v>-1767.6000000000004</v>
      </c>
      <c r="J32" s="53">
        <v>-186.6</v>
      </c>
      <c r="K32" s="54" t="s">
        <v>21</v>
      </c>
      <c r="L32" s="96" t="s">
        <v>50</v>
      </c>
      <c r="M32" s="37"/>
      <c r="N32" s="37"/>
      <c r="O32" s="37"/>
    </row>
    <row r="33" spans="1:15" ht="39.6">
      <c r="A33" s="51">
        <v>8</v>
      </c>
      <c r="B33" s="52" t="s">
        <v>48</v>
      </c>
      <c r="C33" s="370"/>
      <c r="D33" s="391"/>
      <c r="E33" s="382"/>
      <c r="F33" s="350"/>
      <c r="G33" s="353"/>
      <c r="H33" s="353"/>
      <c r="I33" s="356"/>
      <c r="J33" s="77">
        <v>-795</v>
      </c>
      <c r="K33" s="97" t="s">
        <v>51</v>
      </c>
      <c r="L33" s="98" t="s">
        <v>52</v>
      </c>
      <c r="M33" s="37"/>
      <c r="N33" s="37"/>
      <c r="O33" s="37"/>
    </row>
    <row r="34" spans="1:15" ht="26.4">
      <c r="A34" s="51">
        <v>8</v>
      </c>
      <c r="B34" s="52" t="s">
        <v>48</v>
      </c>
      <c r="C34" s="370"/>
      <c r="D34" s="391"/>
      <c r="E34" s="382"/>
      <c r="F34" s="350"/>
      <c r="G34" s="353"/>
      <c r="H34" s="353"/>
      <c r="I34" s="356"/>
      <c r="J34" s="77">
        <v>-295.7</v>
      </c>
      <c r="K34" s="58" t="s">
        <v>23</v>
      </c>
      <c r="L34" s="98" t="s">
        <v>53</v>
      </c>
      <c r="M34" s="37"/>
      <c r="N34" s="37"/>
      <c r="O34" s="37"/>
    </row>
    <row r="35" spans="1:15" ht="39.6">
      <c r="A35" s="51">
        <v>8</v>
      </c>
      <c r="B35" s="52" t="s">
        <v>48</v>
      </c>
      <c r="C35" s="370"/>
      <c r="D35" s="391"/>
      <c r="E35" s="382"/>
      <c r="F35" s="350"/>
      <c r="G35" s="353"/>
      <c r="H35" s="353"/>
      <c r="I35" s="356"/>
      <c r="J35" s="77">
        <v>-412</v>
      </c>
      <c r="K35" s="58" t="s">
        <v>23</v>
      </c>
      <c r="L35" s="98" t="s">
        <v>54</v>
      </c>
      <c r="M35" s="37"/>
      <c r="N35" s="37"/>
      <c r="O35" s="37"/>
    </row>
    <row r="36" spans="1:15" ht="26.4">
      <c r="A36" s="51">
        <v>8</v>
      </c>
      <c r="B36" s="52" t="s">
        <v>48</v>
      </c>
      <c r="C36" s="370"/>
      <c r="D36" s="391"/>
      <c r="E36" s="382"/>
      <c r="F36" s="350"/>
      <c r="G36" s="353"/>
      <c r="H36" s="353"/>
      <c r="I36" s="356"/>
      <c r="J36" s="77">
        <v>-69.3</v>
      </c>
      <c r="K36" s="97" t="s">
        <v>51</v>
      </c>
      <c r="L36" s="98" t="s">
        <v>55</v>
      </c>
      <c r="M36" s="37"/>
      <c r="N36" s="37"/>
      <c r="O36" s="37"/>
    </row>
    <row r="37" spans="1:15" ht="26.4">
      <c r="A37" s="51">
        <v>8</v>
      </c>
      <c r="B37" s="52" t="s">
        <v>48</v>
      </c>
      <c r="C37" s="370"/>
      <c r="D37" s="391"/>
      <c r="E37" s="383"/>
      <c r="F37" s="351"/>
      <c r="G37" s="354"/>
      <c r="H37" s="354"/>
      <c r="I37" s="357"/>
      <c r="J37" s="80">
        <v>-9</v>
      </c>
      <c r="K37" s="90" t="s">
        <v>37</v>
      </c>
      <c r="L37" s="99" t="s">
        <v>56</v>
      </c>
      <c r="M37" s="37"/>
      <c r="N37" s="37"/>
      <c r="O37" s="37"/>
    </row>
    <row r="38" spans="1:15" ht="26.4">
      <c r="A38" s="51">
        <v>8</v>
      </c>
      <c r="B38" s="52" t="s">
        <v>48</v>
      </c>
      <c r="C38" s="370"/>
      <c r="D38" s="391"/>
      <c r="E38" s="82" t="s">
        <v>57</v>
      </c>
      <c r="F38" s="83">
        <v>90.1</v>
      </c>
      <c r="G38" s="84">
        <v>80.099999999999994</v>
      </c>
      <c r="H38" s="84">
        <f t="shared" si="3"/>
        <v>88.901220865704772</v>
      </c>
      <c r="I38" s="66">
        <f t="shared" si="5"/>
        <v>-10</v>
      </c>
      <c r="J38" s="80">
        <v>-10</v>
      </c>
      <c r="K38" s="61" t="s">
        <v>25</v>
      </c>
      <c r="L38" s="99" t="s">
        <v>58</v>
      </c>
      <c r="M38" s="37"/>
      <c r="N38" s="37"/>
      <c r="O38" s="37"/>
    </row>
    <row r="39" spans="1:15" ht="26.4">
      <c r="A39" s="51">
        <v>8</v>
      </c>
      <c r="B39" s="52" t="s">
        <v>48</v>
      </c>
      <c r="C39" s="370"/>
      <c r="D39" s="391"/>
      <c r="E39" s="82" t="s">
        <v>59</v>
      </c>
      <c r="F39" s="83">
        <v>12</v>
      </c>
      <c r="G39" s="84">
        <v>11</v>
      </c>
      <c r="H39" s="84">
        <f t="shared" si="3"/>
        <v>91.666666666666657</v>
      </c>
      <c r="I39" s="66">
        <f t="shared" si="5"/>
        <v>-1</v>
      </c>
      <c r="J39" s="86">
        <v>-1</v>
      </c>
      <c r="K39" s="100" t="s">
        <v>21</v>
      </c>
      <c r="L39" s="101" t="s">
        <v>50</v>
      </c>
      <c r="M39" s="37"/>
      <c r="N39" s="37"/>
      <c r="O39" s="37"/>
    </row>
    <row r="40" spans="1:15" ht="26.4">
      <c r="A40" s="51">
        <v>8</v>
      </c>
      <c r="B40" s="52" t="s">
        <v>48</v>
      </c>
      <c r="C40" s="370"/>
      <c r="D40" s="391"/>
      <c r="E40" s="82" t="s">
        <v>60</v>
      </c>
      <c r="F40" s="64">
        <v>65</v>
      </c>
      <c r="G40" s="65">
        <v>62.5</v>
      </c>
      <c r="H40" s="84">
        <f t="shared" si="3"/>
        <v>96.15384615384616</v>
      </c>
      <c r="I40" s="66">
        <f t="shared" si="5"/>
        <v>-2.5</v>
      </c>
      <c r="J40" s="86">
        <v>-2.5</v>
      </c>
      <c r="K40" s="100" t="s">
        <v>21</v>
      </c>
      <c r="L40" s="76" t="s">
        <v>50</v>
      </c>
      <c r="M40" s="56"/>
      <c r="N40" s="56"/>
      <c r="O40" s="56"/>
    </row>
    <row r="41" spans="1:15" ht="26.4">
      <c r="A41" s="51">
        <v>8</v>
      </c>
      <c r="B41" s="52" t="s">
        <v>48</v>
      </c>
      <c r="C41" s="370"/>
      <c r="D41" s="391"/>
      <c r="E41" s="82" t="s">
        <v>27</v>
      </c>
      <c r="F41" s="83">
        <v>13</v>
      </c>
      <c r="G41" s="84">
        <v>9.3000000000000007</v>
      </c>
      <c r="H41" s="84">
        <f t="shared" si="3"/>
        <v>71.538461538461533</v>
      </c>
      <c r="I41" s="66">
        <f t="shared" si="5"/>
        <v>-3.6999999999999993</v>
      </c>
      <c r="J41" s="86">
        <v>-3.7</v>
      </c>
      <c r="K41" s="102" t="s">
        <v>61</v>
      </c>
      <c r="L41" s="101" t="s">
        <v>62</v>
      </c>
      <c r="M41" s="56"/>
      <c r="N41" s="56"/>
      <c r="O41" s="56"/>
    </row>
    <row r="42" spans="1:15" ht="26.4">
      <c r="A42" s="51">
        <v>8</v>
      </c>
      <c r="B42" s="70" t="s">
        <v>48</v>
      </c>
      <c r="C42" s="371"/>
      <c r="D42" s="392"/>
      <c r="E42" s="41" t="s">
        <v>29</v>
      </c>
      <c r="F42" s="71">
        <f>SUM(F32:F41)</f>
        <v>16509.099999999999</v>
      </c>
      <c r="G42" s="72">
        <f>SUM(G32:G41)</f>
        <v>14724.3</v>
      </c>
      <c r="H42" s="72">
        <f t="shared" si="3"/>
        <v>89.188992737338808</v>
      </c>
      <c r="I42" s="73">
        <f>SUM(I32:I41)</f>
        <v>-1784.8000000000004</v>
      </c>
      <c r="J42" s="74"/>
      <c r="K42" s="75"/>
      <c r="L42" s="101"/>
      <c r="M42" s="56"/>
      <c r="N42" s="56"/>
      <c r="O42" s="56"/>
    </row>
    <row r="43" spans="1:15" ht="15.6">
      <c r="A43" s="415" t="s">
        <v>63</v>
      </c>
      <c r="B43" s="416"/>
      <c r="C43" s="416"/>
      <c r="D43" s="416"/>
      <c r="E43" s="416"/>
      <c r="F43" s="416"/>
      <c r="G43" s="416"/>
      <c r="H43" s="416"/>
      <c r="I43" s="416"/>
      <c r="J43" s="417"/>
      <c r="K43" s="418"/>
      <c r="L43" s="419"/>
      <c r="M43" s="56"/>
      <c r="N43" s="56"/>
      <c r="O43" s="56"/>
    </row>
    <row r="44" spans="1:15" ht="26.4">
      <c r="A44" s="51">
        <v>1773</v>
      </c>
      <c r="B44" s="70" t="s">
        <v>64</v>
      </c>
      <c r="C44" s="369" t="s">
        <v>18</v>
      </c>
      <c r="D44" s="390" t="s">
        <v>65</v>
      </c>
      <c r="E44" s="82" t="s">
        <v>66</v>
      </c>
      <c r="F44" s="103">
        <v>592</v>
      </c>
      <c r="G44" s="104">
        <v>592</v>
      </c>
      <c r="H44" s="84">
        <f t="shared" si="3"/>
        <v>100</v>
      </c>
      <c r="I44" s="66">
        <f t="shared" ref="I44:I45" si="6">+G44-F44</f>
        <v>0</v>
      </c>
      <c r="J44" s="53"/>
      <c r="K44" s="105"/>
      <c r="L44" s="106"/>
      <c r="M44" s="56"/>
      <c r="N44" s="56"/>
      <c r="O44" s="56"/>
    </row>
    <row r="45" spans="1:15" ht="26.4">
      <c r="A45" s="51">
        <v>1773</v>
      </c>
      <c r="B45" s="70" t="s">
        <v>64</v>
      </c>
      <c r="C45" s="370"/>
      <c r="D45" s="391"/>
      <c r="E45" s="381" t="s">
        <v>44</v>
      </c>
      <c r="F45" s="349">
        <v>8982.2999999999993</v>
      </c>
      <c r="G45" s="352">
        <v>5067.8</v>
      </c>
      <c r="H45" s="352">
        <f t="shared" si="3"/>
        <v>56.419847923137731</v>
      </c>
      <c r="I45" s="355">
        <f t="shared" si="6"/>
        <v>-3914.4999999999991</v>
      </c>
      <c r="J45" s="107">
        <v>-811.8</v>
      </c>
      <c r="K45" s="54" t="s">
        <v>21</v>
      </c>
      <c r="L45" s="142" t="s">
        <v>67</v>
      </c>
      <c r="M45" s="56"/>
      <c r="N45" s="56"/>
      <c r="O45" s="56"/>
    </row>
    <row r="46" spans="1:15" ht="66">
      <c r="A46" s="51">
        <v>1773</v>
      </c>
      <c r="B46" s="70" t="s">
        <v>64</v>
      </c>
      <c r="C46" s="370"/>
      <c r="D46" s="391"/>
      <c r="E46" s="382"/>
      <c r="F46" s="350"/>
      <c r="G46" s="353"/>
      <c r="H46" s="353"/>
      <c r="I46" s="356"/>
      <c r="J46" s="108">
        <v>-309.39999999999998</v>
      </c>
      <c r="K46" s="58" t="s">
        <v>23</v>
      </c>
      <c r="L46" s="148" t="s">
        <v>68</v>
      </c>
      <c r="M46" s="56"/>
      <c r="N46" s="56"/>
      <c r="O46" s="56"/>
    </row>
    <row r="47" spans="1:15" ht="26.4">
      <c r="A47" s="51">
        <v>1773</v>
      </c>
      <c r="B47" s="70" t="s">
        <v>64</v>
      </c>
      <c r="C47" s="370"/>
      <c r="D47" s="391"/>
      <c r="E47" s="382"/>
      <c r="F47" s="350"/>
      <c r="G47" s="353"/>
      <c r="H47" s="353"/>
      <c r="I47" s="356"/>
      <c r="J47" s="108">
        <v>-1217.2</v>
      </c>
      <c r="K47" s="58" t="s">
        <v>23</v>
      </c>
      <c r="L47" s="323" t="s">
        <v>69</v>
      </c>
      <c r="M47" s="56"/>
      <c r="N47" s="56"/>
      <c r="O47" s="56"/>
    </row>
    <row r="48" spans="1:15" ht="26.4">
      <c r="A48" s="51">
        <v>1773</v>
      </c>
      <c r="B48" s="70" t="s">
        <v>64</v>
      </c>
      <c r="C48" s="370"/>
      <c r="D48" s="391"/>
      <c r="E48" s="382"/>
      <c r="F48" s="350"/>
      <c r="G48" s="353"/>
      <c r="H48" s="353"/>
      <c r="I48" s="356"/>
      <c r="J48" s="108">
        <v>-28.5</v>
      </c>
      <c r="K48" s="110" t="s">
        <v>70</v>
      </c>
      <c r="L48" s="323" t="s">
        <v>71</v>
      </c>
      <c r="M48" s="56"/>
      <c r="N48" s="56"/>
      <c r="O48" s="56"/>
    </row>
    <row r="49" spans="1:15" ht="39.6">
      <c r="A49" s="51">
        <v>1773</v>
      </c>
      <c r="B49" s="70" t="s">
        <v>64</v>
      </c>
      <c r="C49" s="370"/>
      <c r="D49" s="391"/>
      <c r="E49" s="382"/>
      <c r="F49" s="350"/>
      <c r="G49" s="353"/>
      <c r="H49" s="353"/>
      <c r="I49" s="356"/>
      <c r="J49" s="108">
        <v>-1284.8</v>
      </c>
      <c r="K49" s="97" t="s">
        <v>51</v>
      </c>
      <c r="L49" s="323" t="s">
        <v>72</v>
      </c>
      <c r="M49" s="56"/>
      <c r="N49" s="56"/>
      <c r="O49" s="56"/>
    </row>
    <row r="50" spans="1:15" ht="39.6">
      <c r="A50" s="51">
        <v>1773</v>
      </c>
      <c r="B50" s="70" t="s">
        <v>64</v>
      </c>
      <c r="C50" s="370"/>
      <c r="D50" s="391"/>
      <c r="E50" s="383"/>
      <c r="F50" s="351"/>
      <c r="G50" s="354"/>
      <c r="H50" s="354"/>
      <c r="I50" s="357"/>
      <c r="J50" s="111">
        <v>-262.8</v>
      </c>
      <c r="K50" s="61" t="s">
        <v>25</v>
      </c>
      <c r="L50" s="141" t="s">
        <v>73</v>
      </c>
      <c r="M50" s="56"/>
      <c r="N50" s="56"/>
      <c r="O50" s="56"/>
    </row>
    <row r="51" spans="1:15" ht="26.4">
      <c r="A51" s="92">
        <v>1773</v>
      </c>
      <c r="B51" s="70" t="s">
        <v>64</v>
      </c>
      <c r="C51" s="371"/>
      <c r="D51" s="392"/>
      <c r="E51" s="41" t="s">
        <v>29</v>
      </c>
      <c r="F51" s="71">
        <f>SUM(F44:F50)</f>
        <v>9574.2999999999993</v>
      </c>
      <c r="G51" s="72">
        <f>SUM(G44:G50)</f>
        <v>5659.8</v>
      </c>
      <c r="H51" s="72">
        <f t="shared" si="3"/>
        <v>59.114504454633767</v>
      </c>
      <c r="I51" s="73">
        <f>SUM(I44:I50)</f>
        <v>-3914.4999999999991</v>
      </c>
      <c r="J51" s="93"/>
      <c r="K51" s="113"/>
      <c r="L51" s="114"/>
      <c r="M51" s="56"/>
      <c r="N51" s="56"/>
      <c r="O51" s="56"/>
    </row>
    <row r="52" spans="1:15" ht="15.6">
      <c r="A52" s="415" t="s">
        <v>74</v>
      </c>
      <c r="B52" s="416"/>
      <c r="C52" s="416"/>
      <c r="D52" s="416"/>
      <c r="E52" s="416"/>
      <c r="F52" s="416"/>
      <c r="G52" s="416"/>
      <c r="H52" s="416"/>
      <c r="I52" s="416"/>
      <c r="J52" s="417"/>
      <c r="K52" s="418"/>
      <c r="L52" s="419"/>
      <c r="M52" s="56"/>
      <c r="N52" s="56"/>
      <c r="O52" s="56"/>
    </row>
    <row r="53" spans="1:15" ht="15" customHeight="1">
      <c r="A53" s="51">
        <v>9</v>
      </c>
      <c r="B53" s="52" t="s">
        <v>75</v>
      </c>
      <c r="C53" s="363" t="s">
        <v>76</v>
      </c>
      <c r="D53" s="366" t="s">
        <v>77</v>
      </c>
      <c r="E53" s="346" t="s">
        <v>20</v>
      </c>
      <c r="F53" s="420">
        <v>15618</v>
      </c>
      <c r="G53" s="422">
        <v>15520.2</v>
      </c>
      <c r="H53" s="352">
        <f t="shared" ref="H53:H83" si="7">IF(ISBLANK(G53),"",+G53/F53*100)</f>
        <v>99.373799462159056</v>
      </c>
      <c r="I53" s="355">
        <f t="shared" ref="I53:I67" si="8">+G53-F53</f>
        <v>-97.799999999999272</v>
      </c>
      <c r="J53" s="53">
        <v>-45.4</v>
      </c>
      <c r="K53" s="115" t="s">
        <v>78</v>
      </c>
      <c r="L53" s="96" t="s">
        <v>79</v>
      </c>
      <c r="M53" s="56"/>
      <c r="N53" s="56"/>
      <c r="O53" s="56"/>
    </row>
    <row r="54" spans="1:15">
      <c r="A54" s="51">
        <v>9</v>
      </c>
      <c r="B54" s="52" t="s">
        <v>75</v>
      </c>
      <c r="C54" s="364"/>
      <c r="D54" s="367"/>
      <c r="E54" s="347"/>
      <c r="F54" s="490"/>
      <c r="G54" s="491"/>
      <c r="H54" s="353"/>
      <c r="I54" s="356"/>
      <c r="J54" s="77">
        <v>-23.6</v>
      </c>
      <c r="K54" s="58" t="s">
        <v>37</v>
      </c>
      <c r="L54" s="98" t="s">
        <v>80</v>
      </c>
      <c r="M54" s="56"/>
      <c r="N54" s="56"/>
      <c r="O54" s="56"/>
    </row>
    <row r="55" spans="1:15">
      <c r="A55" s="51">
        <v>9</v>
      </c>
      <c r="B55" s="52" t="s">
        <v>75</v>
      </c>
      <c r="C55" s="364"/>
      <c r="D55" s="367"/>
      <c r="E55" s="347"/>
      <c r="F55" s="490"/>
      <c r="G55" s="491"/>
      <c r="H55" s="353"/>
      <c r="I55" s="356"/>
      <c r="J55" s="77">
        <v>-27.8</v>
      </c>
      <c r="K55" s="58" t="s">
        <v>23</v>
      </c>
      <c r="L55" s="98" t="s">
        <v>81</v>
      </c>
      <c r="M55" s="56"/>
      <c r="N55" s="56"/>
      <c r="O55" s="56"/>
    </row>
    <row r="56" spans="1:15">
      <c r="A56" s="51">
        <v>9</v>
      </c>
      <c r="B56" s="52" t="s">
        <v>75</v>
      </c>
      <c r="C56" s="364"/>
      <c r="D56" s="367"/>
      <c r="E56" s="348"/>
      <c r="F56" s="421"/>
      <c r="G56" s="423"/>
      <c r="H56" s="354"/>
      <c r="I56" s="357"/>
      <c r="J56" s="80">
        <v>-1</v>
      </c>
      <c r="K56" s="61" t="s">
        <v>25</v>
      </c>
      <c r="L56" s="141" t="s">
        <v>82</v>
      </c>
      <c r="M56" s="56"/>
      <c r="N56" s="56"/>
      <c r="O56" s="56"/>
    </row>
    <row r="57" spans="1:15" ht="39.6">
      <c r="A57" s="51">
        <v>9</v>
      </c>
      <c r="B57" s="52" t="s">
        <v>75</v>
      </c>
      <c r="C57" s="364"/>
      <c r="D57" s="367"/>
      <c r="E57" s="118" t="s">
        <v>83</v>
      </c>
      <c r="F57" s="119">
        <v>59</v>
      </c>
      <c r="G57" s="120">
        <v>55.8</v>
      </c>
      <c r="H57" s="84">
        <f t="shared" si="7"/>
        <v>94.576271186440678</v>
      </c>
      <c r="I57" s="66">
        <f t="shared" si="8"/>
        <v>-3.2000000000000028</v>
      </c>
      <c r="J57" s="77">
        <v>-3.2</v>
      </c>
      <c r="K57" s="121" t="s">
        <v>25</v>
      </c>
      <c r="L57" s="324" t="s">
        <v>84</v>
      </c>
      <c r="M57" s="56"/>
      <c r="N57" s="56"/>
      <c r="O57" s="56"/>
    </row>
    <row r="58" spans="1:15" ht="24" customHeight="1">
      <c r="A58" s="51">
        <v>9</v>
      </c>
      <c r="B58" s="52" t="s">
        <v>75</v>
      </c>
      <c r="C58" s="364"/>
      <c r="D58" s="367"/>
      <c r="E58" s="346" t="s">
        <v>85</v>
      </c>
      <c r="F58" s="420">
        <v>10038</v>
      </c>
      <c r="G58" s="422">
        <v>5212.2</v>
      </c>
      <c r="H58" s="352">
        <f t="shared" si="7"/>
        <v>51.924686192468613</v>
      </c>
      <c r="I58" s="355">
        <f t="shared" si="8"/>
        <v>-4825.8</v>
      </c>
      <c r="J58" s="53">
        <v>-3.3</v>
      </c>
      <c r="K58" s="89" t="s">
        <v>70</v>
      </c>
      <c r="L58" s="96" t="s">
        <v>86</v>
      </c>
      <c r="M58" s="56"/>
      <c r="N58" s="56"/>
      <c r="O58" s="56"/>
    </row>
    <row r="59" spans="1:15" ht="26.4">
      <c r="A59" s="51">
        <v>9</v>
      </c>
      <c r="B59" s="52" t="s">
        <v>75</v>
      </c>
      <c r="C59" s="364"/>
      <c r="D59" s="367"/>
      <c r="E59" s="348"/>
      <c r="F59" s="421"/>
      <c r="G59" s="423"/>
      <c r="H59" s="354"/>
      <c r="I59" s="357"/>
      <c r="J59" s="80">
        <v>-4822.5</v>
      </c>
      <c r="K59" s="122" t="s">
        <v>51</v>
      </c>
      <c r="L59" s="99" t="s">
        <v>87</v>
      </c>
      <c r="M59" s="56"/>
      <c r="N59" s="56"/>
      <c r="O59" s="56"/>
    </row>
    <row r="60" spans="1:15" ht="39.6">
      <c r="A60" s="51">
        <v>9</v>
      </c>
      <c r="B60" s="52" t="s">
        <v>75</v>
      </c>
      <c r="C60" s="364"/>
      <c r="D60" s="367"/>
      <c r="E60" s="118" t="s">
        <v>88</v>
      </c>
      <c r="F60" s="119">
        <v>332</v>
      </c>
      <c r="G60" s="120">
        <v>316.10000000000002</v>
      </c>
      <c r="H60" s="84">
        <f t="shared" si="7"/>
        <v>95.210843373493987</v>
      </c>
      <c r="I60" s="66">
        <f t="shared" si="8"/>
        <v>-15.899999999999977</v>
      </c>
      <c r="J60" s="77">
        <v>-15.9</v>
      </c>
      <c r="K60" s="121" t="s">
        <v>25</v>
      </c>
      <c r="L60" s="324" t="s">
        <v>89</v>
      </c>
      <c r="M60" s="56"/>
      <c r="N60" s="56"/>
      <c r="O60" s="56"/>
    </row>
    <row r="61" spans="1:15" ht="15" customHeight="1">
      <c r="A61" s="51">
        <v>9</v>
      </c>
      <c r="B61" s="52" t="s">
        <v>75</v>
      </c>
      <c r="C61" s="364"/>
      <c r="D61" s="367"/>
      <c r="E61" s="346" t="s">
        <v>27</v>
      </c>
      <c r="F61" s="420">
        <v>1034</v>
      </c>
      <c r="G61" s="422">
        <v>892.7</v>
      </c>
      <c r="H61" s="352">
        <f t="shared" si="7"/>
        <v>86.334622823984532</v>
      </c>
      <c r="I61" s="355">
        <f t="shared" si="8"/>
        <v>-141.29999999999995</v>
      </c>
      <c r="J61" s="53">
        <v>-16.100000000000001</v>
      </c>
      <c r="K61" s="54" t="s">
        <v>21</v>
      </c>
      <c r="L61" s="142" t="s">
        <v>90</v>
      </c>
      <c r="M61" s="56"/>
      <c r="N61" s="56"/>
      <c r="O61" s="56"/>
    </row>
    <row r="62" spans="1:15">
      <c r="A62" s="51">
        <v>9</v>
      </c>
      <c r="B62" s="52" t="s">
        <v>75</v>
      </c>
      <c r="C62" s="364"/>
      <c r="D62" s="367"/>
      <c r="E62" s="347"/>
      <c r="F62" s="490"/>
      <c r="G62" s="491"/>
      <c r="H62" s="353"/>
      <c r="I62" s="356"/>
      <c r="J62" s="77">
        <v>-0.1</v>
      </c>
      <c r="K62" s="123" t="s">
        <v>78</v>
      </c>
      <c r="L62" s="148" t="s">
        <v>91</v>
      </c>
      <c r="M62" s="56"/>
      <c r="N62" s="56"/>
      <c r="O62" s="56"/>
    </row>
    <row r="63" spans="1:15">
      <c r="A63" s="51">
        <v>9</v>
      </c>
      <c r="B63" s="52" t="s">
        <v>75</v>
      </c>
      <c r="C63" s="364"/>
      <c r="D63" s="367"/>
      <c r="E63" s="347"/>
      <c r="F63" s="490"/>
      <c r="G63" s="491"/>
      <c r="H63" s="353"/>
      <c r="I63" s="356"/>
      <c r="J63" s="77">
        <v>-20.8</v>
      </c>
      <c r="K63" s="78" t="s">
        <v>35</v>
      </c>
      <c r="L63" s="148" t="s">
        <v>92</v>
      </c>
      <c r="M63" s="56"/>
      <c r="N63" s="56"/>
      <c r="O63" s="56"/>
    </row>
    <row r="64" spans="1:15">
      <c r="A64" s="51">
        <v>9</v>
      </c>
      <c r="B64" s="52" t="s">
        <v>75</v>
      </c>
      <c r="C64" s="364"/>
      <c r="D64" s="367"/>
      <c r="E64" s="347"/>
      <c r="F64" s="490"/>
      <c r="G64" s="491"/>
      <c r="H64" s="353"/>
      <c r="I64" s="356"/>
      <c r="J64" s="77">
        <v>-34.299999999999997</v>
      </c>
      <c r="K64" s="58" t="s">
        <v>37</v>
      </c>
      <c r="L64" s="148" t="s">
        <v>93</v>
      </c>
      <c r="M64" s="56"/>
      <c r="N64" s="56"/>
      <c r="O64" s="56"/>
    </row>
    <row r="65" spans="1:15">
      <c r="A65" s="51">
        <v>9</v>
      </c>
      <c r="B65" s="52" t="s">
        <v>75</v>
      </c>
      <c r="C65" s="364"/>
      <c r="D65" s="367"/>
      <c r="E65" s="348"/>
      <c r="F65" s="421"/>
      <c r="G65" s="423"/>
      <c r="H65" s="354"/>
      <c r="I65" s="357"/>
      <c r="J65" s="80">
        <v>-70</v>
      </c>
      <c r="K65" s="90" t="s">
        <v>23</v>
      </c>
      <c r="L65" s="141" t="s">
        <v>94</v>
      </c>
      <c r="M65" s="56"/>
      <c r="N65" s="56"/>
      <c r="O65" s="56"/>
    </row>
    <row r="66" spans="1:15" ht="25.5" customHeight="1">
      <c r="A66" s="51">
        <v>9</v>
      </c>
      <c r="B66" s="52" t="s">
        <v>75</v>
      </c>
      <c r="C66" s="364"/>
      <c r="D66" s="367"/>
      <c r="E66" s="118" t="s">
        <v>95</v>
      </c>
      <c r="F66" s="119">
        <v>619</v>
      </c>
      <c r="G66" s="120">
        <v>619</v>
      </c>
      <c r="H66" s="84">
        <f t="shared" si="7"/>
        <v>100</v>
      </c>
      <c r="I66" s="66">
        <f t="shared" si="8"/>
        <v>0</v>
      </c>
      <c r="J66" s="77">
        <v>0</v>
      </c>
      <c r="K66" s="78"/>
      <c r="L66" s="98"/>
      <c r="M66" s="56"/>
      <c r="N66" s="56"/>
      <c r="O66" s="56"/>
    </row>
    <row r="67" spans="1:15" ht="24" customHeight="1">
      <c r="A67" s="51">
        <v>9</v>
      </c>
      <c r="B67" s="52" t="s">
        <v>75</v>
      </c>
      <c r="C67" s="364"/>
      <c r="D67" s="367"/>
      <c r="E67" s="346" t="s">
        <v>96</v>
      </c>
      <c r="F67" s="420">
        <v>3760</v>
      </c>
      <c r="G67" s="422">
        <v>3639.3</v>
      </c>
      <c r="H67" s="352">
        <f t="shared" si="7"/>
        <v>96.789893617021278</v>
      </c>
      <c r="I67" s="355">
        <f t="shared" si="8"/>
        <v>-120.69999999999982</v>
      </c>
      <c r="J67" s="53">
        <v>-103.5</v>
      </c>
      <c r="K67" s="124" t="s">
        <v>23</v>
      </c>
      <c r="L67" s="96" t="s">
        <v>97</v>
      </c>
      <c r="M67" s="56"/>
      <c r="N67" s="56"/>
      <c r="O67" s="56"/>
    </row>
    <row r="68" spans="1:15" ht="48.75" customHeight="1">
      <c r="A68" s="51">
        <v>9</v>
      </c>
      <c r="B68" s="52" t="s">
        <v>75</v>
      </c>
      <c r="C68" s="364"/>
      <c r="D68" s="367"/>
      <c r="E68" s="348"/>
      <c r="F68" s="421"/>
      <c r="G68" s="423"/>
      <c r="H68" s="354"/>
      <c r="I68" s="357"/>
      <c r="J68" s="80">
        <v>-17.2</v>
      </c>
      <c r="K68" s="61" t="s">
        <v>25</v>
      </c>
      <c r="L68" s="141" t="s">
        <v>783</v>
      </c>
      <c r="M68" s="56"/>
      <c r="N68" s="56"/>
      <c r="O68" s="56"/>
    </row>
    <row r="69" spans="1:15" ht="25.5" customHeight="1">
      <c r="A69" s="51">
        <v>9</v>
      </c>
      <c r="B69" s="125" t="s">
        <v>75</v>
      </c>
      <c r="C69" s="365"/>
      <c r="D69" s="368"/>
      <c r="E69" s="41" t="s">
        <v>29</v>
      </c>
      <c r="F69" s="71">
        <f>SUM(F53:F68)</f>
        <v>31460</v>
      </c>
      <c r="G69" s="72">
        <f>SUM(G53:G68)</f>
        <v>26255.3</v>
      </c>
      <c r="H69" s="72">
        <f t="shared" si="7"/>
        <v>83.456134774316595</v>
      </c>
      <c r="I69" s="73">
        <f>SUM(I53:I68)</f>
        <v>-5204.6999999999989</v>
      </c>
      <c r="J69" s="93"/>
      <c r="K69" s="113"/>
      <c r="L69" s="95"/>
      <c r="M69" s="56"/>
      <c r="N69" s="56"/>
      <c r="O69" s="56"/>
    </row>
    <row r="70" spans="1:15" ht="92.4">
      <c r="A70" s="51">
        <v>9</v>
      </c>
      <c r="B70" s="52" t="s">
        <v>75</v>
      </c>
      <c r="C70" s="363" t="s">
        <v>98</v>
      </c>
      <c r="D70" s="366" t="s">
        <v>99</v>
      </c>
      <c r="E70" s="118" t="s">
        <v>57</v>
      </c>
      <c r="F70" s="119">
        <v>56</v>
      </c>
      <c r="G70" s="120">
        <v>0</v>
      </c>
      <c r="H70" s="84">
        <f t="shared" si="7"/>
        <v>0</v>
      </c>
      <c r="I70" s="66">
        <f t="shared" ref="I70:I89" si="9">+G70-F70</f>
        <v>-56</v>
      </c>
      <c r="J70" s="53">
        <v>-56</v>
      </c>
      <c r="K70" s="68" t="s">
        <v>25</v>
      </c>
      <c r="L70" s="96" t="s">
        <v>100</v>
      </c>
      <c r="M70" s="56"/>
      <c r="N70" s="56"/>
      <c r="O70" s="56"/>
    </row>
    <row r="71" spans="1:15" ht="39.6">
      <c r="A71" s="51">
        <v>9</v>
      </c>
      <c r="B71" s="52" t="s">
        <v>75</v>
      </c>
      <c r="C71" s="364"/>
      <c r="D71" s="367"/>
      <c r="E71" s="346" t="s">
        <v>101</v>
      </c>
      <c r="F71" s="349">
        <v>92299</v>
      </c>
      <c r="G71" s="352">
        <v>90638.2</v>
      </c>
      <c r="H71" s="352">
        <f t="shared" si="7"/>
        <v>98.200630559377672</v>
      </c>
      <c r="I71" s="355">
        <f t="shared" si="9"/>
        <v>-1660.8000000000029</v>
      </c>
      <c r="J71" s="53">
        <v>-1.6</v>
      </c>
      <c r="K71" s="89" t="s">
        <v>70</v>
      </c>
      <c r="L71" s="96" t="s">
        <v>784</v>
      </c>
      <c r="M71" s="56"/>
      <c r="N71" s="56"/>
      <c r="O71" s="56"/>
    </row>
    <row r="72" spans="1:15" ht="39.6">
      <c r="A72" s="51">
        <v>9</v>
      </c>
      <c r="B72" s="52" t="s">
        <v>75</v>
      </c>
      <c r="C72" s="364"/>
      <c r="D72" s="367"/>
      <c r="E72" s="347"/>
      <c r="F72" s="350"/>
      <c r="G72" s="353"/>
      <c r="H72" s="353"/>
      <c r="I72" s="356"/>
      <c r="J72" s="77">
        <v>-2.4</v>
      </c>
      <c r="K72" s="97" t="s">
        <v>51</v>
      </c>
      <c r="L72" s="98" t="s">
        <v>785</v>
      </c>
      <c r="M72" s="56"/>
      <c r="N72" s="56"/>
      <c r="O72" s="56"/>
    </row>
    <row r="73" spans="1:15" ht="132">
      <c r="A73" s="51">
        <v>9</v>
      </c>
      <c r="B73" s="52" t="s">
        <v>75</v>
      </c>
      <c r="C73" s="364"/>
      <c r="D73" s="367"/>
      <c r="E73" s="347"/>
      <c r="F73" s="350"/>
      <c r="G73" s="353"/>
      <c r="H73" s="353"/>
      <c r="I73" s="356"/>
      <c r="J73" s="77">
        <v>-569</v>
      </c>
      <c r="K73" s="78" t="s">
        <v>102</v>
      </c>
      <c r="L73" s="98" t="s">
        <v>786</v>
      </c>
      <c r="M73" s="56"/>
      <c r="N73" s="56"/>
      <c r="O73" s="56"/>
    </row>
    <row r="74" spans="1:15" ht="52.8">
      <c r="A74" s="51">
        <v>9</v>
      </c>
      <c r="B74" s="52" t="s">
        <v>75</v>
      </c>
      <c r="C74" s="364"/>
      <c r="D74" s="367"/>
      <c r="E74" s="348"/>
      <c r="F74" s="351"/>
      <c r="G74" s="354"/>
      <c r="H74" s="354"/>
      <c r="I74" s="357"/>
      <c r="J74" s="80">
        <v>-1087.8</v>
      </c>
      <c r="K74" s="126" t="s">
        <v>61</v>
      </c>
      <c r="L74" s="243" t="s">
        <v>103</v>
      </c>
      <c r="M74" s="56"/>
      <c r="N74" s="56"/>
      <c r="O74" s="56"/>
    </row>
    <row r="75" spans="1:15" ht="26.4">
      <c r="A75" s="51">
        <v>9</v>
      </c>
      <c r="B75" s="52" t="s">
        <v>75</v>
      </c>
      <c r="C75" s="364"/>
      <c r="D75" s="367"/>
      <c r="E75" s="118" t="s">
        <v>27</v>
      </c>
      <c r="F75" s="119">
        <v>30.9</v>
      </c>
      <c r="G75" s="120">
        <v>5.8</v>
      </c>
      <c r="H75" s="84">
        <f t="shared" si="7"/>
        <v>18.770226537216828</v>
      </c>
      <c r="I75" s="66">
        <f t="shared" si="9"/>
        <v>-25.099999999999998</v>
      </c>
      <c r="J75" s="77">
        <v>-25.1</v>
      </c>
      <c r="K75" s="58" t="s">
        <v>37</v>
      </c>
      <c r="L75" s="148" t="s">
        <v>104</v>
      </c>
      <c r="M75" s="56"/>
      <c r="N75" s="56"/>
      <c r="O75" s="56"/>
    </row>
    <row r="76" spans="1:15">
      <c r="A76" s="51">
        <v>9</v>
      </c>
      <c r="B76" s="52" t="s">
        <v>75</v>
      </c>
      <c r="C76" s="364"/>
      <c r="D76" s="367"/>
      <c r="E76" s="346" t="s">
        <v>105</v>
      </c>
      <c r="F76" s="420">
        <v>80000</v>
      </c>
      <c r="G76" s="422">
        <v>33175.699999999997</v>
      </c>
      <c r="H76" s="352">
        <f t="shared" si="7"/>
        <v>41.469625000000001</v>
      </c>
      <c r="I76" s="355">
        <f t="shared" si="9"/>
        <v>-46824.3</v>
      </c>
      <c r="J76" s="53">
        <v>-7</v>
      </c>
      <c r="K76" s="54" t="s">
        <v>21</v>
      </c>
      <c r="L76" s="142" t="s">
        <v>106</v>
      </c>
      <c r="M76" s="56"/>
      <c r="N76" s="56"/>
      <c r="O76" s="56"/>
    </row>
    <row r="77" spans="1:15" ht="26.4">
      <c r="A77" s="51">
        <v>9</v>
      </c>
      <c r="B77" s="52" t="s">
        <v>75</v>
      </c>
      <c r="C77" s="364"/>
      <c r="D77" s="367"/>
      <c r="E77" s="347"/>
      <c r="F77" s="490"/>
      <c r="G77" s="491"/>
      <c r="H77" s="353"/>
      <c r="I77" s="356"/>
      <c r="J77" s="77">
        <v>-704.8</v>
      </c>
      <c r="K77" s="78" t="s">
        <v>35</v>
      </c>
      <c r="L77" s="152" t="s">
        <v>107</v>
      </c>
      <c r="M77" s="56"/>
      <c r="N77" s="56"/>
      <c r="O77" s="56"/>
    </row>
    <row r="78" spans="1:15">
      <c r="A78" s="51">
        <v>9</v>
      </c>
      <c r="B78" s="52" t="s">
        <v>75</v>
      </c>
      <c r="C78" s="364"/>
      <c r="D78" s="367"/>
      <c r="E78" s="347"/>
      <c r="F78" s="490"/>
      <c r="G78" s="491"/>
      <c r="H78" s="353"/>
      <c r="I78" s="356"/>
      <c r="J78" s="77">
        <v>-31</v>
      </c>
      <c r="K78" s="58" t="s">
        <v>23</v>
      </c>
      <c r="L78" s="148" t="s">
        <v>94</v>
      </c>
      <c r="M78" s="56"/>
      <c r="N78" s="56"/>
      <c r="O78" s="56"/>
    </row>
    <row r="79" spans="1:15" ht="26.4">
      <c r="A79" s="51">
        <v>9</v>
      </c>
      <c r="B79" s="52" t="s">
        <v>75</v>
      </c>
      <c r="C79" s="364"/>
      <c r="D79" s="367"/>
      <c r="E79" s="347"/>
      <c r="F79" s="490"/>
      <c r="G79" s="491"/>
      <c r="H79" s="353"/>
      <c r="I79" s="356"/>
      <c r="J79" s="77">
        <v>-11.8</v>
      </c>
      <c r="K79" s="97" t="s">
        <v>51</v>
      </c>
      <c r="L79" s="148" t="s">
        <v>108</v>
      </c>
      <c r="M79" s="56"/>
      <c r="N79" s="56"/>
      <c r="O79" s="56"/>
    </row>
    <row r="80" spans="1:15" ht="39.6">
      <c r="A80" s="51">
        <v>9</v>
      </c>
      <c r="B80" s="52" t="s">
        <v>75</v>
      </c>
      <c r="C80" s="364"/>
      <c r="D80" s="367"/>
      <c r="E80" s="347"/>
      <c r="F80" s="490"/>
      <c r="G80" s="491"/>
      <c r="H80" s="353"/>
      <c r="I80" s="356"/>
      <c r="J80" s="77">
        <v>-1710.7</v>
      </c>
      <c r="K80" s="78" t="s">
        <v>102</v>
      </c>
      <c r="L80" s="148" t="s">
        <v>787</v>
      </c>
      <c r="M80" s="56"/>
      <c r="N80" s="56"/>
      <c r="O80" s="56"/>
    </row>
    <row r="81" spans="1:15" ht="79.2">
      <c r="A81" s="51">
        <v>9</v>
      </c>
      <c r="B81" s="52" t="s">
        <v>75</v>
      </c>
      <c r="C81" s="364"/>
      <c r="D81" s="367"/>
      <c r="E81" s="347"/>
      <c r="F81" s="490"/>
      <c r="G81" s="491"/>
      <c r="H81" s="353"/>
      <c r="I81" s="356"/>
      <c r="J81" s="77">
        <v>-84</v>
      </c>
      <c r="K81" s="121" t="s">
        <v>25</v>
      </c>
      <c r="L81" s="148" t="s">
        <v>788</v>
      </c>
      <c r="M81" s="56"/>
      <c r="N81" s="56"/>
      <c r="O81" s="56"/>
    </row>
    <row r="82" spans="1:15" ht="39.6">
      <c r="A82" s="51">
        <v>9</v>
      </c>
      <c r="B82" s="52" t="s">
        <v>75</v>
      </c>
      <c r="C82" s="364"/>
      <c r="D82" s="367"/>
      <c r="E82" s="348"/>
      <c r="F82" s="421"/>
      <c r="G82" s="423"/>
      <c r="H82" s="354"/>
      <c r="I82" s="357"/>
      <c r="J82" s="80">
        <v>-44275</v>
      </c>
      <c r="K82" s="61" t="s">
        <v>61</v>
      </c>
      <c r="L82" s="325" t="s">
        <v>789</v>
      </c>
      <c r="M82" s="56"/>
      <c r="N82" s="56"/>
      <c r="O82" s="56"/>
    </row>
    <row r="83" spans="1:15">
      <c r="A83" s="51">
        <v>9</v>
      </c>
      <c r="B83" s="52" t="s">
        <v>75</v>
      </c>
      <c r="C83" s="364"/>
      <c r="D83" s="367"/>
      <c r="E83" s="346" t="s">
        <v>109</v>
      </c>
      <c r="F83" s="420">
        <v>14812.5</v>
      </c>
      <c r="G83" s="422">
        <v>2020.2</v>
      </c>
      <c r="H83" s="352">
        <f t="shared" si="7"/>
        <v>13.638481012658229</v>
      </c>
      <c r="I83" s="355">
        <f t="shared" si="9"/>
        <v>-12792.3</v>
      </c>
      <c r="J83" s="53">
        <v>-9</v>
      </c>
      <c r="K83" s="54" t="s">
        <v>21</v>
      </c>
      <c r="L83" s="127" t="s">
        <v>90</v>
      </c>
      <c r="M83" s="56"/>
      <c r="N83" s="56"/>
      <c r="O83" s="56"/>
    </row>
    <row r="84" spans="1:15" ht="26.4">
      <c r="A84" s="51">
        <v>9</v>
      </c>
      <c r="B84" s="52" t="s">
        <v>75</v>
      </c>
      <c r="C84" s="364"/>
      <c r="D84" s="367"/>
      <c r="E84" s="347"/>
      <c r="F84" s="490"/>
      <c r="G84" s="491"/>
      <c r="H84" s="353"/>
      <c r="I84" s="356"/>
      <c r="J84" s="77">
        <v>-0.5</v>
      </c>
      <c r="K84" s="78" t="s">
        <v>35</v>
      </c>
      <c r="L84" s="148" t="s">
        <v>790</v>
      </c>
      <c r="M84" s="56"/>
      <c r="N84" s="56"/>
      <c r="O84" s="56"/>
    </row>
    <row r="85" spans="1:15" ht="26.4">
      <c r="A85" s="51">
        <v>9</v>
      </c>
      <c r="B85" s="52" t="s">
        <v>75</v>
      </c>
      <c r="C85" s="364"/>
      <c r="D85" s="367"/>
      <c r="E85" s="347"/>
      <c r="F85" s="490"/>
      <c r="G85" s="491"/>
      <c r="H85" s="353"/>
      <c r="I85" s="356"/>
      <c r="J85" s="77">
        <v>-7</v>
      </c>
      <c r="K85" s="97" t="s">
        <v>51</v>
      </c>
      <c r="L85" s="148" t="s">
        <v>108</v>
      </c>
      <c r="M85" s="56"/>
      <c r="N85" s="56"/>
      <c r="O85" s="56"/>
    </row>
    <row r="86" spans="1:15" ht="26.4">
      <c r="A86" s="51">
        <v>9</v>
      </c>
      <c r="B86" s="52" t="s">
        <v>75</v>
      </c>
      <c r="C86" s="364"/>
      <c r="D86" s="367"/>
      <c r="E86" s="347"/>
      <c r="F86" s="490"/>
      <c r="G86" s="491"/>
      <c r="H86" s="353"/>
      <c r="I86" s="356"/>
      <c r="J86" s="77">
        <v>-30.2</v>
      </c>
      <c r="K86" s="78" t="s">
        <v>102</v>
      </c>
      <c r="L86" s="148" t="s">
        <v>110</v>
      </c>
      <c r="M86" s="56"/>
      <c r="N86" s="56"/>
      <c r="O86" s="56"/>
    </row>
    <row r="87" spans="1:15" ht="39.6">
      <c r="A87" s="51">
        <v>9</v>
      </c>
      <c r="B87" s="52" t="s">
        <v>75</v>
      </c>
      <c r="C87" s="364"/>
      <c r="D87" s="367"/>
      <c r="E87" s="347"/>
      <c r="F87" s="490"/>
      <c r="G87" s="491"/>
      <c r="H87" s="353"/>
      <c r="I87" s="356"/>
      <c r="J87" s="77">
        <v>-12642.2</v>
      </c>
      <c r="K87" s="121" t="s">
        <v>102</v>
      </c>
      <c r="L87" s="98" t="s">
        <v>791</v>
      </c>
      <c r="M87" s="56"/>
      <c r="N87" s="56"/>
      <c r="O87" s="56"/>
    </row>
    <row r="88" spans="1:15" ht="52.8">
      <c r="A88" s="51"/>
      <c r="B88" s="52" t="s">
        <v>75</v>
      </c>
      <c r="C88" s="364"/>
      <c r="D88" s="367"/>
      <c r="E88" s="348"/>
      <c r="F88" s="421"/>
      <c r="G88" s="423"/>
      <c r="H88" s="354"/>
      <c r="I88" s="357"/>
      <c r="J88" s="80">
        <v>-103.4</v>
      </c>
      <c r="K88" s="61" t="s">
        <v>25</v>
      </c>
      <c r="L88" s="141" t="s">
        <v>792</v>
      </c>
      <c r="M88" s="56"/>
      <c r="N88" s="56"/>
      <c r="O88" s="56"/>
    </row>
    <row r="89" spans="1:15">
      <c r="A89" s="51">
        <v>9</v>
      </c>
      <c r="B89" s="52" t="s">
        <v>75</v>
      </c>
      <c r="C89" s="364"/>
      <c r="D89" s="367"/>
      <c r="E89" s="346" t="s">
        <v>111</v>
      </c>
      <c r="F89" s="420">
        <v>22355</v>
      </c>
      <c r="G89" s="422">
        <v>1714.2</v>
      </c>
      <c r="H89" s="352">
        <f t="shared" ref="H89:H154" si="10">IF(ISBLANK(G89),"",+G89/F89*100)</f>
        <v>7.6680832028628947</v>
      </c>
      <c r="I89" s="355">
        <f t="shared" si="9"/>
        <v>-20640.8</v>
      </c>
      <c r="J89" s="53">
        <v>-1095</v>
      </c>
      <c r="K89" s="54" t="s">
        <v>21</v>
      </c>
      <c r="L89" s="326" t="s">
        <v>112</v>
      </c>
      <c r="M89" s="56"/>
      <c r="N89" s="56"/>
      <c r="O89" s="56"/>
    </row>
    <row r="90" spans="1:15">
      <c r="A90" s="51">
        <v>9</v>
      </c>
      <c r="B90" s="52" t="s">
        <v>75</v>
      </c>
      <c r="C90" s="364"/>
      <c r="D90" s="367"/>
      <c r="E90" s="347"/>
      <c r="F90" s="490"/>
      <c r="G90" s="491"/>
      <c r="H90" s="353"/>
      <c r="I90" s="356"/>
      <c r="J90" s="77">
        <v>-1.8</v>
      </c>
      <c r="K90" s="58" t="s">
        <v>37</v>
      </c>
      <c r="L90" s="98" t="s">
        <v>113</v>
      </c>
      <c r="M90" s="56"/>
      <c r="N90" s="56"/>
      <c r="O90" s="56"/>
    </row>
    <row r="91" spans="1:15">
      <c r="A91" s="51">
        <v>9</v>
      </c>
      <c r="B91" s="52" t="s">
        <v>75</v>
      </c>
      <c r="C91" s="364"/>
      <c r="D91" s="367"/>
      <c r="E91" s="347"/>
      <c r="F91" s="490"/>
      <c r="G91" s="491"/>
      <c r="H91" s="353"/>
      <c r="I91" s="356"/>
      <c r="J91" s="77">
        <v>-731</v>
      </c>
      <c r="K91" s="97" t="s">
        <v>51</v>
      </c>
      <c r="L91" s="152" t="s">
        <v>114</v>
      </c>
      <c r="M91" s="56"/>
      <c r="N91" s="56"/>
      <c r="O91" s="56"/>
    </row>
    <row r="92" spans="1:15">
      <c r="A92" s="51">
        <v>9</v>
      </c>
      <c r="B92" s="52" t="s">
        <v>75</v>
      </c>
      <c r="C92" s="364"/>
      <c r="D92" s="367"/>
      <c r="E92" s="347"/>
      <c r="F92" s="490"/>
      <c r="G92" s="491"/>
      <c r="H92" s="353"/>
      <c r="I92" s="356"/>
      <c r="J92" s="77">
        <v>-51</v>
      </c>
      <c r="K92" s="78" t="s">
        <v>102</v>
      </c>
      <c r="L92" s="152" t="s">
        <v>115</v>
      </c>
      <c r="M92" s="56"/>
      <c r="N92" s="56"/>
      <c r="O92" s="56"/>
    </row>
    <row r="93" spans="1:15" ht="79.2">
      <c r="A93" s="51">
        <v>9</v>
      </c>
      <c r="B93" s="52" t="s">
        <v>75</v>
      </c>
      <c r="C93" s="364"/>
      <c r="D93" s="367"/>
      <c r="E93" s="347"/>
      <c r="F93" s="490"/>
      <c r="G93" s="491"/>
      <c r="H93" s="353"/>
      <c r="I93" s="356"/>
      <c r="J93" s="77">
        <v>-953.5</v>
      </c>
      <c r="K93" s="121" t="s">
        <v>25</v>
      </c>
      <c r="L93" s="148" t="s">
        <v>793</v>
      </c>
      <c r="M93" s="56"/>
      <c r="N93" s="56"/>
      <c r="O93" s="56"/>
    </row>
    <row r="94" spans="1:15" ht="39.6">
      <c r="A94" s="51"/>
      <c r="B94" s="52"/>
      <c r="C94" s="364"/>
      <c r="D94" s="367"/>
      <c r="E94" s="348"/>
      <c r="F94" s="421"/>
      <c r="G94" s="423"/>
      <c r="H94" s="354"/>
      <c r="I94" s="357"/>
      <c r="J94" s="80">
        <v>-17808.5</v>
      </c>
      <c r="K94" s="61" t="s">
        <v>116</v>
      </c>
      <c r="L94" s="99" t="s">
        <v>794</v>
      </c>
      <c r="M94" s="56"/>
      <c r="N94" s="56"/>
      <c r="O94" s="56"/>
    </row>
    <row r="95" spans="1:15">
      <c r="A95" s="51">
        <v>9</v>
      </c>
      <c r="B95" s="70" t="s">
        <v>75</v>
      </c>
      <c r="C95" s="365"/>
      <c r="D95" s="368"/>
      <c r="E95" s="41" t="s">
        <v>29</v>
      </c>
      <c r="F95" s="71">
        <f>SUM(F70:F94)</f>
        <v>209553.4</v>
      </c>
      <c r="G95" s="72">
        <f>SUM(G70:G94)</f>
        <v>127554.09999999999</v>
      </c>
      <c r="H95" s="72">
        <f t="shared" si="10"/>
        <v>60.869496748800067</v>
      </c>
      <c r="I95" s="73">
        <f>SUM(I70:I94)</f>
        <v>-81999.3</v>
      </c>
      <c r="J95" s="128"/>
      <c r="K95" s="129"/>
      <c r="L95" s="130"/>
      <c r="M95" s="56"/>
      <c r="N95" s="56"/>
      <c r="O95" s="56"/>
    </row>
    <row r="96" spans="1:15" ht="25.5" customHeight="1">
      <c r="A96" s="51">
        <v>9</v>
      </c>
      <c r="B96" s="52" t="s">
        <v>75</v>
      </c>
      <c r="C96" s="363" t="s">
        <v>117</v>
      </c>
      <c r="D96" s="366" t="s">
        <v>118</v>
      </c>
      <c r="E96" s="346" t="s">
        <v>20</v>
      </c>
      <c r="F96" s="349">
        <v>7011</v>
      </c>
      <c r="G96" s="352">
        <v>7010.2</v>
      </c>
      <c r="H96" s="352">
        <f t="shared" si="10"/>
        <v>99.988589359577801</v>
      </c>
      <c r="I96" s="355">
        <f t="shared" ref="I96:I115" si="11">+G96-F96</f>
        <v>-0.8000000000001819</v>
      </c>
      <c r="J96" s="53">
        <v>-0.3</v>
      </c>
      <c r="K96" s="115" t="s">
        <v>78</v>
      </c>
      <c r="L96" s="142" t="s">
        <v>119</v>
      </c>
      <c r="M96" s="56"/>
      <c r="N96" s="56"/>
      <c r="O96" s="56"/>
    </row>
    <row r="97" spans="1:15" ht="25.5" customHeight="1">
      <c r="A97" s="51">
        <v>9</v>
      </c>
      <c r="B97" s="52" t="s">
        <v>75</v>
      </c>
      <c r="C97" s="364"/>
      <c r="D97" s="367"/>
      <c r="E97" s="348"/>
      <c r="F97" s="351"/>
      <c r="G97" s="354"/>
      <c r="H97" s="354"/>
      <c r="I97" s="357"/>
      <c r="J97" s="80">
        <v>-0.5</v>
      </c>
      <c r="K97" s="61" t="s">
        <v>25</v>
      </c>
      <c r="L97" s="141" t="s">
        <v>120</v>
      </c>
      <c r="M97" s="56"/>
      <c r="N97" s="56"/>
      <c r="O97" s="56"/>
    </row>
    <row r="98" spans="1:15" ht="25.5" customHeight="1">
      <c r="A98" s="51">
        <v>9</v>
      </c>
      <c r="B98" s="52" t="s">
        <v>75</v>
      </c>
      <c r="C98" s="364"/>
      <c r="D98" s="367"/>
      <c r="E98" s="118" t="s">
        <v>121</v>
      </c>
      <c r="F98" s="83">
        <v>138</v>
      </c>
      <c r="G98" s="84">
        <v>44.5</v>
      </c>
      <c r="H98" s="84">
        <f t="shared" si="10"/>
        <v>32.246376811594203</v>
      </c>
      <c r="I98" s="66">
        <f t="shared" si="11"/>
        <v>-93.5</v>
      </c>
      <c r="J98" s="77">
        <v>-93.5</v>
      </c>
      <c r="K98" s="78" t="s">
        <v>102</v>
      </c>
      <c r="L98" s="98" t="s">
        <v>122</v>
      </c>
      <c r="M98" s="56"/>
      <c r="N98" s="56"/>
      <c r="O98" s="56"/>
    </row>
    <row r="99" spans="1:15" ht="25.5" customHeight="1">
      <c r="A99" s="51">
        <v>9</v>
      </c>
      <c r="B99" s="52" t="s">
        <v>75</v>
      </c>
      <c r="C99" s="364"/>
      <c r="D99" s="367"/>
      <c r="E99" s="346" t="s">
        <v>57</v>
      </c>
      <c r="F99" s="420">
        <v>698</v>
      </c>
      <c r="G99" s="422">
        <v>696.5</v>
      </c>
      <c r="H99" s="352">
        <f t="shared" si="10"/>
        <v>99.785100286532952</v>
      </c>
      <c r="I99" s="355">
        <f t="shared" si="11"/>
        <v>-1.5</v>
      </c>
      <c r="J99" s="53">
        <v>-0.6</v>
      </c>
      <c r="K99" s="124" t="s">
        <v>37</v>
      </c>
      <c r="L99" s="96" t="s">
        <v>123</v>
      </c>
      <c r="M99" s="56"/>
      <c r="N99" s="56"/>
      <c r="O99" s="56"/>
    </row>
    <row r="100" spans="1:15" ht="25.5" customHeight="1">
      <c r="A100" s="51">
        <v>9</v>
      </c>
      <c r="B100" s="52" t="s">
        <v>75</v>
      </c>
      <c r="C100" s="364"/>
      <c r="D100" s="367"/>
      <c r="E100" s="348"/>
      <c r="F100" s="421"/>
      <c r="G100" s="423"/>
      <c r="H100" s="354"/>
      <c r="I100" s="357"/>
      <c r="J100" s="80">
        <v>-0.9</v>
      </c>
      <c r="K100" s="61" t="s">
        <v>25</v>
      </c>
      <c r="L100" s="141" t="s">
        <v>124</v>
      </c>
      <c r="M100" s="56"/>
      <c r="N100" s="56"/>
      <c r="O100" s="56"/>
    </row>
    <row r="101" spans="1:15" ht="25.5" customHeight="1">
      <c r="A101" s="51">
        <v>9</v>
      </c>
      <c r="B101" s="52" t="s">
        <v>75</v>
      </c>
      <c r="C101" s="364"/>
      <c r="D101" s="367"/>
      <c r="E101" s="118" t="s">
        <v>125</v>
      </c>
      <c r="F101" s="119">
        <v>2460</v>
      </c>
      <c r="G101" s="120">
        <v>2430</v>
      </c>
      <c r="H101" s="84">
        <f t="shared" si="10"/>
        <v>98.780487804878049</v>
      </c>
      <c r="I101" s="66">
        <f t="shared" si="11"/>
        <v>-30</v>
      </c>
      <c r="J101" s="80">
        <v>-30</v>
      </c>
      <c r="K101" s="126" t="s">
        <v>102</v>
      </c>
      <c r="L101" s="99" t="s">
        <v>126</v>
      </c>
      <c r="M101" s="56"/>
      <c r="N101" s="56"/>
      <c r="O101" s="56"/>
    </row>
    <row r="102" spans="1:15" ht="25.5" customHeight="1">
      <c r="A102" s="51">
        <v>9</v>
      </c>
      <c r="B102" s="52" t="s">
        <v>75</v>
      </c>
      <c r="C102" s="364"/>
      <c r="D102" s="367"/>
      <c r="E102" s="118" t="s">
        <v>127</v>
      </c>
      <c r="F102" s="119">
        <v>12</v>
      </c>
      <c r="G102" s="120">
        <v>0</v>
      </c>
      <c r="H102" s="84">
        <f>IF(ISBLANK(G102),"",+G102/F102*100)</f>
        <v>0</v>
      </c>
      <c r="I102" s="66">
        <f>+G102-F102</f>
        <v>-12</v>
      </c>
      <c r="J102" s="86">
        <v>-12</v>
      </c>
      <c r="K102" s="87" t="s">
        <v>37</v>
      </c>
      <c r="L102" s="188" t="s">
        <v>128</v>
      </c>
      <c r="M102" s="56"/>
      <c r="N102" s="56"/>
      <c r="O102" s="56"/>
    </row>
    <row r="103" spans="1:15" ht="39.6">
      <c r="A103" s="51">
        <v>9</v>
      </c>
      <c r="B103" s="52" t="s">
        <v>75</v>
      </c>
      <c r="C103" s="364"/>
      <c r="D103" s="367"/>
      <c r="E103" s="118" t="s">
        <v>129</v>
      </c>
      <c r="F103" s="119">
        <v>2125</v>
      </c>
      <c r="G103" s="120">
        <v>2070.3000000000002</v>
      </c>
      <c r="H103" s="84">
        <f t="shared" si="10"/>
        <v>97.425882352941187</v>
      </c>
      <c r="I103" s="66">
        <f t="shared" si="11"/>
        <v>-54.699999999999818</v>
      </c>
      <c r="J103" s="53">
        <v>-54.7</v>
      </c>
      <c r="K103" s="89" t="s">
        <v>61</v>
      </c>
      <c r="L103" s="327" t="s">
        <v>130</v>
      </c>
      <c r="M103" s="56"/>
      <c r="N103" s="56"/>
      <c r="O103" s="56"/>
    </row>
    <row r="104" spans="1:15" ht="25.5" customHeight="1">
      <c r="A104" s="51">
        <v>9</v>
      </c>
      <c r="B104" s="52" t="s">
        <v>75</v>
      </c>
      <c r="C104" s="364"/>
      <c r="D104" s="367"/>
      <c r="E104" s="346" t="s">
        <v>101</v>
      </c>
      <c r="F104" s="420">
        <v>15731</v>
      </c>
      <c r="G104" s="422">
        <v>14220.7</v>
      </c>
      <c r="H104" s="352">
        <f t="shared" si="10"/>
        <v>90.399211747504921</v>
      </c>
      <c r="I104" s="355">
        <f t="shared" si="11"/>
        <v>-1510.2999999999993</v>
      </c>
      <c r="J104" s="53">
        <v>-6</v>
      </c>
      <c r="K104" s="89" t="s">
        <v>70</v>
      </c>
      <c r="L104" s="142" t="s">
        <v>131</v>
      </c>
      <c r="M104" s="56"/>
      <c r="N104" s="56"/>
      <c r="O104" s="56"/>
    </row>
    <row r="105" spans="1:15" ht="25.5" customHeight="1">
      <c r="A105" s="51">
        <v>9</v>
      </c>
      <c r="B105" s="52" t="s">
        <v>75</v>
      </c>
      <c r="C105" s="364"/>
      <c r="D105" s="367"/>
      <c r="E105" s="347"/>
      <c r="F105" s="490"/>
      <c r="G105" s="491"/>
      <c r="H105" s="353"/>
      <c r="I105" s="356"/>
      <c r="J105" s="77">
        <v>-55.8</v>
      </c>
      <c r="K105" s="78" t="s">
        <v>102</v>
      </c>
      <c r="L105" s="148" t="s">
        <v>132</v>
      </c>
      <c r="M105" s="56"/>
      <c r="N105" s="56"/>
      <c r="O105" s="56"/>
    </row>
    <row r="106" spans="1:15" ht="79.2">
      <c r="A106" s="51">
        <v>9</v>
      </c>
      <c r="B106" s="52" t="s">
        <v>75</v>
      </c>
      <c r="C106" s="364"/>
      <c r="D106" s="367"/>
      <c r="E106" s="348"/>
      <c r="F106" s="421"/>
      <c r="G106" s="423"/>
      <c r="H106" s="354"/>
      <c r="I106" s="357"/>
      <c r="J106" s="80">
        <v>-1448.5</v>
      </c>
      <c r="K106" s="126" t="s">
        <v>70</v>
      </c>
      <c r="L106" s="141" t="s">
        <v>795</v>
      </c>
      <c r="M106" s="56"/>
      <c r="N106" s="56"/>
      <c r="O106" s="56"/>
    </row>
    <row r="107" spans="1:15" ht="39.6">
      <c r="A107" s="51">
        <v>9</v>
      </c>
      <c r="B107" s="52" t="s">
        <v>75</v>
      </c>
      <c r="C107" s="364"/>
      <c r="D107" s="367"/>
      <c r="E107" s="118" t="s">
        <v>133</v>
      </c>
      <c r="F107" s="119">
        <v>798</v>
      </c>
      <c r="G107" s="120">
        <v>551.70000000000005</v>
      </c>
      <c r="H107" s="84">
        <f t="shared" si="10"/>
        <v>69.135338345864668</v>
      </c>
      <c r="I107" s="66">
        <f t="shared" si="11"/>
        <v>-246.29999999999995</v>
      </c>
      <c r="J107" s="80">
        <v>-246.3</v>
      </c>
      <c r="K107" s="126" t="s">
        <v>61</v>
      </c>
      <c r="L107" s="328" t="s">
        <v>134</v>
      </c>
      <c r="M107" s="56"/>
      <c r="N107" s="56"/>
      <c r="O107" s="56"/>
    </row>
    <row r="108" spans="1:15" ht="25.5" customHeight="1">
      <c r="A108" s="51">
        <v>9</v>
      </c>
      <c r="B108" s="52" t="s">
        <v>75</v>
      </c>
      <c r="C108" s="364"/>
      <c r="D108" s="367"/>
      <c r="E108" s="118" t="s">
        <v>135</v>
      </c>
      <c r="F108" s="119">
        <v>221</v>
      </c>
      <c r="G108" s="120">
        <v>144.80000000000001</v>
      </c>
      <c r="H108" s="84">
        <f t="shared" si="10"/>
        <v>65.520361990950221</v>
      </c>
      <c r="I108" s="66">
        <f t="shared" si="11"/>
        <v>-76.199999999999989</v>
      </c>
      <c r="J108" s="53">
        <v>-76.2</v>
      </c>
      <c r="K108" s="131" t="s">
        <v>51</v>
      </c>
      <c r="L108" s="142" t="s">
        <v>136</v>
      </c>
      <c r="M108" s="56"/>
      <c r="N108" s="56"/>
      <c r="O108" s="56"/>
    </row>
    <row r="109" spans="1:15" ht="25.5" customHeight="1">
      <c r="A109" s="51">
        <v>9</v>
      </c>
      <c r="B109" s="52" t="s">
        <v>75</v>
      </c>
      <c r="C109" s="364"/>
      <c r="D109" s="367"/>
      <c r="E109" s="346" t="s">
        <v>137</v>
      </c>
      <c r="F109" s="420">
        <v>825.7</v>
      </c>
      <c r="G109" s="422">
        <v>594.70000000000005</v>
      </c>
      <c r="H109" s="352">
        <f t="shared" si="10"/>
        <v>72.023737434903722</v>
      </c>
      <c r="I109" s="355">
        <f t="shared" si="11"/>
        <v>-231</v>
      </c>
      <c r="J109" s="53">
        <v>-17.399999999999999</v>
      </c>
      <c r="K109" s="115" t="s">
        <v>78</v>
      </c>
      <c r="L109" s="142" t="s">
        <v>91</v>
      </c>
      <c r="M109" s="56"/>
      <c r="N109" s="56"/>
      <c r="O109" s="56"/>
    </row>
    <row r="110" spans="1:15" ht="25.5" customHeight="1">
      <c r="A110" s="51">
        <v>9</v>
      </c>
      <c r="B110" s="52" t="s">
        <v>75</v>
      </c>
      <c r="C110" s="364"/>
      <c r="D110" s="367"/>
      <c r="E110" s="347"/>
      <c r="F110" s="490"/>
      <c r="G110" s="491"/>
      <c r="H110" s="353"/>
      <c r="I110" s="356"/>
      <c r="J110" s="77">
        <v>-88.9</v>
      </c>
      <c r="K110" s="78" t="s">
        <v>35</v>
      </c>
      <c r="L110" s="148" t="s">
        <v>138</v>
      </c>
      <c r="M110" s="56"/>
      <c r="N110" s="56"/>
      <c r="O110" s="56"/>
    </row>
    <row r="111" spans="1:15" ht="25.5" customHeight="1">
      <c r="A111" s="51">
        <v>9</v>
      </c>
      <c r="B111" s="52" t="s">
        <v>75</v>
      </c>
      <c r="C111" s="364"/>
      <c r="D111" s="367"/>
      <c r="E111" s="347"/>
      <c r="F111" s="490"/>
      <c r="G111" s="491"/>
      <c r="H111" s="353"/>
      <c r="I111" s="356"/>
      <c r="J111" s="77">
        <v>-43.7</v>
      </c>
      <c r="K111" s="58" t="s">
        <v>23</v>
      </c>
      <c r="L111" s="148" t="s">
        <v>139</v>
      </c>
      <c r="M111" s="56"/>
      <c r="N111" s="56"/>
      <c r="O111" s="56"/>
    </row>
    <row r="112" spans="1:15" ht="25.5" customHeight="1">
      <c r="A112" s="51">
        <v>9</v>
      </c>
      <c r="B112" s="52" t="s">
        <v>75</v>
      </c>
      <c r="C112" s="364"/>
      <c r="D112" s="367"/>
      <c r="E112" s="347"/>
      <c r="F112" s="490"/>
      <c r="G112" s="491"/>
      <c r="H112" s="353"/>
      <c r="I112" s="356"/>
      <c r="J112" s="77">
        <v>-0.4</v>
      </c>
      <c r="K112" s="78" t="s">
        <v>70</v>
      </c>
      <c r="L112" s="148" t="s">
        <v>91</v>
      </c>
      <c r="M112" s="56"/>
      <c r="N112" s="56"/>
      <c r="O112" s="56"/>
    </row>
    <row r="113" spans="1:15" ht="25.5" customHeight="1">
      <c r="A113" s="51">
        <v>9</v>
      </c>
      <c r="B113" s="52" t="s">
        <v>75</v>
      </c>
      <c r="C113" s="364"/>
      <c r="D113" s="367"/>
      <c r="E113" s="347"/>
      <c r="F113" s="490"/>
      <c r="G113" s="491"/>
      <c r="H113" s="353"/>
      <c r="I113" s="356"/>
      <c r="J113" s="77">
        <v>-31</v>
      </c>
      <c r="K113" s="97" t="s">
        <v>51</v>
      </c>
      <c r="L113" s="148" t="s">
        <v>136</v>
      </c>
      <c r="M113" s="56"/>
      <c r="N113" s="56"/>
      <c r="O113" s="56"/>
    </row>
    <row r="114" spans="1:15" ht="25.5" customHeight="1">
      <c r="A114" s="51">
        <v>9</v>
      </c>
      <c r="B114" s="52" t="s">
        <v>75</v>
      </c>
      <c r="C114" s="364"/>
      <c r="D114" s="367"/>
      <c r="E114" s="348"/>
      <c r="F114" s="421"/>
      <c r="G114" s="423"/>
      <c r="H114" s="354"/>
      <c r="I114" s="357"/>
      <c r="J114" s="80">
        <v>-49.6</v>
      </c>
      <c r="K114" s="61" t="s">
        <v>25</v>
      </c>
      <c r="L114" s="141" t="s">
        <v>140</v>
      </c>
      <c r="M114" s="56"/>
      <c r="N114" s="56"/>
      <c r="O114" s="56"/>
    </row>
    <row r="115" spans="1:15" ht="25.5" customHeight="1">
      <c r="A115" s="51">
        <v>9</v>
      </c>
      <c r="B115" s="52" t="s">
        <v>75</v>
      </c>
      <c r="C115" s="364"/>
      <c r="D115" s="367"/>
      <c r="E115" s="118" t="s">
        <v>141</v>
      </c>
      <c r="F115" s="119">
        <v>30</v>
      </c>
      <c r="G115" s="120">
        <v>30</v>
      </c>
      <c r="H115" s="84">
        <f t="shared" si="10"/>
        <v>100</v>
      </c>
      <c r="I115" s="66">
        <f t="shared" si="11"/>
        <v>0</v>
      </c>
      <c r="J115" s="80">
        <v>0</v>
      </c>
      <c r="K115" s="126"/>
      <c r="L115" s="99"/>
      <c r="M115" s="56"/>
      <c r="N115" s="56"/>
      <c r="O115" s="56"/>
    </row>
    <row r="116" spans="1:15" ht="25.5" customHeight="1">
      <c r="A116" s="51">
        <v>9</v>
      </c>
      <c r="B116" s="70" t="s">
        <v>75</v>
      </c>
      <c r="C116" s="365"/>
      <c r="D116" s="368"/>
      <c r="E116" s="41" t="s">
        <v>29</v>
      </c>
      <c r="F116" s="71">
        <f>SUM(F96:F115)</f>
        <v>30049.7</v>
      </c>
      <c r="G116" s="72">
        <f>SUM(G96:G115)</f>
        <v>27793.4</v>
      </c>
      <c r="H116" s="72">
        <f t="shared" si="10"/>
        <v>92.491439182421118</v>
      </c>
      <c r="I116" s="73">
        <f>SUM(I96:I115)</f>
        <v>-2256.2999999999993</v>
      </c>
      <c r="J116" s="132"/>
      <c r="K116" s="133"/>
      <c r="L116" s="134"/>
      <c r="M116" s="56"/>
      <c r="N116" s="56"/>
      <c r="O116" s="56"/>
    </row>
    <row r="117" spans="1:15">
      <c r="A117" s="51">
        <v>9</v>
      </c>
      <c r="B117" s="52" t="s">
        <v>75</v>
      </c>
      <c r="C117" s="363" t="s">
        <v>142</v>
      </c>
      <c r="D117" s="366" t="s">
        <v>143</v>
      </c>
      <c r="E117" s="346" t="s">
        <v>20</v>
      </c>
      <c r="F117" s="420">
        <v>4322</v>
      </c>
      <c r="G117" s="422">
        <v>4269.5</v>
      </c>
      <c r="H117" s="352">
        <f t="shared" si="10"/>
        <v>98.785284590467384</v>
      </c>
      <c r="I117" s="355">
        <f t="shared" ref="I117:I128" si="12">+G117-F117</f>
        <v>-52.5</v>
      </c>
      <c r="J117" s="53">
        <v>-0.1</v>
      </c>
      <c r="K117" s="124" t="s">
        <v>37</v>
      </c>
      <c r="L117" s="142" t="s">
        <v>123</v>
      </c>
      <c r="M117" s="56"/>
      <c r="N117" s="56"/>
      <c r="O117" s="56"/>
    </row>
    <row r="118" spans="1:15" ht="26.4">
      <c r="A118" s="51">
        <v>9</v>
      </c>
      <c r="B118" s="52" t="s">
        <v>75</v>
      </c>
      <c r="C118" s="364"/>
      <c r="D118" s="367"/>
      <c r="E118" s="347"/>
      <c r="F118" s="490"/>
      <c r="G118" s="491"/>
      <c r="H118" s="353"/>
      <c r="I118" s="356"/>
      <c r="J118" s="77">
        <v>-52.1</v>
      </c>
      <c r="K118" s="135" t="s">
        <v>144</v>
      </c>
      <c r="L118" s="148" t="s">
        <v>145</v>
      </c>
      <c r="M118" s="56"/>
      <c r="N118" s="56"/>
      <c r="O118" s="56"/>
    </row>
    <row r="119" spans="1:15">
      <c r="A119" s="51">
        <v>9</v>
      </c>
      <c r="B119" s="52" t="s">
        <v>75</v>
      </c>
      <c r="C119" s="364"/>
      <c r="D119" s="367"/>
      <c r="E119" s="348"/>
      <c r="F119" s="421"/>
      <c r="G119" s="423"/>
      <c r="H119" s="354"/>
      <c r="I119" s="357"/>
      <c r="J119" s="80">
        <v>-0.3</v>
      </c>
      <c r="K119" s="61" t="s">
        <v>25</v>
      </c>
      <c r="L119" s="141" t="s">
        <v>774</v>
      </c>
      <c r="M119" s="56"/>
      <c r="N119" s="56"/>
      <c r="O119" s="56"/>
    </row>
    <row r="120" spans="1:15">
      <c r="A120" s="51">
        <v>9</v>
      </c>
      <c r="B120" s="52" t="s">
        <v>75</v>
      </c>
      <c r="C120" s="364"/>
      <c r="D120" s="367"/>
      <c r="E120" s="118" t="s">
        <v>57</v>
      </c>
      <c r="F120" s="83">
        <v>111.5</v>
      </c>
      <c r="G120" s="84">
        <v>110.8</v>
      </c>
      <c r="H120" s="136">
        <f t="shared" si="10"/>
        <v>99.372197309417047</v>
      </c>
      <c r="I120" s="66">
        <f t="shared" si="12"/>
        <v>-0.70000000000000284</v>
      </c>
      <c r="J120" s="80">
        <v>-0.7</v>
      </c>
      <c r="K120" s="61" t="s">
        <v>25</v>
      </c>
      <c r="L120" s="141" t="s">
        <v>146</v>
      </c>
      <c r="M120" s="56"/>
      <c r="N120" s="56"/>
      <c r="O120" s="56"/>
    </row>
    <row r="121" spans="1:15" ht="26.4">
      <c r="A121" s="51">
        <v>9</v>
      </c>
      <c r="B121" s="52" t="s">
        <v>75</v>
      </c>
      <c r="C121" s="364"/>
      <c r="D121" s="367"/>
      <c r="E121" s="118" t="s">
        <v>125</v>
      </c>
      <c r="F121" s="119">
        <v>263</v>
      </c>
      <c r="G121" s="120">
        <v>262.60000000000002</v>
      </c>
      <c r="H121" s="84">
        <f t="shared" si="10"/>
        <v>99.847908745247167</v>
      </c>
      <c r="I121" s="66">
        <f t="shared" si="12"/>
        <v>-0.39999999999997726</v>
      </c>
      <c r="J121" s="86">
        <v>-0.4</v>
      </c>
      <c r="K121" s="102" t="s">
        <v>70</v>
      </c>
      <c r="L121" s="223" t="s">
        <v>147</v>
      </c>
      <c r="M121" s="56"/>
      <c r="N121" s="56"/>
      <c r="O121" s="56"/>
    </row>
    <row r="122" spans="1:15">
      <c r="A122" s="51">
        <v>9</v>
      </c>
      <c r="B122" s="52" t="s">
        <v>75</v>
      </c>
      <c r="C122" s="364"/>
      <c r="D122" s="367"/>
      <c r="E122" s="118" t="s">
        <v>101</v>
      </c>
      <c r="F122" s="119">
        <v>1488</v>
      </c>
      <c r="G122" s="120">
        <v>1488</v>
      </c>
      <c r="H122" s="84">
        <f t="shared" si="10"/>
        <v>100</v>
      </c>
      <c r="I122" s="66">
        <f t="shared" si="12"/>
        <v>0</v>
      </c>
      <c r="J122" s="53">
        <v>0</v>
      </c>
      <c r="K122" s="89"/>
      <c r="L122" s="96"/>
      <c r="M122" s="56"/>
      <c r="N122" s="56"/>
      <c r="O122" s="56"/>
    </row>
    <row r="123" spans="1:15" ht="26.4">
      <c r="A123" s="51">
        <v>9</v>
      </c>
      <c r="B123" s="52" t="s">
        <v>75</v>
      </c>
      <c r="C123" s="364"/>
      <c r="D123" s="367"/>
      <c r="E123" s="346" t="s">
        <v>27</v>
      </c>
      <c r="F123" s="420">
        <v>653.20000000000005</v>
      </c>
      <c r="G123" s="422">
        <v>471.8</v>
      </c>
      <c r="H123" s="352">
        <f t="shared" si="10"/>
        <v>72.229026331904464</v>
      </c>
      <c r="I123" s="355">
        <f t="shared" si="12"/>
        <v>-181.40000000000003</v>
      </c>
      <c r="J123" s="53">
        <v>-80.8</v>
      </c>
      <c r="K123" s="54" t="s">
        <v>21</v>
      </c>
      <c r="L123" s="142" t="s">
        <v>148</v>
      </c>
      <c r="M123" s="56"/>
      <c r="N123" s="56"/>
      <c r="O123" s="56"/>
    </row>
    <row r="124" spans="1:15">
      <c r="A124" s="51">
        <v>9</v>
      </c>
      <c r="B124" s="52" t="s">
        <v>75</v>
      </c>
      <c r="C124" s="364"/>
      <c r="D124" s="367"/>
      <c r="E124" s="347"/>
      <c r="F124" s="490"/>
      <c r="G124" s="491"/>
      <c r="H124" s="353"/>
      <c r="I124" s="356"/>
      <c r="J124" s="77">
        <v>-14.8</v>
      </c>
      <c r="K124" s="78" t="s">
        <v>35</v>
      </c>
      <c r="L124" s="148" t="s">
        <v>149</v>
      </c>
      <c r="M124" s="56"/>
      <c r="N124" s="56"/>
      <c r="O124" s="56"/>
    </row>
    <row r="125" spans="1:15">
      <c r="A125" s="51">
        <v>9</v>
      </c>
      <c r="B125" s="52" t="s">
        <v>75</v>
      </c>
      <c r="C125" s="364"/>
      <c r="D125" s="367"/>
      <c r="E125" s="347"/>
      <c r="F125" s="490"/>
      <c r="G125" s="491"/>
      <c r="H125" s="353"/>
      <c r="I125" s="356"/>
      <c r="J125" s="77">
        <v>-1.6</v>
      </c>
      <c r="K125" s="58" t="s">
        <v>23</v>
      </c>
      <c r="L125" s="148" t="s">
        <v>150</v>
      </c>
      <c r="M125" s="56"/>
      <c r="N125" s="56"/>
      <c r="O125" s="56"/>
    </row>
    <row r="126" spans="1:15" ht="39.6">
      <c r="A126" s="51">
        <v>9</v>
      </c>
      <c r="B126" s="52" t="s">
        <v>75</v>
      </c>
      <c r="C126" s="364"/>
      <c r="D126" s="367"/>
      <c r="E126" s="348"/>
      <c r="F126" s="421"/>
      <c r="G126" s="423"/>
      <c r="H126" s="354"/>
      <c r="I126" s="357"/>
      <c r="J126" s="80">
        <v>-84.2</v>
      </c>
      <c r="K126" s="61" t="s">
        <v>25</v>
      </c>
      <c r="L126" s="141" t="s">
        <v>796</v>
      </c>
      <c r="M126" s="56"/>
      <c r="N126" s="56"/>
      <c r="O126" s="56"/>
    </row>
    <row r="127" spans="1:15">
      <c r="A127" s="51">
        <v>9</v>
      </c>
      <c r="B127" s="52" t="s">
        <v>75</v>
      </c>
      <c r="C127" s="364"/>
      <c r="D127" s="367"/>
      <c r="E127" s="118" t="s">
        <v>40</v>
      </c>
      <c r="F127" s="119">
        <v>2.9</v>
      </c>
      <c r="G127" s="120">
        <v>2.9</v>
      </c>
      <c r="H127" s="84">
        <f t="shared" si="10"/>
        <v>100</v>
      </c>
      <c r="I127" s="66">
        <f t="shared" si="12"/>
        <v>0</v>
      </c>
      <c r="J127" s="77">
        <v>0</v>
      </c>
      <c r="K127" s="78"/>
      <c r="L127" s="98"/>
      <c r="M127" s="56"/>
      <c r="N127" s="56"/>
      <c r="O127" s="56"/>
    </row>
    <row r="128" spans="1:15" ht="52.8">
      <c r="A128" s="51">
        <v>9</v>
      </c>
      <c r="B128" s="52" t="s">
        <v>75</v>
      </c>
      <c r="C128" s="364"/>
      <c r="D128" s="367"/>
      <c r="E128" s="346" t="s">
        <v>96</v>
      </c>
      <c r="F128" s="349">
        <v>10018.9</v>
      </c>
      <c r="G128" s="352">
        <v>3521.9</v>
      </c>
      <c r="H128" s="352">
        <f t="shared" si="10"/>
        <v>35.152561658465501</v>
      </c>
      <c r="I128" s="355">
        <f t="shared" si="12"/>
        <v>-6497</v>
      </c>
      <c r="J128" s="53">
        <v>-189.1</v>
      </c>
      <c r="K128" s="89" t="s">
        <v>35</v>
      </c>
      <c r="L128" s="142" t="s">
        <v>797</v>
      </c>
      <c r="M128" s="56"/>
      <c r="N128" s="56"/>
      <c r="O128" s="56"/>
    </row>
    <row r="129" spans="1:15">
      <c r="A129" s="51">
        <v>9</v>
      </c>
      <c r="B129" s="52" t="s">
        <v>75</v>
      </c>
      <c r="C129" s="364"/>
      <c r="D129" s="367"/>
      <c r="E129" s="347"/>
      <c r="F129" s="350"/>
      <c r="G129" s="353"/>
      <c r="H129" s="353"/>
      <c r="I129" s="356"/>
      <c r="J129" s="77">
        <v>-22.5</v>
      </c>
      <c r="K129" s="58" t="s">
        <v>37</v>
      </c>
      <c r="L129" s="148" t="s">
        <v>123</v>
      </c>
      <c r="M129" s="56"/>
      <c r="N129" s="56"/>
      <c r="O129" s="56"/>
    </row>
    <row r="130" spans="1:15">
      <c r="A130" s="51">
        <v>9</v>
      </c>
      <c r="B130" s="52" t="s">
        <v>75</v>
      </c>
      <c r="C130" s="364"/>
      <c r="D130" s="367"/>
      <c r="E130" s="347"/>
      <c r="F130" s="350"/>
      <c r="G130" s="353"/>
      <c r="H130" s="353"/>
      <c r="I130" s="356"/>
      <c r="J130" s="77">
        <v>-10.5</v>
      </c>
      <c r="K130" s="58" t="s">
        <v>23</v>
      </c>
      <c r="L130" s="148" t="s">
        <v>94</v>
      </c>
      <c r="M130" s="56"/>
      <c r="N130" s="56"/>
      <c r="O130" s="56"/>
    </row>
    <row r="131" spans="1:15" ht="92.4">
      <c r="A131" s="51">
        <v>9</v>
      </c>
      <c r="B131" s="52" t="s">
        <v>75</v>
      </c>
      <c r="C131" s="364"/>
      <c r="D131" s="367"/>
      <c r="E131" s="347"/>
      <c r="F131" s="350"/>
      <c r="G131" s="353"/>
      <c r="H131" s="353"/>
      <c r="I131" s="356"/>
      <c r="J131" s="77">
        <v>-2142.3000000000002</v>
      </c>
      <c r="K131" s="97" t="s">
        <v>51</v>
      </c>
      <c r="L131" s="148" t="s">
        <v>798</v>
      </c>
      <c r="M131" s="56"/>
      <c r="N131" s="56"/>
      <c r="O131" s="56"/>
    </row>
    <row r="132" spans="1:15" ht="39.6">
      <c r="A132" s="51">
        <v>9</v>
      </c>
      <c r="B132" s="52" t="s">
        <v>75</v>
      </c>
      <c r="C132" s="364"/>
      <c r="D132" s="367"/>
      <c r="E132" s="347"/>
      <c r="F132" s="350"/>
      <c r="G132" s="353"/>
      <c r="H132" s="353"/>
      <c r="I132" s="356"/>
      <c r="J132" s="77">
        <v>-1036.3</v>
      </c>
      <c r="K132" s="78" t="s">
        <v>102</v>
      </c>
      <c r="L132" s="148" t="s">
        <v>799</v>
      </c>
      <c r="M132" s="56"/>
      <c r="N132" s="56"/>
      <c r="O132" s="56"/>
    </row>
    <row r="133" spans="1:15" ht="79.2">
      <c r="A133" s="51">
        <v>9</v>
      </c>
      <c r="B133" s="52" t="s">
        <v>75</v>
      </c>
      <c r="C133" s="364"/>
      <c r="D133" s="367"/>
      <c r="E133" s="347"/>
      <c r="F133" s="350"/>
      <c r="G133" s="353"/>
      <c r="H133" s="353"/>
      <c r="I133" s="356"/>
      <c r="J133" s="77">
        <v>-2611.5</v>
      </c>
      <c r="K133" s="121" t="s">
        <v>25</v>
      </c>
      <c r="L133" s="98" t="s">
        <v>800</v>
      </c>
      <c r="M133" s="56"/>
      <c r="N133" s="56"/>
      <c r="O133" s="56"/>
    </row>
    <row r="134" spans="1:15" ht="79.2">
      <c r="A134" s="51">
        <v>9</v>
      </c>
      <c r="B134" s="52" t="s">
        <v>75</v>
      </c>
      <c r="C134" s="364"/>
      <c r="D134" s="367"/>
      <c r="E134" s="348"/>
      <c r="F134" s="351"/>
      <c r="G134" s="354"/>
      <c r="H134" s="354"/>
      <c r="I134" s="357"/>
      <c r="J134" s="80">
        <v>-484.8</v>
      </c>
      <c r="K134" s="61" t="s">
        <v>25</v>
      </c>
      <c r="L134" s="141" t="s">
        <v>801</v>
      </c>
      <c r="M134" s="56"/>
      <c r="N134" s="56"/>
      <c r="O134" s="56"/>
    </row>
    <row r="135" spans="1:15">
      <c r="A135" s="51">
        <v>9</v>
      </c>
      <c r="B135" s="70" t="s">
        <v>75</v>
      </c>
      <c r="C135" s="365"/>
      <c r="D135" s="368"/>
      <c r="E135" s="41" t="s">
        <v>29</v>
      </c>
      <c r="F135" s="71">
        <f>SUM(F117:F134)</f>
        <v>16859.5</v>
      </c>
      <c r="G135" s="72">
        <f>SUM(G117:G134)</f>
        <v>10127.5</v>
      </c>
      <c r="H135" s="72">
        <f t="shared" si="10"/>
        <v>60.069990213232892</v>
      </c>
      <c r="I135" s="73">
        <f>SUM(I117:I134)</f>
        <v>-6732</v>
      </c>
      <c r="J135" s="128"/>
      <c r="K135" s="137"/>
      <c r="L135" s="138"/>
      <c r="M135" s="56"/>
      <c r="N135" s="56"/>
      <c r="O135" s="56"/>
    </row>
    <row r="136" spans="1:15">
      <c r="A136" s="51">
        <v>9</v>
      </c>
      <c r="B136" s="52" t="s">
        <v>75</v>
      </c>
      <c r="C136" s="363" t="s">
        <v>151</v>
      </c>
      <c r="D136" s="366" t="s">
        <v>152</v>
      </c>
      <c r="E136" s="346" t="s">
        <v>153</v>
      </c>
      <c r="F136" s="420">
        <v>27872.400000000001</v>
      </c>
      <c r="G136" s="422">
        <v>14031.8</v>
      </c>
      <c r="H136" s="352">
        <f t="shared" si="10"/>
        <v>50.342991633300315</v>
      </c>
      <c r="I136" s="355">
        <f t="shared" ref="I136" si="13">+G136-F136</f>
        <v>-13840.600000000002</v>
      </c>
      <c r="J136" s="53">
        <v>-186.1</v>
      </c>
      <c r="K136" s="54" t="s">
        <v>21</v>
      </c>
      <c r="L136" s="142" t="s">
        <v>739</v>
      </c>
      <c r="M136" s="56"/>
      <c r="N136" s="56"/>
      <c r="O136" s="56"/>
    </row>
    <row r="137" spans="1:15">
      <c r="A137" s="51">
        <v>9</v>
      </c>
      <c r="B137" s="52" t="s">
        <v>75</v>
      </c>
      <c r="C137" s="364"/>
      <c r="D137" s="367"/>
      <c r="E137" s="347"/>
      <c r="F137" s="490"/>
      <c r="G137" s="491"/>
      <c r="H137" s="353"/>
      <c r="I137" s="356"/>
      <c r="J137" s="77">
        <v>-2.8</v>
      </c>
      <c r="K137" s="123" t="s">
        <v>78</v>
      </c>
      <c r="L137" s="148" t="s">
        <v>119</v>
      </c>
      <c r="M137" s="56"/>
      <c r="N137" s="56"/>
      <c r="O137" s="56"/>
    </row>
    <row r="138" spans="1:15" ht="26.4">
      <c r="A138" s="51">
        <v>9</v>
      </c>
      <c r="B138" s="52" t="s">
        <v>75</v>
      </c>
      <c r="C138" s="364"/>
      <c r="D138" s="367"/>
      <c r="E138" s="347"/>
      <c r="F138" s="490"/>
      <c r="G138" s="491"/>
      <c r="H138" s="353"/>
      <c r="I138" s="356"/>
      <c r="J138" s="77">
        <v>-492.4</v>
      </c>
      <c r="K138" s="58" t="s">
        <v>37</v>
      </c>
      <c r="L138" s="152" t="s">
        <v>802</v>
      </c>
      <c r="M138" s="56"/>
      <c r="N138" s="56"/>
      <c r="O138" s="56"/>
    </row>
    <row r="139" spans="1:15" ht="79.2">
      <c r="A139" s="51">
        <v>9</v>
      </c>
      <c r="B139" s="52" t="s">
        <v>75</v>
      </c>
      <c r="C139" s="364"/>
      <c r="D139" s="367"/>
      <c r="E139" s="347"/>
      <c r="F139" s="490"/>
      <c r="G139" s="491"/>
      <c r="H139" s="353"/>
      <c r="I139" s="356"/>
      <c r="J139" s="77">
        <v>-7370.2</v>
      </c>
      <c r="K139" s="58" t="s">
        <v>23</v>
      </c>
      <c r="L139" s="152" t="s">
        <v>803</v>
      </c>
      <c r="M139" s="56"/>
      <c r="N139" s="56"/>
      <c r="O139" s="56"/>
    </row>
    <row r="140" spans="1:15" ht="66">
      <c r="A140" s="51">
        <v>9</v>
      </c>
      <c r="B140" s="52" t="s">
        <v>75</v>
      </c>
      <c r="C140" s="364"/>
      <c r="D140" s="367"/>
      <c r="E140" s="347"/>
      <c r="F140" s="490"/>
      <c r="G140" s="491"/>
      <c r="H140" s="353"/>
      <c r="I140" s="356"/>
      <c r="J140" s="77">
        <v>-1413.7</v>
      </c>
      <c r="K140" s="97" t="s">
        <v>51</v>
      </c>
      <c r="L140" s="98" t="s">
        <v>804</v>
      </c>
      <c r="M140" s="56"/>
      <c r="N140" s="56"/>
      <c r="O140" s="56"/>
    </row>
    <row r="141" spans="1:15">
      <c r="A141" s="51">
        <v>9</v>
      </c>
      <c r="B141" s="52" t="s">
        <v>75</v>
      </c>
      <c r="C141" s="364"/>
      <c r="D141" s="367"/>
      <c r="E141" s="347"/>
      <c r="F141" s="490"/>
      <c r="G141" s="491"/>
      <c r="H141" s="353"/>
      <c r="I141" s="356"/>
      <c r="J141" s="77">
        <v>-499</v>
      </c>
      <c r="K141" s="78" t="s">
        <v>102</v>
      </c>
      <c r="L141" s="98" t="s">
        <v>154</v>
      </c>
      <c r="M141" s="56"/>
      <c r="N141" s="56"/>
      <c r="O141" s="56"/>
    </row>
    <row r="142" spans="1:15" ht="52.8">
      <c r="A142" s="51">
        <v>9</v>
      </c>
      <c r="B142" s="52" t="s">
        <v>75</v>
      </c>
      <c r="C142" s="364"/>
      <c r="D142" s="367"/>
      <c r="E142" s="347"/>
      <c r="F142" s="490"/>
      <c r="G142" s="491"/>
      <c r="H142" s="353"/>
      <c r="I142" s="356"/>
      <c r="J142" s="77">
        <v>-3825.2</v>
      </c>
      <c r="K142" s="121" t="s">
        <v>116</v>
      </c>
      <c r="L142" s="155" t="s">
        <v>805</v>
      </c>
      <c r="M142" s="56"/>
      <c r="N142" s="56"/>
      <c r="O142" s="56"/>
    </row>
    <row r="143" spans="1:15" ht="39.6">
      <c r="A143" s="51">
        <v>9</v>
      </c>
      <c r="B143" s="52" t="s">
        <v>75</v>
      </c>
      <c r="C143" s="364"/>
      <c r="D143" s="367"/>
      <c r="E143" s="348"/>
      <c r="F143" s="421"/>
      <c r="G143" s="423"/>
      <c r="H143" s="354"/>
      <c r="I143" s="357"/>
      <c r="J143" s="80">
        <v>-51.2</v>
      </c>
      <c r="K143" s="61" t="s">
        <v>25</v>
      </c>
      <c r="L143" s="228" t="s">
        <v>806</v>
      </c>
      <c r="M143" s="56"/>
      <c r="N143" s="56"/>
      <c r="O143" s="56"/>
    </row>
    <row r="144" spans="1:15">
      <c r="A144" s="51">
        <v>9</v>
      </c>
      <c r="B144" s="70" t="s">
        <v>75</v>
      </c>
      <c r="C144" s="365"/>
      <c r="D144" s="368"/>
      <c r="E144" s="41" t="s">
        <v>29</v>
      </c>
      <c r="F144" s="71">
        <f>SUM(F136:F143)</f>
        <v>27872.400000000001</v>
      </c>
      <c r="G144" s="72">
        <f>SUM(G136:G143)</f>
        <v>14031.8</v>
      </c>
      <c r="H144" s="72">
        <f t="shared" si="10"/>
        <v>50.342991633300315</v>
      </c>
      <c r="I144" s="73">
        <f>SUM(I136:I143)</f>
        <v>-13840.600000000002</v>
      </c>
      <c r="J144" s="128"/>
      <c r="K144" s="137"/>
      <c r="L144" s="138"/>
      <c r="M144" s="56"/>
      <c r="N144" s="56"/>
      <c r="O144" s="56"/>
    </row>
    <row r="145" spans="1:15" ht="39.6">
      <c r="A145" s="51">
        <v>9</v>
      </c>
      <c r="B145" s="52" t="s">
        <v>75</v>
      </c>
      <c r="C145" s="363" t="s">
        <v>155</v>
      </c>
      <c r="D145" s="366" t="s">
        <v>156</v>
      </c>
      <c r="E145" s="346" t="s">
        <v>20</v>
      </c>
      <c r="F145" s="420">
        <v>36479</v>
      </c>
      <c r="G145" s="422">
        <v>25867.5</v>
      </c>
      <c r="H145" s="352">
        <f t="shared" si="10"/>
        <v>70.910660928205274</v>
      </c>
      <c r="I145" s="355">
        <f t="shared" ref="I145:I153" si="14">+G145-F145</f>
        <v>-10611.5</v>
      </c>
      <c r="J145" s="53">
        <v>-6.1</v>
      </c>
      <c r="K145" s="124" t="s">
        <v>37</v>
      </c>
      <c r="L145" s="96" t="s">
        <v>157</v>
      </c>
      <c r="M145" s="56"/>
      <c r="N145" s="56"/>
      <c r="O145" s="56"/>
    </row>
    <row r="146" spans="1:15" ht="66">
      <c r="A146" s="51">
        <v>9</v>
      </c>
      <c r="B146" s="52" t="s">
        <v>75</v>
      </c>
      <c r="C146" s="364"/>
      <c r="D146" s="367"/>
      <c r="E146" s="347"/>
      <c r="F146" s="490"/>
      <c r="G146" s="491"/>
      <c r="H146" s="353"/>
      <c r="I146" s="356"/>
      <c r="J146" s="77">
        <v>-70.3</v>
      </c>
      <c r="K146" s="58" t="s">
        <v>23</v>
      </c>
      <c r="L146" s="98" t="s">
        <v>807</v>
      </c>
      <c r="M146" s="56"/>
      <c r="N146" s="56"/>
      <c r="O146" s="56"/>
    </row>
    <row r="147" spans="1:15" ht="25.5" customHeight="1">
      <c r="A147" s="51">
        <v>9</v>
      </c>
      <c r="B147" s="52" t="s">
        <v>75</v>
      </c>
      <c r="C147" s="364"/>
      <c r="D147" s="367"/>
      <c r="E147" s="347"/>
      <c r="F147" s="490"/>
      <c r="G147" s="491"/>
      <c r="H147" s="353"/>
      <c r="I147" s="356"/>
      <c r="J147" s="77">
        <v>-148.6</v>
      </c>
      <c r="K147" s="78" t="s">
        <v>70</v>
      </c>
      <c r="L147" s="149" t="s">
        <v>158</v>
      </c>
      <c r="M147" s="56"/>
      <c r="N147" s="56"/>
      <c r="O147" s="56"/>
    </row>
    <row r="148" spans="1:15" ht="25.5" customHeight="1">
      <c r="A148" s="51">
        <v>9</v>
      </c>
      <c r="B148" s="52" t="s">
        <v>75</v>
      </c>
      <c r="C148" s="364"/>
      <c r="D148" s="367"/>
      <c r="E148" s="347"/>
      <c r="F148" s="490"/>
      <c r="G148" s="491"/>
      <c r="H148" s="353"/>
      <c r="I148" s="356"/>
      <c r="J148" s="77">
        <v>-10056</v>
      </c>
      <c r="K148" s="78" t="s">
        <v>102</v>
      </c>
      <c r="L148" s="98" t="s">
        <v>808</v>
      </c>
      <c r="M148" s="56"/>
      <c r="N148" s="56"/>
      <c r="O148" s="56"/>
    </row>
    <row r="149" spans="1:15" ht="118.8">
      <c r="A149" s="51">
        <v>9</v>
      </c>
      <c r="B149" s="52" t="s">
        <v>75</v>
      </c>
      <c r="C149" s="364"/>
      <c r="D149" s="367"/>
      <c r="E149" s="348"/>
      <c r="F149" s="421"/>
      <c r="G149" s="423"/>
      <c r="H149" s="354"/>
      <c r="I149" s="357"/>
      <c r="J149" s="77">
        <v>-330.5</v>
      </c>
      <c r="K149" s="121" t="s">
        <v>25</v>
      </c>
      <c r="L149" s="98" t="s">
        <v>809</v>
      </c>
      <c r="M149" s="56"/>
      <c r="N149" s="56"/>
      <c r="O149" s="56"/>
    </row>
    <row r="150" spans="1:15" ht="52.8">
      <c r="A150" s="51">
        <v>9</v>
      </c>
      <c r="B150" s="52" t="s">
        <v>75</v>
      </c>
      <c r="C150" s="364"/>
      <c r="D150" s="367"/>
      <c r="E150" s="346" t="s">
        <v>101</v>
      </c>
      <c r="F150" s="420">
        <v>51419</v>
      </c>
      <c r="G150" s="422">
        <v>48826.9</v>
      </c>
      <c r="H150" s="352">
        <f t="shared" si="10"/>
        <v>94.958867344755831</v>
      </c>
      <c r="I150" s="355">
        <f t="shared" si="14"/>
        <v>-2592.0999999999985</v>
      </c>
      <c r="J150" s="53">
        <v>-775.1</v>
      </c>
      <c r="K150" s="89" t="s">
        <v>102</v>
      </c>
      <c r="L150" s="96" t="s">
        <v>810</v>
      </c>
      <c r="M150" s="56"/>
      <c r="N150" s="56"/>
      <c r="O150" s="56"/>
    </row>
    <row r="151" spans="1:15" ht="39.6">
      <c r="A151" s="51">
        <v>9</v>
      </c>
      <c r="B151" s="52" t="s">
        <v>75</v>
      </c>
      <c r="C151" s="364"/>
      <c r="D151" s="367"/>
      <c r="E151" s="348"/>
      <c r="F151" s="421"/>
      <c r="G151" s="423"/>
      <c r="H151" s="354"/>
      <c r="I151" s="357"/>
      <c r="J151" s="80">
        <v>-1817</v>
      </c>
      <c r="K151" s="61" t="s">
        <v>25</v>
      </c>
      <c r="L151" s="329" t="s">
        <v>159</v>
      </c>
      <c r="M151" s="56"/>
      <c r="N151" s="56"/>
      <c r="O151" s="56"/>
    </row>
    <row r="152" spans="1:15" ht="118.8">
      <c r="A152" s="51">
        <v>9</v>
      </c>
      <c r="B152" s="52" t="s">
        <v>75</v>
      </c>
      <c r="C152" s="364"/>
      <c r="D152" s="367"/>
      <c r="E152" s="118" t="s">
        <v>160</v>
      </c>
      <c r="F152" s="119">
        <v>6172</v>
      </c>
      <c r="G152" s="120">
        <v>1181.5</v>
      </c>
      <c r="H152" s="84">
        <f t="shared" si="10"/>
        <v>19.142903434867144</v>
      </c>
      <c r="I152" s="66">
        <f t="shared" si="14"/>
        <v>-4990.5</v>
      </c>
      <c r="J152" s="80">
        <v>-4990.5</v>
      </c>
      <c r="K152" s="61" t="s">
        <v>70</v>
      </c>
      <c r="L152" s="99" t="s">
        <v>811</v>
      </c>
      <c r="M152" s="56"/>
      <c r="N152" s="56"/>
      <c r="O152" s="56"/>
    </row>
    <row r="153" spans="1:15" ht="25.5" customHeight="1">
      <c r="A153" s="51">
        <v>9</v>
      </c>
      <c r="B153" s="52" t="s">
        <v>75</v>
      </c>
      <c r="C153" s="364"/>
      <c r="D153" s="367"/>
      <c r="E153" s="118" t="s">
        <v>96</v>
      </c>
      <c r="F153" s="119">
        <v>350</v>
      </c>
      <c r="G153" s="120">
        <v>282.3</v>
      </c>
      <c r="H153" s="84">
        <f t="shared" si="10"/>
        <v>80.657142857142858</v>
      </c>
      <c r="I153" s="66">
        <f t="shared" si="14"/>
        <v>-67.699999999999989</v>
      </c>
      <c r="J153" s="86">
        <v>-67.7</v>
      </c>
      <c r="K153" s="87" t="s">
        <v>37</v>
      </c>
      <c r="L153" s="76" t="s">
        <v>161</v>
      </c>
      <c r="M153" s="56"/>
      <c r="N153" s="56"/>
      <c r="O153" s="56"/>
    </row>
    <row r="154" spans="1:15" ht="25.5" customHeight="1">
      <c r="A154" s="51">
        <v>9</v>
      </c>
      <c r="B154" s="70" t="s">
        <v>75</v>
      </c>
      <c r="C154" s="365"/>
      <c r="D154" s="368"/>
      <c r="E154" s="41" t="s">
        <v>29</v>
      </c>
      <c r="F154" s="71">
        <f>SUM(F145:F153)</f>
        <v>94420</v>
      </c>
      <c r="G154" s="72">
        <f>SUM(G145:G153)</f>
        <v>76158.2</v>
      </c>
      <c r="H154" s="72">
        <f t="shared" si="10"/>
        <v>80.658970557085368</v>
      </c>
      <c r="I154" s="73">
        <f>SUM(I145:I153)</f>
        <v>-18261.8</v>
      </c>
      <c r="J154" s="74"/>
      <c r="K154" s="139"/>
      <c r="L154" s="101"/>
      <c r="M154" s="56"/>
      <c r="N154" s="56"/>
      <c r="O154" s="56"/>
    </row>
    <row r="155" spans="1:15" ht="15.6">
      <c r="A155" s="415" t="s">
        <v>162</v>
      </c>
      <c r="B155" s="416"/>
      <c r="C155" s="416"/>
      <c r="D155" s="416"/>
      <c r="E155" s="416"/>
      <c r="F155" s="416"/>
      <c r="G155" s="416"/>
      <c r="H155" s="416"/>
      <c r="I155" s="416"/>
      <c r="J155" s="417"/>
      <c r="K155" s="418"/>
      <c r="L155" s="419"/>
      <c r="M155" s="56"/>
      <c r="N155" s="56"/>
      <c r="O155" s="56"/>
    </row>
    <row r="156" spans="1:15" ht="26.4">
      <c r="A156" s="51">
        <v>1811</v>
      </c>
      <c r="B156" s="52" t="s">
        <v>163</v>
      </c>
      <c r="C156" s="363" t="s">
        <v>164</v>
      </c>
      <c r="D156" s="366" t="s">
        <v>165</v>
      </c>
      <c r="E156" s="346" t="s">
        <v>20</v>
      </c>
      <c r="F156" s="420">
        <v>62394</v>
      </c>
      <c r="G156" s="422">
        <v>61922.5</v>
      </c>
      <c r="H156" s="352">
        <f t="shared" ref="H156:H180" si="15">IF(ISBLANK(G156),"",+G156/F156*100)</f>
        <v>99.244318363945254</v>
      </c>
      <c r="I156" s="355">
        <f t="shared" ref="I156:I179" si="16">+G156-F156</f>
        <v>-471.5</v>
      </c>
      <c r="J156" s="53">
        <v>-452.5</v>
      </c>
      <c r="K156" s="68" t="s">
        <v>25</v>
      </c>
      <c r="L156" s="96" t="s">
        <v>166</v>
      </c>
      <c r="M156" s="56"/>
      <c r="N156" s="56"/>
      <c r="O156" s="56"/>
    </row>
    <row r="157" spans="1:15" ht="26.4">
      <c r="A157" s="51">
        <v>1811</v>
      </c>
      <c r="B157" s="52" t="s">
        <v>163</v>
      </c>
      <c r="C157" s="364"/>
      <c r="D157" s="367"/>
      <c r="E157" s="348"/>
      <c r="F157" s="421"/>
      <c r="G157" s="423"/>
      <c r="H157" s="354"/>
      <c r="I157" s="357"/>
      <c r="J157" s="80">
        <v>-19</v>
      </c>
      <c r="K157" s="140" t="s">
        <v>21</v>
      </c>
      <c r="L157" s="99" t="s">
        <v>167</v>
      </c>
      <c r="M157" s="56"/>
      <c r="N157" s="56"/>
      <c r="O157" s="56"/>
    </row>
    <row r="158" spans="1:15" ht="39.6">
      <c r="A158" s="51">
        <v>1811</v>
      </c>
      <c r="B158" s="52" t="s">
        <v>163</v>
      </c>
      <c r="C158" s="364"/>
      <c r="D158" s="367"/>
      <c r="E158" s="118" t="s">
        <v>168</v>
      </c>
      <c r="F158" s="119">
        <v>12</v>
      </c>
      <c r="G158" s="120">
        <v>10.199999999999999</v>
      </c>
      <c r="H158" s="84">
        <f t="shared" si="15"/>
        <v>85</v>
      </c>
      <c r="I158" s="66">
        <f t="shared" si="16"/>
        <v>-1.8000000000000007</v>
      </c>
      <c r="J158" s="77">
        <v>-1.8</v>
      </c>
      <c r="K158" s="121" t="s">
        <v>25</v>
      </c>
      <c r="L158" s="98" t="s">
        <v>742</v>
      </c>
      <c r="M158" s="56"/>
      <c r="N158" s="56"/>
      <c r="O158" s="56"/>
    </row>
    <row r="159" spans="1:15" ht="52.8">
      <c r="A159" s="51">
        <v>1811</v>
      </c>
      <c r="B159" s="52" t="s">
        <v>163</v>
      </c>
      <c r="C159" s="364"/>
      <c r="D159" s="367"/>
      <c r="E159" s="346" t="s">
        <v>57</v>
      </c>
      <c r="F159" s="420">
        <v>949490</v>
      </c>
      <c r="G159" s="422">
        <v>929409.1</v>
      </c>
      <c r="H159" s="352">
        <f t="shared" si="15"/>
        <v>97.885085677574281</v>
      </c>
      <c r="I159" s="355">
        <f t="shared" si="16"/>
        <v>-20080.900000000023</v>
      </c>
      <c r="J159" s="53">
        <v>-7899.2</v>
      </c>
      <c r="K159" s="68" t="s">
        <v>25</v>
      </c>
      <c r="L159" s="96" t="s">
        <v>169</v>
      </c>
      <c r="M159" s="56"/>
      <c r="N159" s="56"/>
      <c r="O159" s="56"/>
    </row>
    <row r="160" spans="1:15" ht="39.6">
      <c r="A160" s="51">
        <v>1811</v>
      </c>
      <c r="B160" s="52" t="s">
        <v>163</v>
      </c>
      <c r="C160" s="364"/>
      <c r="D160" s="367"/>
      <c r="E160" s="348"/>
      <c r="F160" s="421"/>
      <c r="G160" s="423"/>
      <c r="H160" s="354"/>
      <c r="I160" s="357"/>
      <c r="J160" s="80">
        <v>-12181.7</v>
      </c>
      <c r="K160" s="61" t="s">
        <v>25</v>
      </c>
      <c r="L160" s="141" t="s">
        <v>170</v>
      </c>
      <c r="M160" s="56"/>
      <c r="N160" s="56"/>
      <c r="O160" s="56"/>
    </row>
    <row r="161" spans="1:15" ht="52.8">
      <c r="A161" s="51">
        <v>1811</v>
      </c>
      <c r="B161" s="52" t="s">
        <v>163</v>
      </c>
      <c r="C161" s="364"/>
      <c r="D161" s="367"/>
      <c r="E161" s="118" t="s">
        <v>125</v>
      </c>
      <c r="F161" s="119">
        <v>870</v>
      </c>
      <c r="G161" s="120">
        <v>177.1</v>
      </c>
      <c r="H161" s="84">
        <f t="shared" si="15"/>
        <v>20.356321839080461</v>
      </c>
      <c r="I161" s="66">
        <f t="shared" si="16"/>
        <v>-692.9</v>
      </c>
      <c r="J161" s="77">
        <v>-692.9</v>
      </c>
      <c r="K161" s="78" t="s">
        <v>61</v>
      </c>
      <c r="L161" s="98" t="s">
        <v>171</v>
      </c>
      <c r="M161" s="56"/>
      <c r="N161" s="56"/>
      <c r="O161" s="56"/>
    </row>
    <row r="162" spans="1:15" ht="26.4">
      <c r="A162" s="51">
        <v>1811</v>
      </c>
      <c r="B162" s="52" t="s">
        <v>163</v>
      </c>
      <c r="C162" s="364"/>
      <c r="D162" s="367"/>
      <c r="E162" s="346" t="s">
        <v>59</v>
      </c>
      <c r="F162" s="420">
        <v>1315</v>
      </c>
      <c r="G162" s="422">
        <v>1202.9000000000001</v>
      </c>
      <c r="H162" s="352">
        <f t="shared" si="15"/>
        <v>91.475285171102669</v>
      </c>
      <c r="I162" s="352">
        <f t="shared" si="16"/>
        <v>-112.09999999999991</v>
      </c>
      <c r="J162" s="53">
        <v>-5.7</v>
      </c>
      <c r="K162" s="54" t="s">
        <v>21</v>
      </c>
      <c r="L162" s="96" t="s">
        <v>167</v>
      </c>
      <c r="M162" s="56"/>
      <c r="N162" s="56"/>
      <c r="O162" s="56"/>
    </row>
    <row r="163" spans="1:15" ht="39.6">
      <c r="A163" s="51">
        <v>1811</v>
      </c>
      <c r="B163" s="52" t="s">
        <v>163</v>
      </c>
      <c r="C163" s="364"/>
      <c r="D163" s="367"/>
      <c r="E163" s="347"/>
      <c r="F163" s="490"/>
      <c r="G163" s="491"/>
      <c r="H163" s="353"/>
      <c r="I163" s="353"/>
      <c r="J163" s="77">
        <v>-6.4</v>
      </c>
      <c r="K163" s="78" t="s">
        <v>35</v>
      </c>
      <c r="L163" s="98" t="s">
        <v>172</v>
      </c>
      <c r="M163" s="56"/>
      <c r="N163" s="56"/>
      <c r="O163" s="56"/>
    </row>
    <row r="164" spans="1:15" ht="39.6">
      <c r="A164" s="51">
        <v>1811</v>
      </c>
      <c r="B164" s="52" t="s">
        <v>163</v>
      </c>
      <c r="C164" s="364"/>
      <c r="D164" s="367"/>
      <c r="E164" s="347"/>
      <c r="F164" s="490"/>
      <c r="G164" s="491"/>
      <c r="H164" s="353"/>
      <c r="I164" s="353"/>
      <c r="J164" s="77">
        <v>-74.900000000000006</v>
      </c>
      <c r="K164" s="121" t="s">
        <v>25</v>
      </c>
      <c r="L164" s="98" t="s">
        <v>173</v>
      </c>
      <c r="M164" s="56"/>
      <c r="N164" s="56"/>
      <c r="O164" s="56"/>
    </row>
    <row r="165" spans="1:15" ht="26.4">
      <c r="A165" s="51">
        <v>1811</v>
      </c>
      <c r="B165" s="52" t="s">
        <v>163</v>
      </c>
      <c r="C165" s="364"/>
      <c r="D165" s="367"/>
      <c r="E165" s="348"/>
      <c r="F165" s="421"/>
      <c r="G165" s="423"/>
      <c r="H165" s="354"/>
      <c r="I165" s="354"/>
      <c r="J165" s="80">
        <v>-25.1</v>
      </c>
      <c r="K165" s="61" t="s">
        <v>25</v>
      </c>
      <c r="L165" s="99" t="s">
        <v>174</v>
      </c>
      <c r="M165" s="56"/>
      <c r="N165" s="56"/>
      <c r="O165" s="56"/>
    </row>
    <row r="166" spans="1:15" ht="105.6">
      <c r="A166" s="51">
        <v>1811</v>
      </c>
      <c r="B166" s="52" t="s">
        <v>163</v>
      </c>
      <c r="C166" s="364"/>
      <c r="D166" s="367"/>
      <c r="E166" s="118" t="s">
        <v>175</v>
      </c>
      <c r="F166" s="119">
        <v>41</v>
      </c>
      <c r="G166" s="120">
        <v>29.1</v>
      </c>
      <c r="H166" s="84">
        <f t="shared" si="15"/>
        <v>70.975609756097569</v>
      </c>
      <c r="I166" s="66">
        <f t="shared" si="16"/>
        <v>-11.899999999999999</v>
      </c>
      <c r="J166" s="77">
        <v>-11.9</v>
      </c>
      <c r="K166" s="121" t="s">
        <v>25</v>
      </c>
      <c r="L166" s="98" t="s">
        <v>176</v>
      </c>
      <c r="M166" s="56"/>
      <c r="N166" s="56"/>
      <c r="O166" s="56"/>
    </row>
    <row r="167" spans="1:15" ht="52.8">
      <c r="A167" s="51">
        <v>1811</v>
      </c>
      <c r="B167" s="52" t="s">
        <v>163</v>
      </c>
      <c r="C167" s="364"/>
      <c r="D167" s="367"/>
      <c r="E167" s="346" t="s">
        <v>101</v>
      </c>
      <c r="F167" s="420">
        <v>214937</v>
      </c>
      <c r="G167" s="422">
        <v>195887.4</v>
      </c>
      <c r="H167" s="352">
        <f t="shared" si="15"/>
        <v>91.137123901422285</v>
      </c>
      <c r="I167" s="355">
        <f t="shared" si="16"/>
        <v>-19049.600000000006</v>
      </c>
      <c r="J167" s="53">
        <v>-4525.3999999999996</v>
      </c>
      <c r="K167" s="68" t="s">
        <v>25</v>
      </c>
      <c r="L167" s="142" t="s">
        <v>177</v>
      </c>
      <c r="M167" s="56"/>
      <c r="N167" s="56"/>
      <c r="O167" s="56"/>
    </row>
    <row r="168" spans="1:15" ht="92.4">
      <c r="A168" s="51">
        <v>1811</v>
      </c>
      <c r="B168" s="52" t="s">
        <v>163</v>
      </c>
      <c r="C168" s="364"/>
      <c r="D168" s="367"/>
      <c r="E168" s="348"/>
      <c r="F168" s="421"/>
      <c r="G168" s="423"/>
      <c r="H168" s="354"/>
      <c r="I168" s="357"/>
      <c r="J168" s="80">
        <v>-14524.2</v>
      </c>
      <c r="K168" s="61" t="s">
        <v>61</v>
      </c>
      <c r="L168" s="99" t="s">
        <v>743</v>
      </c>
      <c r="M168" s="56"/>
      <c r="N168" s="56"/>
      <c r="O168" s="56"/>
    </row>
    <row r="169" spans="1:15" ht="26.4">
      <c r="A169" s="51">
        <v>1811</v>
      </c>
      <c r="B169" s="52" t="s">
        <v>163</v>
      </c>
      <c r="C169" s="364"/>
      <c r="D169" s="367"/>
      <c r="E169" s="346" t="s">
        <v>60</v>
      </c>
      <c r="F169" s="420">
        <v>7420</v>
      </c>
      <c r="G169" s="422">
        <v>6813.5</v>
      </c>
      <c r="H169" s="352">
        <f t="shared" si="15"/>
        <v>91.826145552560646</v>
      </c>
      <c r="I169" s="352">
        <f t="shared" si="16"/>
        <v>-606.5</v>
      </c>
      <c r="J169" s="53">
        <v>-26.5</v>
      </c>
      <c r="K169" s="54" t="s">
        <v>21</v>
      </c>
      <c r="L169" s="96" t="s">
        <v>167</v>
      </c>
      <c r="M169" s="56"/>
      <c r="N169" s="56"/>
      <c r="O169" s="56"/>
    </row>
    <row r="170" spans="1:15" ht="39.6">
      <c r="A170" s="51">
        <v>1811</v>
      </c>
      <c r="B170" s="52" t="s">
        <v>163</v>
      </c>
      <c r="C170" s="364"/>
      <c r="D170" s="367"/>
      <c r="E170" s="347"/>
      <c r="F170" s="490"/>
      <c r="G170" s="491"/>
      <c r="H170" s="353"/>
      <c r="I170" s="353"/>
      <c r="J170" s="77">
        <v>-33.5</v>
      </c>
      <c r="K170" s="78" t="s">
        <v>35</v>
      </c>
      <c r="L170" s="98" t="s">
        <v>172</v>
      </c>
      <c r="M170" s="56"/>
      <c r="N170" s="56"/>
      <c r="O170" s="56"/>
    </row>
    <row r="171" spans="1:15" ht="39.6">
      <c r="A171" s="51">
        <v>1811</v>
      </c>
      <c r="B171" s="52" t="s">
        <v>163</v>
      </c>
      <c r="C171" s="364"/>
      <c r="D171" s="367"/>
      <c r="E171" s="347"/>
      <c r="F171" s="490"/>
      <c r="G171" s="491"/>
      <c r="H171" s="353"/>
      <c r="I171" s="353"/>
      <c r="J171" s="77">
        <v>-405.4</v>
      </c>
      <c r="K171" s="121" t="s">
        <v>25</v>
      </c>
      <c r="L171" s="98" t="s">
        <v>173</v>
      </c>
      <c r="M171" s="56"/>
      <c r="N171" s="56"/>
      <c r="O171" s="56"/>
    </row>
    <row r="172" spans="1:15" ht="26.4">
      <c r="A172" s="51">
        <v>1811</v>
      </c>
      <c r="B172" s="52" t="s">
        <v>163</v>
      </c>
      <c r="C172" s="364"/>
      <c r="D172" s="367"/>
      <c r="E172" s="348"/>
      <c r="F172" s="421"/>
      <c r="G172" s="423"/>
      <c r="H172" s="354"/>
      <c r="I172" s="354"/>
      <c r="J172" s="80">
        <v>-141.1</v>
      </c>
      <c r="K172" s="61" t="s">
        <v>25</v>
      </c>
      <c r="L172" s="99" t="s">
        <v>174</v>
      </c>
      <c r="M172" s="56"/>
      <c r="N172" s="56"/>
      <c r="O172" s="56"/>
    </row>
    <row r="173" spans="1:15" ht="26.4">
      <c r="A173" s="51">
        <v>1811</v>
      </c>
      <c r="B173" s="52" t="s">
        <v>163</v>
      </c>
      <c r="C173" s="364"/>
      <c r="D173" s="367"/>
      <c r="E173" s="118" t="s">
        <v>178</v>
      </c>
      <c r="F173" s="119">
        <v>1305</v>
      </c>
      <c r="G173" s="120">
        <v>1129.5999999999999</v>
      </c>
      <c r="H173" s="84">
        <f t="shared" si="15"/>
        <v>86.559386973180068</v>
      </c>
      <c r="I173" s="66">
        <f t="shared" si="16"/>
        <v>-175.40000000000009</v>
      </c>
      <c r="J173" s="80">
        <v>-175.4</v>
      </c>
      <c r="K173" s="61" t="s">
        <v>25</v>
      </c>
      <c r="L173" s="99" t="s">
        <v>775</v>
      </c>
      <c r="M173" s="56"/>
      <c r="N173" s="56"/>
      <c r="O173" s="56"/>
    </row>
    <row r="174" spans="1:15" ht="39.6">
      <c r="A174" s="51">
        <v>1811</v>
      </c>
      <c r="B174" s="52" t="s">
        <v>163</v>
      </c>
      <c r="C174" s="364"/>
      <c r="D174" s="367"/>
      <c r="E174" s="118" t="s">
        <v>179</v>
      </c>
      <c r="F174" s="119">
        <v>7</v>
      </c>
      <c r="G174" s="120">
        <v>3.8</v>
      </c>
      <c r="H174" s="84">
        <f t="shared" si="15"/>
        <v>54.285714285714285</v>
      </c>
      <c r="I174" s="66">
        <f t="shared" si="16"/>
        <v>-3.2</v>
      </c>
      <c r="J174" s="86">
        <v>-3.2</v>
      </c>
      <c r="K174" s="143" t="s">
        <v>25</v>
      </c>
      <c r="L174" s="76" t="s">
        <v>180</v>
      </c>
      <c r="M174" s="56"/>
      <c r="N174" s="56"/>
      <c r="O174" s="56"/>
    </row>
    <row r="175" spans="1:15" ht="105.6">
      <c r="A175" s="51">
        <v>1811</v>
      </c>
      <c r="B175" s="52" t="s">
        <v>163</v>
      </c>
      <c r="C175" s="364"/>
      <c r="D175" s="367"/>
      <c r="E175" s="118" t="s">
        <v>181</v>
      </c>
      <c r="F175" s="119">
        <v>228</v>
      </c>
      <c r="G175" s="120">
        <v>164.6</v>
      </c>
      <c r="H175" s="84">
        <f t="shared" si="15"/>
        <v>72.192982456140356</v>
      </c>
      <c r="I175" s="66">
        <f t="shared" si="16"/>
        <v>-63.400000000000006</v>
      </c>
      <c r="J175" s="86">
        <v>-63.4</v>
      </c>
      <c r="K175" s="143" t="s">
        <v>25</v>
      </c>
      <c r="L175" s="76" t="s">
        <v>176</v>
      </c>
      <c r="M175" s="56"/>
      <c r="N175" s="56"/>
      <c r="O175" s="56"/>
    </row>
    <row r="176" spans="1:15" ht="39.6">
      <c r="A176" s="51">
        <v>1811</v>
      </c>
      <c r="B176" s="52" t="s">
        <v>163</v>
      </c>
      <c r="C176" s="364"/>
      <c r="D176" s="367"/>
      <c r="E176" s="118" t="s">
        <v>182</v>
      </c>
      <c r="F176" s="119">
        <v>6</v>
      </c>
      <c r="G176" s="120">
        <v>3.5</v>
      </c>
      <c r="H176" s="84">
        <f t="shared" si="15"/>
        <v>58.333333333333336</v>
      </c>
      <c r="I176" s="66">
        <f t="shared" si="16"/>
        <v>-2.5</v>
      </c>
      <c r="J176" s="53">
        <v>-2.5</v>
      </c>
      <c r="K176" s="68" t="s">
        <v>25</v>
      </c>
      <c r="L176" s="96" t="s">
        <v>776</v>
      </c>
      <c r="M176" s="56"/>
      <c r="N176" s="56"/>
      <c r="O176" s="56"/>
    </row>
    <row r="177" spans="1:15" ht="39.6">
      <c r="A177" s="51">
        <v>1811</v>
      </c>
      <c r="B177" s="52" t="s">
        <v>163</v>
      </c>
      <c r="C177" s="364"/>
      <c r="D177" s="367"/>
      <c r="E177" s="346" t="s">
        <v>27</v>
      </c>
      <c r="F177" s="420">
        <v>510.3</v>
      </c>
      <c r="G177" s="422">
        <v>433.9</v>
      </c>
      <c r="H177" s="352">
        <f t="shared" si="15"/>
        <v>85.028414658044284</v>
      </c>
      <c r="I177" s="352">
        <f t="shared" si="16"/>
        <v>-76.400000000000034</v>
      </c>
      <c r="J177" s="53">
        <v>-37</v>
      </c>
      <c r="K177" s="68" t="s">
        <v>25</v>
      </c>
      <c r="L177" s="96" t="s">
        <v>183</v>
      </c>
      <c r="M177" s="56"/>
      <c r="N177" s="56"/>
      <c r="O177" s="56"/>
    </row>
    <row r="178" spans="1:15" ht="26.4">
      <c r="A178" s="51">
        <v>1811</v>
      </c>
      <c r="B178" s="52" t="s">
        <v>163</v>
      </c>
      <c r="C178" s="364"/>
      <c r="D178" s="367"/>
      <c r="E178" s="348"/>
      <c r="F178" s="421"/>
      <c r="G178" s="423"/>
      <c r="H178" s="354"/>
      <c r="I178" s="354"/>
      <c r="J178" s="80">
        <v>-39.4</v>
      </c>
      <c r="K178" s="144" t="s">
        <v>70</v>
      </c>
      <c r="L178" s="99" t="s">
        <v>184</v>
      </c>
      <c r="M178" s="56"/>
      <c r="N178" s="56"/>
      <c r="O178" s="56"/>
    </row>
    <row r="179" spans="1:15" ht="39.6">
      <c r="A179" s="51">
        <v>1811</v>
      </c>
      <c r="B179" s="52" t="s">
        <v>163</v>
      </c>
      <c r="C179" s="364"/>
      <c r="D179" s="367"/>
      <c r="E179" s="118" t="s">
        <v>160</v>
      </c>
      <c r="F179" s="119">
        <v>5147.8999999999996</v>
      </c>
      <c r="G179" s="145">
        <v>3212.2</v>
      </c>
      <c r="H179" s="84">
        <f t="shared" si="15"/>
        <v>62.398259484449966</v>
      </c>
      <c r="I179" s="66">
        <f t="shared" si="16"/>
        <v>-1935.6999999999998</v>
      </c>
      <c r="J179" s="80">
        <v>-1935.7</v>
      </c>
      <c r="K179" s="61" t="s">
        <v>25</v>
      </c>
      <c r="L179" s="99" t="s">
        <v>185</v>
      </c>
      <c r="M179" s="56"/>
      <c r="N179" s="56"/>
      <c r="O179" s="56"/>
    </row>
    <row r="180" spans="1:15" ht="26.4">
      <c r="A180" s="92">
        <v>1811</v>
      </c>
      <c r="B180" s="70" t="s">
        <v>163</v>
      </c>
      <c r="C180" s="365"/>
      <c r="D180" s="368"/>
      <c r="E180" s="41" t="s">
        <v>29</v>
      </c>
      <c r="F180" s="71">
        <f>SUM(F156:F179)</f>
        <v>1243683.2</v>
      </c>
      <c r="G180" s="72">
        <f>SUM(G156:G179)</f>
        <v>1200399.3999999999</v>
      </c>
      <c r="H180" s="72">
        <f t="shared" si="15"/>
        <v>96.519708556005256</v>
      </c>
      <c r="I180" s="73">
        <f>SUM(I156:I179)</f>
        <v>-43283.800000000025</v>
      </c>
      <c r="J180" s="74"/>
      <c r="K180" s="75"/>
      <c r="L180" s="88"/>
      <c r="M180" s="56"/>
      <c r="N180" s="56"/>
      <c r="O180" s="56"/>
    </row>
    <row r="181" spans="1:15" ht="15.6">
      <c r="A181" s="415" t="s">
        <v>186</v>
      </c>
      <c r="B181" s="416"/>
      <c r="C181" s="416"/>
      <c r="D181" s="416"/>
      <c r="E181" s="416"/>
      <c r="F181" s="416"/>
      <c r="G181" s="416"/>
      <c r="H181" s="416"/>
      <c r="I181" s="416"/>
      <c r="J181" s="417"/>
      <c r="K181" s="418"/>
      <c r="L181" s="419"/>
      <c r="M181" s="56"/>
      <c r="N181" s="56"/>
      <c r="O181" s="56"/>
    </row>
    <row r="182" spans="1:15" ht="66">
      <c r="A182" s="51">
        <v>2763</v>
      </c>
      <c r="B182" s="146" t="s">
        <v>187</v>
      </c>
      <c r="C182" s="487" t="s">
        <v>18</v>
      </c>
      <c r="D182" s="390" t="s">
        <v>188</v>
      </c>
      <c r="E182" s="381" t="s">
        <v>20</v>
      </c>
      <c r="F182" s="384">
        <v>25168</v>
      </c>
      <c r="G182" s="387">
        <v>17132.18</v>
      </c>
      <c r="H182" s="387">
        <f>IF(ISBLANK(G182),"",+G182/F182*100)</f>
        <v>68.071280991735534</v>
      </c>
      <c r="I182" s="355">
        <f t="shared" ref="I182:I191" si="17">+G182-F182</f>
        <v>-8035.82</v>
      </c>
      <c r="J182" s="107">
        <v>-7</v>
      </c>
      <c r="K182" s="89" t="s">
        <v>102</v>
      </c>
      <c r="L182" s="142" t="s">
        <v>189</v>
      </c>
      <c r="M182" s="56"/>
      <c r="N182" s="56"/>
      <c r="O182" s="56"/>
    </row>
    <row r="183" spans="1:15" ht="25.5" customHeight="1">
      <c r="A183" s="51">
        <v>2763</v>
      </c>
      <c r="B183" s="146" t="s">
        <v>187</v>
      </c>
      <c r="C183" s="488"/>
      <c r="D183" s="391"/>
      <c r="E183" s="382"/>
      <c r="F183" s="385"/>
      <c r="G183" s="388"/>
      <c r="H183" s="388"/>
      <c r="I183" s="356"/>
      <c r="J183" s="108">
        <v>-0.1</v>
      </c>
      <c r="K183" s="147" t="s">
        <v>21</v>
      </c>
      <c r="L183" s="148" t="s">
        <v>190</v>
      </c>
      <c r="M183" s="56"/>
      <c r="N183" s="56"/>
      <c r="O183" s="56"/>
    </row>
    <row r="184" spans="1:15" ht="26.4">
      <c r="A184" s="51">
        <v>2763</v>
      </c>
      <c r="B184" s="146" t="s">
        <v>187</v>
      </c>
      <c r="C184" s="488"/>
      <c r="D184" s="391"/>
      <c r="E184" s="382"/>
      <c r="F184" s="385"/>
      <c r="G184" s="388"/>
      <c r="H184" s="388"/>
      <c r="I184" s="356"/>
      <c r="J184" s="108">
        <v>-7844.8</v>
      </c>
      <c r="K184" s="58" t="s">
        <v>37</v>
      </c>
      <c r="L184" s="148" t="s">
        <v>191</v>
      </c>
      <c r="M184" s="56"/>
      <c r="N184" s="56"/>
      <c r="O184" s="56"/>
    </row>
    <row r="185" spans="1:15" ht="26.4">
      <c r="A185" s="51">
        <v>2763</v>
      </c>
      <c r="B185" s="146" t="s">
        <v>187</v>
      </c>
      <c r="C185" s="488"/>
      <c r="D185" s="391"/>
      <c r="E185" s="382"/>
      <c r="F185" s="385"/>
      <c r="G185" s="388"/>
      <c r="H185" s="388"/>
      <c r="I185" s="356"/>
      <c r="J185" s="108">
        <v>-1</v>
      </c>
      <c r="K185" s="121" t="s">
        <v>25</v>
      </c>
      <c r="L185" s="148" t="s">
        <v>777</v>
      </c>
      <c r="M185" s="56"/>
      <c r="N185" s="56"/>
      <c r="O185" s="56"/>
    </row>
    <row r="186" spans="1:15" ht="25.5" customHeight="1">
      <c r="A186" s="51">
        <v>2763</v>
      </c>
      <c r="B186" s="146" t="s">
        <v>187</v>
      </c>
      <c r="C186" s="488"/>
      <c r="D186" s="391"/>
      <c r="E186" s="382"/>
      <c r="F186" s="385"/>
      <c r="G186" s="388"/>
      <c r="H186" s="388"/>
      <c r="I186" s="356"/>
      <c r="J186" s="108">
        <v>-5.8</v>
      </c>
      <c r="K186" s="78" t="s">
        <v>70</v>
      </c>
      <c r="L186" s="98" t="s">
        <v>778</v>
      </c>
      <c r="M186" s="56"/>
      <c r="N186" s="56"/>
      <c r="O186" s="56"/>
    </row>
    <row r="187" spans="1:15" ht="26.4">
      <c r="A187" s="51">
        <v>2763</v>
      </c>
      <c r="B187" s="146" t="s">
        <v>187</v>
      </c>
      <c r="C187" s="488"/>
      <c r="D187" s="391"/>
      <c r="E187" s="382"/>
      <c r="F187" s="385"/>
      <c r="G187" s="388"/>
      <c r="H187" s="388"/>
      <c r="I187" s="356"/>
      <c r="J187" s="108">
        <v>-7.7</v>
      </c>
      <c r="K187" s="78" t="s">
        <v>70</v>
      </c>
      <c r="L187" s="98" t="s">
        <v>192</v>
      </c>
      <c r="M187" s="56"/>
      <c r="N187" s="56"/>
      <c r="O187" s="56"/>
    </row>
    <row r="188" spans="1:15" ht="26.4">
      <c r="A188" s="51">
        <v>2763</v>
      </c>
      <c r="B188" s="146" t="s">
        <v>187</v>
      </c>
      <c r="C188" s="488"/>
      <c r="D188" s="391"/>
      <c r="E188" s="382"/>
      <c r="F188" s="385"/>
      <c r="G188" s="388"/>
      <c r="H188" s="388"/>
      <c r="I188" s="356"/>
      <c r="J188" s="108">
        <v>-31.3</v>
      </c>
      <c r="K188" s="58" t="s">
        <v>23</v>
      </c>
      <c r="L188" s="149" t="s">
        <v>193</v>
      </c>
      <c r="M188" s="56"/>
      <c r="N188" s="56"/>
      <c r="O188" s="56"/>
    </row>
    <row r="189" spans="1:15" ht="26.4">
      <c r="A189" s="51">
        <v>2763</v>
      </c>
      <c r="B189" s="146" t="s">
        <v>187</v>
      </c>
      <c r="C189" s="488"/>
      <c r="D189" s="391"/>
      <c r="E189" s="383"/>
      <c r="F189" s="386"/>
      <c r="G189" s="389"/>
      <c r="H189" s="389"/>
      <c r="I189" s="357"/>
      <c r="J189" s="111">
        <v>-138.1</v>
      </c>
      <c r="K189" s="122" t="s">
        <v>51</v>
      </c>
      <c r="L189" s="141" t="s">
        <v>194</v>
      </c>
      <c r="M189" s="56"/>
      <c r="N189" s="56"/>
      <c r="O189" s="56"/>
    </row>
    <row r="190" spans="1:15" ht="25.5" customHeight="1">
      <c r="A190" s="51">
        <v>2763</v>
      </c>
      <c r="B190" s="146" t="s">
        <v>187</v>
      </c>
      <c r="C190" s="488"/>
      <c r="D190" s="391"/>
      <c r="E190" s="82" t="s">
        <v>121</v>
      </c>
      <c r="F190" s="64">
        <v>231</v>
      </c>
      <c r="G190" s="65"/>
      <c r="H190" s="65" t="str">
        <f>IF(ISBLANK(G190),"",+G190/F190*100)</f>
        <v/>
      </c>
      <c r="I190" s="66">
        <f t="shared" si="17"/>
        <v>-231</v>
      </c>
      <c r="J190" s="57">
        <v>-231</v>
      </c>
      <c r="K190" s="121" t="s">
        <v>25</v>
      </c>
      <c r="L190" s="98" t="s">
        <v>195</v>
      </c>
      <c r="M190" s="56"/>
      <c r="N190" s="56"/>
      <c r="O190" s="56"/>
    </row>
    <row r="191" spans="1:15" ht="26.4">
      <c r="A191" s="51">
        <v>2763</v>
      </c>
      <c r="B191" s="146" t="s">
        <v>187</v>
      </c>
      <c r="C191" s="488"/>
      <c r="D191" s="391"/>
      <c r="E191" s="381" t="s">
        <v>57</v>
      </c>
      <c r="F191" s="384">
        <v>26997.94</v>
      </c>
      <c r="G191" s="387">
        <v>7319.66</v>
      </c>
      <c r="H191" s="387">
        <f>IF(ISBLANK(G191),"",+G191/F191*100)</f>
        <v>27.111920390963164</v>
      </c>
      <c r="I191" s="355">
        <f t="shared" si="17"/>
        <v>-19678.28</v>
      </c>
      <c r="J191" s="53">
        <v>-1113.5</v>
      </c>
      <c r="K191" s="89" t="s">
        <v>102</v>
      </c>
      <c r="L191" s="142" t="s">
        <v>196</v>
      </c>
      <c r="M191" s="56"/>
      <c r="N191" s="56"/>
      <c r="O191" s="56"/>
    </row>
    <row r="192" spans="1:15" ht="26.4">
      <c r="A192" s="51">
        <v>2763</v>
      </c>
      <c r="B192" s="146" t="s">
        <v>187</v>
      </c>
      <c r="C192" s="488"/>
      <c r="D192" s="391"/>
      <c r="E192" s="382"/>
      <c r="F192" s="385"/>
      <c r="G192" s="388"/>
      <c r="H192" s="388"/>
      <c r="I192" s="356"/>
      <c r="J192" s="77">
        <v>-7329.8</v>
      </c>
      <c r="K192" s="121" t="s">
        <v>61</v>
      </c>
      <c r="L192" s="98" t="s">
        <v>197</v>
      </c>
      <c r="M192" s="56"/>
      <c r="N192" s="56"/>
      <c r="O192" s="56"/>
    </row>
    <row r="193" spans="1:15" ht="26.4">
      <c r="A193" s="51">
        <v>2763</v>
      </c>
      <c r="B193" s="146" t="s">
        <v>187</v>
      </c>
      <c r="C193" s="488"/>
      <c r="D193" s="391"/>
      <c r="E193" s="382"/>
      <c r="F193" s="385"/>
      <c r="G193" s="388"/>
      <c r="H193" s="388"/>
      <c r="I193" s="356"/>
      <c r="J193" s="77">
        <v>-500</v>
      </c>
      <c r="K193" s="121" t="s">
        <v>25</v>
      </c>
      <c r="L193" s="148" t="s">
        <v>198</v>
      </c>
      <c r="M193" s="56"/>
      <c r="N193" s="56"/>
      <c r="O193" s="56"/>
    </row>
    <row r="194" spans="1:15" ht="39.6">
      <c r="A194" s="51">
        <v>2763</v>
      </c>
      <c r="B194" s="146" t="s">
        <v>187</v>
      </c>
      <c r="C194" s="488"/>
      <c r="D194" s="391"/>
      <c r="E194" s="382"/>
      <c r="F194" s="385"/>
      <c r="G194" s="388"/>
      <c r="H194" s="388"/>
      <c r="I194" s="356"/>
      <c r="J194" s="108">
        <v>-2000</v>
      </c>
      <c r="K194" s="150" t="s">
        <v>70</v>
      </c>
      <c r="L194" s="148" t="s">
        <v>199</v>
      </c>
      <c r="M194" s="56"/>
      <c r="N194" s="56"/>
      <c r="O194" s="56"/>
    </row>
    <row r="195" spans="1:15" ht="26.4">
      <c r="A195" s="51">
        <v>2763</v>
      </c>
      <c r="B195" s="146" t="s">
        <v>187</v>
      </c>
      <c r="C195" s="488"/>
      <c r="D195" s="391"/>
      <c r="E195" s="382"/>
      <c r="F195" s="385"/>
      <c r="G195" s="388"/>
      <c r="H195" s="388"/>
      <c r="I195" s="356"/>
      <c r="J195" s="77">
        <v>-7409.1</v>
      </c>
      <c r="K195" s="121" t="s">
        <v>102</v>
      </c>
      <c r="L195" s="98" t="s">
        <v>737</v>
      </c>
      <c r="M195" s="56"/>
      <c r="N195" s="56"/>
      <c r="O195" s="56"/>
    </row>
    <row r="196" spans="1:15" ht="39.6">
      <c r="A196" s="51">
        <v>2763</v>
      </c>
      <c r="B196" s="146" t="s">
        <v>187</v>
      </c>
      <c r="C196" s="488"/>
      <c r="D196" s="391"/>
      <c r="E196" s="382"/>
      <c r="F196" s="385"/>
      <c r="G196" s="388"/>
      <c r="H196" s="388"/>
      <c r="I196" s="356"/>
      <c r="J196" s="108">
        <v>-1288</v>
      </c>
      <c r="K196" s="97" t="s">
        <v>51</v>
      </c>
      <c r="L196" s="151" t="s">
        <v>200</v>
      </c>
      <c r="M196" s="56"/>
      <c r="N196" s="56"/>
      <c r="O196" s="56"/>
    </row>
    <row r="197" spans="1:15" ht="52.8">
      <c r="A197" s="51">
        <v>2763</v>
      </c>
      <c r="B197" s="146" t="s">
        <v>187</v>
      </c>
      <c r="C197" s="488"/>
      <c r="D197" s="391"/>
      <c r="E197" s="382"/>
      <c r="F197" s="385"/>
      <c r="G197" s="388"/>
      <c r="H197" s="388"/>
      <c r="I197" s="356"/>
      <c r="J197" s="108">
        <v>-9.9</v>
      </c>
      <c r="K197" s="78" t="s">
        <v>61</v>
      </c>
      <c r="L197" s="148" t="s">
        <v>779</v>
      </c>
      <c r="M197" s="56"/>
      <c r="N197" s="56"/>
      <c r="O197" s="56"/>
    </row>
    <row r="198" spans="1:15" ht="92.4">
      <c r="A198" s="51">
        <v>2763</v>
      </c>
      <c r="B198" s="146" t="s">
        <v>187</v>
      </c>
      <c r="C198" s="488"/>
      <c r="D198" s="391"/>
      <c r="E198" s="382"/>
      <c r="F198" s="385"/>
      <c r="G198" s="388"/>
      <c r="H198" s="388"/>
      <c r="I198" s="356"/>
      <c r="J198" s="108">
        <v>-8</v>
      </c>
      <c r="K198" s="78" t="s">
        <v>35</v>
      </c>
      <c r="L198" s="148" t="s">
        <v>201</v>
      </c>
      <c r="M198" s="56"/>
      <c r="N198" s="56"/>
      <c r="O198" s="56"/>
    </row>
    <row r="199" spans="1:15" ht="39.6">
      <c r="A199" s="51">
        <v>2763</v>
      </c>
      <c r="B199" s="146" t="s">
        <v>187</v>
      </c>
      <c r="C199" s="488"/>
      <c r="D199" s="391"/>
      <c r="E199" s="383"/>
      <c r="F199" s="386"/>
      <c r="G199" s="389"/>
      <c r="H199" s="389"/>
      <c r="I199" s="357"/>
      <c r="J199" s="108">
        <v>-20</v>
      </c>
      <c r="K199" s="97" t="s">
        <v>51</v>
      </c>
      <c r="L199" s="148" t="s">
        <v>202</v>
      </c>
      <c r="M199" s="56"/>
      <c r="N199" s="56"/>
      <c r="O199" s="56"/>
    </row>
    <row r="200" spans="1:15" ht="25.5" customHeight="1">
      <c r="A200" s="51">
        <v>2763</v>
      </c>
      <c r="B200" s="146" t="s">
        <v>187</v>
      </c>
      <c r="C200" s="488"/>
      <c r="D200" s="391"/>
      <c r="E200" s="381" t="s">
        <v>59</v>
      </c>
      <c r="F200" s="384">
        <v>71</v>
      </c>
      <c r="G200" s="387">
        <v>54.94</v>
      </c>
      <c r="H200" s="387">
        <f>IF(ISBLANK(G200),"",+G200/F200*100)</f>
        <v>77.380281690140833</v>
      </c>
      <c r="I200" s="355">
        <f>+G200-F200</f>
        <v>-16.060000000000002</v>
      </c>
      <c r="J200" s="67">
        <v>-11.5</v>
      </c>
      <c r="K200" s="68" t="s">
        <v>25</v>
      </c>
      <c r="L200" s="96" t="s">
        <v>780</v>
      </c>
      <c r="M200" s="56"/>
      <c r="N200" s="56"/>
      <c r="O200" s="56"/>
    </row>
    <row r="201" spans="1:15" ht="39.6">
      <c r="A201" s="51">
        <v>2763</v>
      </c>
      <c r="B201" s="146" t="s">
        <v>187</v>
      </c>
      <c r="C201" s="488"/>
      <c r="D201" s="391"/>
      <c r="E201" s="382"/>
      <c r="F201" s="385"/>
      <c r="G201" s="388"/>
      <c r="H201" s="388"/>
      <c r="I201" s="356"/>
      <c r="J201" s="57">
        <v>-2.5</v>
      </c>
      <c r="K201" s="121" t="s">
        <v>25</v>
      </c>
      <c r="L201" s="152" t="s">
        <v>203</v>
      </c>
      <c r="M201" s="56"/>
      <c r="N201" s="56"/>
      <c r="O201" s="56"/>
    </row>
    <row r="202" spans="1:15" ht="25.5" customHeight="1">
      <c r="A202" s="51">
        <v>2763</v>
      </c>
      <c r="B202" s="146" t="s">
        <v>187</v>
      </c>
      <c r="C202" s="488"/>
      <c r="D202" s="391"/>
      <c r="E202" s="382"/>
      <c r="F202" s="385"/>
      <c r="G202" s="388"/>
      <c r="H202" s="388"/>
      <c r="I202" s="356"/>
      <c r="J202" s="57">
        <v>-0.2</v>
      </c>
      <c r="K202" s="58" t="s">
        <v>23</v>
      </c>
      <c r="L202" s="153" t="s">
        <v>204</v>
      </c>
      <c r="M202" s="56"/>
      <c r="N202" s="56"/>
      <c r="O202" s="56"/>
    </row>
    <row r="203" spans="1:15" ht="25.5" customHeight="1">
      <c r="A203" s="51">
        <v>2763</v>
      </c>
      <c r="B203" s="146" t="s">
        <v>187</v>
      </c>
      <c r="C203" s="488"/>
      <c r="D203" s="391"/>
      <c r="E203" s="383"/>
      <c r="F203" s="386"/>
      <c r="G203" s="389"/>
      <c r="H203" s="389"/>
      <c r="I203" s="357"/>
      <c r="J203" s="60">
        <v>-1.9</v>
      </c>
      <c r="K203" s="122" t="s">
        <v>51</v>
      </c>
      <c r="L203" s="154" t="s">
        <v>136</v>
      </c>
      <c r="M203" s="56"/>
      <c r="N203" s="56"/>
      <c r="O203" s="56"/>
    </row>
    <row r="204" spans="1:15" ht="79.2">
      <c r="A204" s="51">
        <v>2763</v>
      </c>
      <c r="B204" s="146" t="s">
        <v>187</v>
      </c>
      <c r="C204" s="488"/>
      <c r="D204" s="391"/>
      <c r="E204" s="381" t="s">
        <v>205</v>
      </c>
      <c r="F204" s="384">
        <v>273</v>
      </c>
      <c r="G204" s="387">
        <v>204.98</v>
      </c>
      <c r="H204" s="387">
        <f>IF(ISBLANK(G204),"",+G204/F204*100)</f>
        <v>75.08424908424908</v>
      </c>
      <c r="I204" s="355">
        <f>+G204-F204</f>
        <v>-68.02000000000001</v>
      </c>
      <c r="J204" s="67">
        <v>-52.8</v>
      </c>
      <c r="K204" s="68" t="s">
        <v>25</v>
      </c>
      <c r="L204" s="142" t="s">
        <v>206</v>
      </c>
      <c r="M204" s="56"/>
      <c r="N204" s="56"/>
      <c r="O204" s="56"/>
    </row>
    <row r="205" spans="1:15" ht="25.5" customHeight="1">
      <c r="A205" s="51">
        <v>2763</v>
      </c>
      <c r="B205" s="146" t="s">
        <v>187</v>
      </c>
      <c r="C205" s="488"/>
      <c r="D205" s="391"/>
      <c r="E205" s="383"/>
      <c r="F205" s="386"/>
      <c r="G205" s="389"/>
      <c r="H205" s="389"/>
      <c r="I205" s="357"/>
      <c r="J205" s="60">
        <v>-15.2</v>
      </c>
      <c r="K205" s="122" t="s">
        <v>51</v>
      </c>
      <c r="L205" s="99" t="s">
        <v>136</v>
      </c>
      <c r="M205" s="56"/>
      <c r="N205" s="56"/>
      <c r="O205" s="56"/>
    </row>
    <row r="206" spans="1:15" ht="66">
      <c r="A206" s="51">
        <v>2763</v>
      </c>
      <c r="B206" s="146" t="s">
        <v>187</v>
      </c>
      <c r="C206" s="488"/>
      <c r="D206" s="391"/>
      <c r="E206" s="82" t="s">
        <v>175</v>
      </c>
      <c r="F206" s="64">
        <v>4</v>
      </c>
      <c r="G206" s="65">
        <v>0</v>
      </c>
      <c r="H206" s="65">
        <f>IF(ISBLANK(G206),"",+G206/F206*100)</f>
        <v>0</v>
      </c>
      <c r="I206" s="66">
        <f>+G206-F206</f>
        <v>-4</v>
      </c>
      <c r="J206" s="57">
        <v>-4</v>
      </c>
      <c r="K206" s="78" t="s">
        <v>35</v>
      </c>
      <c r="L206" s="152" t="s">
        <v>207</v>
      </c>
      <c r="M206" s="56"/>
      <c r="N206" s="56"/>
      <c r="O206" s="56"/>
    </row>
    <row r="207" spans="1:15" ht="52.8">
      <c r="A207" s="51">
        <v>2763</v>
      </c>
      <c r="B207" s="146" t="s">
        <v>187</v>
      </c>
      <c r="C207" s="488"/>
      <c r="D207" s="391"/>
      <c r="E207" s="381" t="s">
        <v>101</v>
      </c>
      <c r="F207" s="384">
        <v>114611</v>
      </c>
      <c r="G207" s="387">
        <v>76343.92</v>
      </c>
      <c r="H207" s="387">
        <f>IF(ISBLANK(G207),"",+G207/F207*100)</f>
        <v>66.611337480695568</v>
      </c>
      <c r="I207" s="355">
        <f>+G207-F207</f>
        <v>-38267.08</v>
      </c>
      <c r="J207" s="67">
        <v>-25522.6</v>
      </c>
      <c r="K207" s="131" t="s">
        <v>51</v>
      </c>
      <c r="L207" s="142" t="s">
        <v>208</v>
      </c>
      <c r="M207" s="56"/>
      <c r="N207" s="56"/>
      <c r="O207" s="56"/>
    </row>
    <row r="208" spans="1:15" ht="39.6">
      <c r="A208" s="51">
        <v>2763</v>
      </c>
      <c r="B208" s="146" t="s">
        <v>187</v>
      </c>
      <c r="C208" s="488"/>
      <c r="D208" s="391"/>
      <c r="E208" s="382"/>
      <c r="F208" s="385"/>
      <c r="G208" s="388"/>
      <c r="H208" s="388"/>
      <c r="I208" s="356"/>
      <c r="J208" s="57">
        <v>-4044.5</v>
      </c>
      <c r="K208" s="121" t="s">
        <v>209</v>
      </c>
      <c r="L208" s="155" t="s">
        <v>210</v>
      </c>
      <c r="M208" s="56"/>
      <c r="N208" s="56"/>
      <c r="O208" s="56"/>
    </row>
    <row r="209" spans="1:15" ht="25.5" customHeight="1">
      <c r="A209" s="51">
        <v>2763</v>
      </c>
      <c r="B209" s="146" t="s">
        <v>187</v>
      </c>
      <c r="C209" s="488"/>
      <c r="D209" s="391"/>
      <c r="E209" s="383"/>
      <c r="F209" s="386"/>
      <c r="G209" s="389"/>
      <c r="H209" s="389"/>
      <c r="I209" s="357"/>
      <c r="J209" s="60">
        <v>-8700</v>
      </c>
      <c r="K209" s="126" t="s">
        <v>61</v>
      </c>
      <c r="L209" s="99" t="s">
        <v>211</v>
      </c>
      <c r="M209" s="56"/>
      <c r="N209" s="56"/>
      <c r="O209" s="56"/>
    </row>
    <row r="210" spans="1:15" ht="25.5" customHeight="1">
      <c r="A210" s="51">
        <v>2763</v>
      </c>
      <c r="B210" s="146" t="s">
        <v>187</v>
      </c>
      <c r="C210" s="488"/>
      <c r="D210" s="391"/>
      <c r="E210" s="381" t="s">
        <v>60</v>
      </c>
      <c r="F210" s="384">
        <v>398</v>
      </c>
      <c r="G210" s="387">
        <v>311.36</v>
      </c>
      <c r="H210" s="387">
        <f>IF(ISBLANK(G210),"",+G210/F210*100)</f>
        <v>78.231155778894475</v>
      </c>
      <c r="I210" s="355">
        <f>+G210-F210</f>
        <v>-86.639999999999986</v>
      </c>
      <c r="J210" s="67">
        <v>-64.3</v>
      </c>
      <c r="K210" s="54" t="s">
        <v>21</v>
      </c>
      <c r="L210" s="156" t="s">
        <v>212</v>
      </c>
      <c r="M210" s="56"/>
      <c r="N210" s="56"/>
      <c r="O210" s="56"/>
    </row>
    <row r="211" spans="1:15" ht="39.6">
      <c r="A211" s="51">
        <v>2763</v>
      </c>
      <c r="B211" s="146" t="s">
        <v>187</v>
      </c>
      <c r="C211" s="488"/>
      <c r="D211" s="391"/>
      <c r="E211" s="382"/>
      <c r="F211" s="385"/>
      <c r="G211" s="388"/>
      <c r="H211" s="388"/>
      <c r="I211" s="356"/>
      <c r="J211" s="57">
        <v>-14.4</v>
      </c>
      <c r="K211" s="121" t="s">
        <v>25</v>
      </c>
      <c r="L211" s="155" t="s">
        <v>203</v>
      </c>
      <c r="M211" s="37"/>
      <c r="N211" s="37"/>
      <c r="O211" s="37"/>
    </row>
    <row r="212" spans="1:15" ht="25.5" customHeight="1">
      <c r="A212" s="51">
        <v>2763</v>
      </c>
      <c r="B212" s="146" t="s">
        <v>187</v>
      </c>
      <c r="C212" s="488"/>
      <c r="D212" s="391"/>
      <c r="E212" s="382"/>
      <c r="F212" s="385"/>
      <c r="G212" s="388"/>
      <c r="H212" s="388"/>
      <c r="I212" s="356"/>
      <c r="J212" s="57">
        <v>-1.6</v>
      </c>
      <c r="K212" s="58" t="s">
        <v>23</v>
      </c>
      <c r="L212" s="153" t="s">
        <v>204</v>
      </c>
      <c r="M212" s="37"/>
      <c r="N212" s="37"/>
      <c r="O212" s="37"/>
    </row>
    <row r="213" spans="1:15" ht="25.5" customHeight="1">
      <c r="A213" s="51">
        <v>2763</v>
      </c>
      <c r="B213" s="146" t="s">
        <v>187</v>
      </c>
      <c r="C213" s="488"/>
      <c r="D213" s="391"/>
      <c r="E213" s="383"/>
      <c r="F213" s="386"/>
      <c r="G213" s="389"/>
      <c r="H213" s="389"/>
      <c r="I213" s="357"/>
      <c r="J213" s="60">
        <v>-6.3</v>
      </c>
      <c r="K213" s="122" t="s">
        <v>51</v>
      </c>
      <c r="L213" s="154" t="s">
        <v>136</v>
      </c>
      <c r="M213" s="37"/>
      <c r="N213" s="37"/>
      <c r="O213" s="37"/>
    </row>
    <row r="214" spans="1:15" ht="25.5" customHeight="1">
      <c r="A214" s="51">
        <v>2763</v>
      </c>
      <c r="B214" s="146" t="s">
        <v>187</v>
      </c>
      <c r="C214" s="488"/>
      <c r="D214" s="391"/>
      <c r="E214" s="82" t="s">
        <v>213</v>
      </c>
      <c r="F214" s="64">
        <v>10503.76</v>
      </c>
      <c r="G214" s="65">
        <v>10503.76</v>
      </c>
      <c r="H214" s="84">
        <f t="shared" ref="H214:H221" si="18">IF(ISBLANK(G214),"",+G214/F214*100)</f>
        <v>100</v>
      </c>
      <c r="I214" s="66">
        <f>+G214-F214</f>
        <v>0</v>
      </c>
      <c r="J214" s="77"/>
      <c r="K214" s="58"/>
      <c r="L214" s="98"/>
      <c r="M214" s="37"/>
      <c r="N214" s="37"/>
      <c r="O214" s="37"/>
    </row>
    <row r="215" spans="1:15" ht="79.2">
      <c r="A215" s="51">
        <v>2763</v>
      </c>
      <c r="B215" s="146" t="s">
        <v>187</v>
      </c>
      <c r="C215" s="488"/>
      <c r="D215" s="391"/>
      <c r="E215" s="381" t="s">
        <v>88</v>
      </c>
      <c r="F215" s="384">
        <v>1546</v>
      </c>
      <c r="G215" s="387">
        <v>1161.5999999999999</v>
      </c>
      <c r="H215" s="387">
        <f t="shared" si="18"/>
        <v>75.135834411384224</v>
      </c>
      <c r="I215" s="355">
        <f>+G215-F215</f>
        <v>-384.40000000000009</v>
      </c>
      <c r="J215" s="67">
        <v>-300</v>
      </c>
      <c r="K215" s="68" t="s">
        <v>25</v>
      </c>
      <c r="L215" s="142" t="s">
        <v>206</v>
      </c>
      <c r="M215" s="56"/>
      <c r="N215" s="56"/>
      <c r="O215" s="56"/>
    </row>
    <row r="216" spans="1:15" ht="25.5" customHeight="1">
      <c r="A216" s="51">
        <v>2763</v>
      </c>
      <c r="B216" s="146" t="s">
        <v>187</v>
      </c>
      <c r="C216" s="488"/>
      <c r="D216" s="391"/>
      <c r="E216" s="383"/>
      <c r="F216" s="386"/>
      <c r="G216" s="389"/>
      <c r="H216" s="389"/>
      <c r="I216" s="357"/>
      <c r="J216" s="60">
        <v>-84.4</v>
      </c>
      <c r="K216" s="122" t="s">
        <v>51</v>
      </c>
      <c r="L216" s="99" t="s">
        <v>136</v>
      </c>
      <c r="M216" s="56"/>
      <c r="N216" s="56"/>
      <c r="O216" s="56"/>
    </row>
    <row r="217" spans="1:15" ht="66">
      <c r="A217" s="51">
        <v>2763</v>
      </c>
      <c r="B217" s="146" t="s">
        <v>187</v>
      </c>
      <c r="C217" s="488"/>
      <c r="D217" s="391"/>
      <c r="E217" s="82" t="s">
        <v>214</v>
      </c>
      <c r="F217" s="64">
        <v>23</v>
      </c>
      <c r="G217" s="65">
        <v>0</v>
      </c>
      <c r="H217" s="65">
        <f t="shared" si="18"/>
        <v>0</v>
      </c>
      <c r="I217" s="66">
        <f>+G217-F217</f>
        <v>-23</v>
      </c>
      <c r="J217" s="60">
        <v>-23</v>
      </c>
      <c r="K217" s="126" t="s">
        <v>35</v>
      </c>
      <c r="L217" s="141" t="s">
        <v>207</v>
      </c>
      <c r="M217" s="56"/>
      <c r="N217" s="56"/>
      <c r="O217" s="56"/>
    </row>
    <row r="218" spans="1:15" ht="25.5" customHeight="1">
      <c r="A218" s="92">
        <v>2763</v>
      </c>
      <c r="B218" s="157" t="s">
        <v>187</v>
      </c>
      <c r="C218" s="489"/>
      <c r="D218" s="392"/>
      <c r="E218" s="41" t="s">
        <v>29</v>
      </c>
      <c r="F218" s="71">
        <f>SUM(F182:F217)</f>
        <v>179826.7</v>
      </c>
      <c r="G218" s="72">
        <f>SUM(G182:G217)</f>
        <v>113032.4</v>
      </c>
      <c r="H218" s="72">
        <f t="shared" si="18"/>
        <v>62.856294421240001</v>
      </c>
      <c r="I218" s="73">
        <f>SUM(I182:I217)</f>
        <v>-66794.3</v>
      </c>
      <c r="J218" s="132"/>
      <c r="K218" s="133"/>
      <c r="L218" s="158"/>
      <c r="M218" s="56"/>
      <c r="N218" s="56"/>
      <c r="O218" s="56"/>
    </row>
    <row r="219" spans="1:15" ht="26.4">
      <c r="A219" s="51">
        <v>2763</v>
      </c>
      <c r="B219" s="146" t="s">
        <v>187</v>
      </c>
      <c r="C219" s="369" t="s">
        <v>215</v>
      </c>
      <c r="D219" s="484" t="s">
        <v>216</v>
      </c>
      <c r="E219" s="82" t="s">
        <v>121</v>
      </c>
      <c r="F219" s="64">
        <v>886</v>
      </c>
      <c r="G219" s="65">
        <v>856.6</v>
      </c>
      <c r="H219" s="65">
        <f t="shared" si="18"/>
        <v>96.681715575620771</v>
      </c>
      <c r="I219" s="66">
        <f>+G219-F219</f>
        <v>-29.399999999999977</v>
      </c>
      <c r="J219" s="86">
        <v>-29.4</v>
      </c>
      <c r="K219" s="102" t="s">
        <v>61</v>
      </c>
      <c r="L219" s="76" t="s">
        <v>217</v>
      </c>
      <c r="M219" s="56"/>
      <c r="N219" s="56"/>
      <c r="O219" s="56"/>
    </row>
    <row r="220" spans="1:15">
      <c r="A220" s="51">
        <v>2763</v>
      </c>
      <c r="B220" s="146" t="s">
        <v>187</v>
      </c>
      <c r="C220" s="370"/>
      <c r="D220" s="485"/>
      <c r="E220" s="82" t="s">
        <v>218</v>
      </c>
      <c r="F220" s="64">
        <v>7190</v>
      </c>
      <c r="G220" s="65">
        <v>7190</v>
      </c>
      <c r="H220" s="65">
        <f t="shared" si="18"/>
        <v>100</v>
      </c>
      <c r="I220" s="66">
        <f>+G220-F220</f>
        <v>0</v>
      </c>
      <c r="J220" s="57"/>
      <c r="K220" s="58"/>
      <c r="L220" s="98"/>
      <c r="M220" s="56"/>
      <c r="N220" s="56"/>
      <c r="O220" s="56"/>
    </row>
    <row r="221" spans="1:15">
      <c r="A221" s="51">
        <v>2763</v>
      </c>
      <c r="B221" s="146" t="s">
        <v>187</v>
      </c>
      <c r="C221" s="370"/>
      <c r="D221" s="485"/>
      <c r="E221" s="381" t="s">
        <v>219</v>
      </c>
      <c r="F221" s="384">
        <v>62453</v>
      </c>
      <c r="G221" s="387">
        <v>42871.88</v>
      </c>
      <c r="H221" s="387">
        <f t="shared" si="18"/>
        <v>68.646630265959999</v>
      </c>
      <c r="I221" s="355">
        <f>+G221-F221</f>
        <v>-19581.120000000003</v>
      </c>
      <c r="J221" s="67">
        <v>-4524</v>
      </c>
      <c r="K221" s="124" t="s">
        <v>37</v>
      </c>
      <c r="L221" s="96" t="s">
        <v>220</v>
      </c>
      <c r="M221" s="56"/>
      <c r="N221" s="56"/>
      <c r="O221" s="56"/>
    </row>
    <row r="222" spans="1:15" ht="66">
      <c r="A222" s="51">
        <v>2763</v>
      </c>
      <c r="B222" s="146" t="s">
        <v>187</v>
      </c>
      <c r="C222" s="370"/>
      <c r="D222" s="485"/>
      <c r="E222" s="382"/>
      <c r="F222" s="385"/>
      <c r="G222" s="388"/>
      <c r="H222" s="388"/>
      <c r="I222" s="356"/>
      <c r="J222" s="57">
        <v>-916.02</v>
      </c>
      <c r="K222" s="121" t="s">
        <v>51</v>
      </c>
      <c r="L222" s="98" t="s">
        <v>221</v>
      </c>
      <c r="M222" s="56"/>
      <c r="N222" s="56"/>
      <c r="O222" s="56"/>
    </row>
    <row r="223" spans="1:15" ht="26.4">
      <c r="A223" s="51">
        <v>2763</v>
      </c>
      <c r="B223" s="146" t="s">
        <v>187</v>
      </c>
      <c r="C223" s="370"/>
      <c r="D223" s="485"/>
      <c r="E223" s="382"/>
      <c r="F223" s="385"/>
      <c r="G223" s="388"/>
      <c r="H223" s="388"/>
      <c r="I223" s="356"/>
      <c r="J223" s="57">
        <v>-13001.1</v>
      </c>
      <c r="K223" s="97" t="s">
        <v>51</v>
      </c>
      <c r="L223" s="98" t="s">
        <v>222</v>
      </c>
      <c r="M223" s="56"/>
      <c r="N223" s="56"/>
      <c r="O223" s="56"/>
    </row>
    <row r="224" spans="1:15">
      <c r="A224" s="51">
        <v>2763</v>
      </c>
      <c r="B224" s="146" t="s">
        <v>187</v>
      </c>
      <c r="C224" s="370"/>
      <c r="D224" s="485"/>
      <c r="E224" s="382"/>
      <c r="F224" s="385"/>
      <c r="G224" s="388"/>
      <c r="H224" s="388"/>
      <c r="I224" s="356"/>
      <c r="J224" s="57">
        <v>-254</v>
      </c>
      <c r="K224" s="78" t="s">
        <v>102</v>
      </c>
      <c r="L224" s="98" t="s">
        <v>223</v>
      </c>
      <c r="M224" s="56"/>
      <c r="N224" s="56"/>
      <c r="O224" s="56"/>
    </row>
    <row r="225" spans="1:15" ht="26.4">
      <c r="A225" s="51">
        <v>2763</v>
      </c>
      <c r="B225" s="146" t="s">
        <v>187</v>
      </c>
      <c r="C225" s="370"/>
      <c r="D225" s="485"/>
      <c r="E225" s="383"/>
      <c r="F225" s="386"/>
      <c r="G225" s="389"/>
      <c r="H225" s="389"/>
      <c r="I225" s="357"/>
      <c r="J225" s="60">
        <v>-886</v>
      </c>
      <c r="K225" s="61" t="s">
        <v>25</v>
      </c>
      <c r="L225" s="99" t="s">
        <v>224</v>
      </c>
      <c r="M225" s="56"/>
      <c r="N225" s="56"/>
      <c r="O225" s="56"/>
    </row>
    <row r="226" spans="1:15" ht="52.8">
      <c r="A226" s="51">
        <v>2763</v>
      </c>
      <c r="B226" s="146" t="s">
        <v>187</v>
      </c>
      <c r="C226" s="370"/>
      <c r="D226" s="485"/>
      <c r="E226" s="82" t="s">
        <v>225</v>
      </c>
      <c r="F226" s="64">
        <v>29.15</v>
      </c>
      <c r="G226" s="65">
        <v>28.22</v>
      </c>
      <c r="H226" s="65">
        <f>IF(ISBLANK(G226),"",+G226/F226*100)</f>
        <v>96.809605488850764</v>
      </c>
      <c r="I226" s="66">
        <f>+G226-F226</f>
        <v>-0.92999999999999972</v>
      </c>
      <c r="J226" s="60">
        <v>-0.93</v>
      </c>
      <c r="K226" s="126" t="s">
        <v>35</v>
      </c>
      <c r="L226" s="99" t="s">
        <v>226</v>
      </c>
      <c r="M226" s="56"/>
      <c r="N226" s="56"/>
      <c r="O226" s="56"/>
    </row>
    <row r="227" spans="1:15">
      <c r="A227" s="92">
        <v>2763</v>
      </c>
      <c r="B227" s="157" t="s">
        <v>187</v>
      </c>
      <c r="C227" s="371"/>
      <c r="D227" s="486"/>
      <c r="E227" s="41" t="s">
        <v>29</v>
      </c>
      <c r="F227" s="71">
        <f>SUM(F219:F226)</f>
        <v>70558.149999999994</v>
      </c>
      <c r="G227" s="72">
        <f>SUM(G219:G226)</f>
        <v>50946.7</v>
      </c>
      <c r="H227" s="72">
        <f>IF(ISBLANK(G227),"",+G227/F227*100)</f>
        <v>72.205266152811561</v>
      </c>
      <c r="I227" s="73">
        <f>SUM(I219:I226)</f>
        <v>-19611.450000000004</v>
      </c>
      <c r="J227" s="74"/>
      <c r="K227" s="75"/>
      <c r="L227" s="88"/>
      <c r="M227" s="56"/>
      <c r="N227" s="56"/>
      <c r="O227" s="56"/>
    </row>
    <row r="228" spans="1:15" ht="15.6">
      <c r="A228" s="415" t="s">
        <v>227</v>
      </c>
      <c r="B228" s="416"/>
      <c r="C228" s="416"/>
      <c r="D228" s="416"/>
      <c r="E228" s="416"/>
      <c r="F228" s="416"/>
      <c r="G228" s="416"/>
      <c r="H228" s="416"/>
      <c r="I228" s="416"/>
      <c r="J228" s="417"/>
      <c r="K228" s="418"/>
      <c r="L228" s="419"/>
      <c r="M228" s="56"/>
      <c r="N228" s="56"/>
      <c r="O228" s="56"/>
    </row>
    <row r="229" spans="1:15">
      <c r="A229" s="51">
        <v>32</v>
      </c>
      <c r="B229" s="159" t="s">
        <v>228</v>
      </c>
      <c r="C229" s="369" t="s">
        <v>32</v>
      </c>
      <c r="D229" s="390" t="s">
        <v>229</v>
      </c>
      <c r="E229" s="381" t="s">
        <v>20</v>
      </c>
      <c r="F229" s="384">
        <v>151246</v>
      </c>
      <c r="G229" s="352">
        <v>147426</v>
      </c>
      <c r="H229" s="352">
        <f t="shared" ref="H229:H298" si="19">IF(ISBLANK(G229),"",+G229/F229*100)</f>
        <v>97.474313370270949</v>
      </c>
      <c r="I229" s="355">
        <f t="shared" ref="I229:I294" si="20">+G229-F229</f>
        <v>-3820</v>
      </c>
      <c r="J229" s="53">
        <v>-578.29999999999995</v>
      </c>
      <c r="K229" s="160" t="s">
        <v>21</v>
      </c>
      <c r="L229" s="96" t="s">
        <v>230</v>
      </c>
      <c r="M229" s="56"/>
      <c r="N229" s="56"/>
      <c r="O229" s="56"/>
    </row>
    <row r="230" spans="1:15">
      <c r="A230" s="51">
        <v>32</v>
      </c>
      <c r="B230" s="159" t="s">
        <v>228</v>
      </c>
      <c r="C230" s="370"/>
      <c r="D230" s="391"/>
      <c r="E230" s="382"/>
      <c r="F230" s="385"/>
      <c r="G230" s="353"/>
      <c r="H230" s="353"/>
      <c r="I230" s="356"/>
      <c r="J230" s="77">
        <v>-20.2</v>
      </c>
      <c r="K230" s="78" t="s">
        <v>35</v>
      </c>
      <c r="L230" s="98" t="s">
        <v>231</v>
      </c>
      <c r="M230" s="56"/>
      <c r="N230" s="56"/>
      <c r="O230" s="56"/>
    </row>
    <row r="231" spans="1:15">
      <c r="A231" s="51">
        <v>32</v>
      </c>
      <c r="B231" s="159" t="s">
        <v>228</v>
      </c>
      <c r="C231" s="370"/>
      <c r="D231" s="391"/>
      <c r="E231" s="382"/>
      <c r="F231" s="385"/>
      <c r="G231" s="353"/>
      <c r="H231" s="353"/>
      <c r="I231" s="356"/>
      <c r="J231" s="77">
        <v>-16.7</v>
      </c>
      <c r="K231" s="78" t="s">
        <v>35</v>
      </c>
      <c r="L231" s="98" t="s">
        <v>232</v>
      </c>
      <c r="M231" s="56"/>
      <c r="N231" s="56"/>
      <c r="O231" s="56"/>
    </row>
    <row r="232" spans="1:15">
      <c r="A232" s="51">
        <v>32</v>
      </c>
      <c r="B232" s="159" t="s">
        <v>228</v>
      </c>
      <c r="C232" s="370"/>
      <c r="D232" s="391"/>
      <c r="E232" s="382"/>
      <c r="F232" s="385"/>
      <c r="G232" s="353"/>
      <c r="H232" s="353"/>
      <c r="I232" s="356"/>
      <c r="J232" s="77">
        <v>-307.60000000000002</v>
      </c>
      <c r="K232" s="58" t="s">
        <v>37</v>
      </c>
      <c r="L232" s="98" t="s">
        <v>233</v>
      </c>
      <c r="M232" s="56"/>
      <c r="N232" s="56"/>
      <c r="O232" s="56"/>
    </row>
    <row r="233" spans="1:15">
      <c r="A233" s="51">
        <v>32</v>
      </c>
      <c r="B233" s="159" t="s">
        <v>228</v>
      </c>
      <c r="C233" s="370"/>
      <c r="D233" s="391"/>
      <c r="E233" s="382"/>
      <c r="F233" s="385"/>
      <c r="G233" s="353"/>
      <c r="H233" s="353"/>
      <c r="I233" s="356"/>
      <c r="J233" s="77">
        <v>-32.1</v>
      </c>
      <c r="K233" s="58" t="s">
        <v>23</v>
      </c>
      <c r="L233" s="98" t="s">
        <v>234</v>
      </c>
      <c r="M233" s="56"/>
      <c r="N233" s="56"/>
      <c r="O233" s="56"/>
    </row>
    <row r="234" spans="1:15" ht="26.4">
      <c r="A234" s="51">
        <v>32</v>
      </c>
      <c r="B234" s="159" t="s">
        <v>228</v>
      </c>
      <c r="C234" s="370"/>
      <c r="D234" s="391"/>
      <c r="E234" s="382"/>
      <c r="F234" s="385"/>
      <c r="G234" s="353"/>
      <c r="H234" s="353"/>
      <c r="I234" s="356"/>
      <c r="J234" s="77">
        <v>-27.1</v>
      </c>
      <c r="K234" s="161" t="s">
        <v>70</v>
      </c>
      <c r="L234" s="98" t="s">
        <v>235</v>
      </c>
      <c r="M234" s="56"/>
      <c r="N234" s="56"/>
      <c r="O234" s="56"/>
    </row>
    <row r="235" spans="1:15">
      <c r="A235" s="51">
        <v>32</v>
      </c>
      <c r="B235" s="159" t="s">
        <v>228</v>
      </c>
      <c r="C235" s="370"/>
      <c r="D235" s="391"/>
      <c r="E235" s="382"/>
      <c r="F235" s="385"/>
      <c r="G235" s="353"/>
      <c r="H235" s="353"/>
      <c r="I235" s="356"/>
      <c r="J235" s="77">
        <v>-28.9</v>
      </c>
      <c r="K235" s="161" t="s">
        <v>70</v>
      </c>
      <c r="L235" s="98" t="s">
        <v>236</v>
      </c>
      <c r="M235" s="56"/>
      <c r="N235" s="56"/>
      <c r="O235" s="56"/>
    </row>
    <row r="236" spans="1:15" ht="26.4">
      <c r="A236" s="51">
        <v>32</v>
      </c>
      <c r="B236" s="159" t="s">
        <v>228</v>
      </c>
      <c r="C236" s="370"/>
      <c r="D236" s="391"/>
      <c r="E236" s="382"/>
      <c r="F236" s="385"/>
      <c r="G236" s="353"/>
      <c r="H236" s="353"/>
      <c r="I236" s="356"/>
      <c r="J236" s="77">
        <v>-2.9</v>
      </c>
      <c r="K236" s="161" t="s">
        <v>70</v>
      </c>
      <c r="L236" s="98" t="s">
        <v>237</v>
      </c>
      <c r="M236" s="56"/>
      <c r="N236" s="56"/>
      <c r="O236" s="56"/>
    </row>
    <row r="237" spans="1:15">
      <c r="A237" s="51">
        <v>32</v>
      </c>
      <c r="B237" s="159" t="s">
        <v>228</v>
      </c>
      <c r="C237" s="370"/>
      <c r="D237" s="391"/>
      <c r="E237" s="382"/>
      <c r="F237" s="385"/>
      <c r="G237" s="353"/>
      <c r="H237" s="353"/>
      <c r="I237" s="356"/>
      <c r="J237" s="77">
        <v>-599.6</v>
      </c>
      <c r="K237" s="97" t="s">
        <v>51</v>
      </c>
      <c r="L237" s="98" t="s">
        <v>238</v>
      </c>
      <c r="M237" s="56"/>
      <c r="N237" s="56"/>
      <c r="O237" s="56"/>
    </row>
    <row r="238" spans="1:15" ht="52.8">
      <c r="A238" s="51">
        <v>32</v>
      </c>
      <c r="B238" s="159" t="s">
        <v>228</v>
      </c>
      <c r="C238" s="370"/>
      <c r="D238" s="391"/>
      <c r="E238" s="382"/>
      <c r="F238" s="385"/>
      <c r="G238" s="353"/>
      <c r="H238" s="353"/>
      <c r="I238" s="356"/>
      <c r="J238" s="77">
        <v>-923</v>
      </c>
      <c r="K238" s="78" t="s">
        <v>102</v>
      </c>
      <c r="L238" s="98" t="s">
        <v>239</v>
      </c>
      <c r="M238" s="56"/>
      <c r="N238" s="56"/>
      <c r="O238" s="56"/>
    </row>
    <row r="239" spans="1:15">
      <c r="A239" s="51">
        <v>32</v>
      </c>
      <c r="B239" s="159" t="s">
        <v>228</v>
      </c>
      <c r="C239" s="370"/>
      <c r="D239" s="391"/>
      <c r="E239" s="382"/>
      <c r="F239" s="385"/>
      <c r="G239" s="353"/>
      <c r="H239" s="353"/>
      <c r="I239" s="356"/>
      <c r="J239" s="77">
        <v>-148.6</v>
      </c>
      <c r="K239" s="78" t="s">
        <v>61</v>
      </c>
      <c r="L239" s="98" t="s">
        <v>240</v>
      </c>
      <c r="M239" s="56"/>
      <c r="N239" s="56"/>
      <c r="O239" s="56"/>
    </row>
    <row r="240" spans="1:15">
      <c r="A240" s="51">
        <v>32</v>
      </c>
      <c r="B240" s="159" t="s">
        <v>228</v>
      </c>
      <c r="C240" s="370"/>
      <c r="D240" s="391"/>
      <c r="E240" s="382"/>
      <c r="F240" s="385"/>
      <c r="G240" s="353"/>
      <c r="H240" s="353"/>
      <c r="I240" s="356"/>
      <c r="J240" s="77">
        <v>-38.299999999999997</v>
      </c>
      <c r="K240" s="121" t="s">
        <v>25</v>
      </c>
      <c r="L240" s="98" t="s">
        <v>241</v>
      </c>
      <c r="M240" s="56"/>
      <c r="N240" s="56"/>
      <c r="O240" s="56"/>
    </row>
    <row r="241" spans="1:15" ht="39.6">
      <c r="A241" s="51">
        <v>32</v>
      </c>
      <c r="B241" s="159" t="s">
        <v>228</v>
      </c>
      <c r="C241" s="370"/>
      <c r="D241" s="391"/>
      <c r="E241" s="382"/>
      <c r="F241" s="385"/>
      <c r="G241" s="353"/>
      <c r="H241" s="353"/>
      <c r="I241" s="356"/>
      <c r="J241" s="77">
        <v>-202</v>
      </c>
      <c r="K241" s="121" t="s">
        <v>25</v>
      </c>
      <c r="L241" s="98" t="s">
        <v>242</v>
      </c>
      <c r="M241" s="56"/>
      <c r="N241" s="56"/>
      <c r="O241" s="56"/>
    </row>
    <row r="242" spans="1:15" ht="39.6">
      <c r="A242" s="51">
        <v>32</v>
      </c>
      <c r="B242" s="159" t="s">
        <v>228</v>
      </c>
      <c r="C242" s="370"/>
      <c r="D242" s="391"/>
      <c r="E242" s="382"/>
      <c r="F242" s="385"/>
      <c r="G242" s="353"/>
      <c r="H242" s="353"/>
      <c r="I242" s="356"/>
      <c r="J242" s="77">
        <v>-250</v>
      </c>
      <c r="K242" s="121" t="s">
        <v>25</v>
      </c>
      <c r="L242" s="98" t="s">
        <v>243</v>
      </c>
      <c r="M242" s="56"/>
      <c r="N242" s="56"/>
      <c r="O242" s="56"/>
    </row>
    <row r="243" spans="1:15" ht="26.4">
      <c r="A243" s="51">
        <v>32</v>
      </c>
      <c r="B243" s="159" t="s">
        <v>228</v>
      </c>
      <c r="C243" s="370"/>
      <c r="D243" s="391"/>
      <c r="E243" s="382"/>
      <c r="F243" s="385"/>
      <c r="G243" s="353"/>
      <c r="H243" s="353"/>
      <c r="I243" s="356"/>
      <c r="J243" s="77">
        <v>-461.2</v>
      </c>
      <c r="K243" s="121" t="s">
        <v>25</v>
      </c>
      <c r="L243" s="162" t="s">
        <v>244</v>
      </c>
      <c r="M243" s="56"/>
      <c r="N243" s="56"/>
      <c r="O243" s="56"/>
    </row>
    <row r="244" spans="1:15" ht="26.4">
      <c r="A244" s="51">
        <v>32</v>
      </c>
      <c r="B244" s="159" t="s">
        <v>228</v>
      </c>
      <c r="C244" s="370"/>
      <c r="D244" s="391"/>
      <c r="E244" s="382"/>
      <c r="F244" s="385"/>
      <c r="G244" s="353"/>
      <c r="H244" s="353"/>
      <c r="I244" s="356"/>
      <c r="J244" s="77">
        <v>-15.8</v>
      </c>
      <c r="K244" s="121" t="s">
        <v>25</v>
      </c>
      <c r="L244" s="98" t="s">
        <v>245</v>
      </c>
      <c r="M244" s="56"/>
      <c r="N244" s="56"/>
      <c r="O244" s="56"/>
    </row>
    <row r="245" spans="1:15" ht="26.4">
      <c r="A245" s="51">
        <v>32</v>
      </c>
      <c r="B245" s="159" t="s">
        <v>228</v>
      </c>
      <c r="C245" s="370"/>
      <c r="D245" s="391"/>
      <c r="E245" s="382"/>
      <c r="F245" s="385"/>
      <c r="G245" s="353"/>
      <c r="H245" s="353"/>
      <c r="I245" s="356"/>
      <c r="J245" s="77">
        <v>-5.6</v>
      </c>
      <c r="K245" s="121" t="s">
        <v>25</v>
      </c>
      <c r="L245" s="98" t="s">
        <v>246</v>
      </c>
      <c r="M245" s="56"/>
      <c r="N245" s="56"/>
      <c r="O245" s="56"/>
    </row>
    <row r="246" spans="1:15" ht="26.4">
      <c r="A246" s="51">
        <v>32</v>
      </c>
      <c r="B246" s="159" t="s">
        <v>228</v>
      </c>
      <c r="C246" s="370"/>
      <c r="D246" s="391"/>
      <c r="E246" s="382"/>
      <c r="F246" s="385"/>
      <c r="G246" s="353"/>
      <c r="H246" s="353"/>
      <c r="I246" s="356"/>
      <c r="J246" s="77">
        <v>-1.2</v>
      </c>
      <c r="K246" s="121" t="s">
        <v>25</v>
      </c>
      <c r="L246" s="98" t="s">
        <v>247</v>
      </c>
      <c r="M246" s="56"/>
      <c r="N246" s="56"/>
      <c r="O246" s="56"/>
    </row>
    <row r="247" spans="1:15" ht="66">
      <c r="A247" s="51">
        <v>32</v>
      </c>
      <c r="B247" s="159" t="s">
        <v>228</v>
      </c>
      <c r="C247" s="370"/>
      <c r="D247" s="391"/>
      <c r="E247" s="382"/>
      <c r="F247" s="385"/>
      <c r="G247" s="353"/>
      <c r="H247" s="353"/>
      <c r="I247" s="356"/>
      <c r="J247" s="77">
        <v>-19</v>
      </c>
      <c r="K247" s="121" t="s">
        <v>25</v>
      </c>
      <c r="L247" s="98" t="s">
        <v>248</v>
      </c>
      <c r="M247" s="56"/>
      <c r="N247" s="56"/>
      <c r="O247" s="56"/>
    </row>
    <row r="248" spans="1:15" ht="92.4">
      <c r="A248" s="51">
        <v>32</v>
      </c>
      <c r="B248" s="159" t="s">
        <v>228</v>
      </c>
      <c r="C248" s="370"/>
      <c r="D248" s="391"/>
      <c r="E248" s="382"/>
      <c r="F248" s="385"/>
      <c r="G248" s="353"/>
      <c r="H248" s="353"/>
      <c r="I248" s="356"/>
      <c r="J248" s="77">
        <v>-139.5</v>
      </c>
      <c r="K248" s="121" t="s">
        <v>25</v>
      </c>
      <c r="L248" s="98" t="s">
        <v>249</v>
      </c>
      <c r="M248" s="56"/>
      <c r="N248" s="56"/>
      <c r="O248" s="56"/>
    </row>
    <row r="249" spans="1:15">
      <c r="A249" s="51">
        <v>32</v>
      </c>
      <c r="B249" s="159" t="s">
        <v>228</v>
      </c>
      <c r="C249" s="370"/>
      <c r="D249" s="391"/>
      <c r="E249" s="383"/>
      <c r="F249" s="386"/>
      <c r="G249" s="354"/>
      <c r="H249" s="354"/>
      <c r="I249" s="357"/>
      <c r="J249" s="80">
        <v>-2.4</v>
      </c>
      <c r="K249" s="61" t="s">
        <v>25</v>
      </c>
      <c r="L249" s="99" t="s">
        <v>250</v>
      </c>
      <c r="M249" s="56"/>
      <c r="N249" s="56"/>
      <c r="O249" s="56"/>
    </row>
    <row r="250" spans="1:15" ht="26.4">
      <c r="A250" s="51">
        <v>32</v>
      </c>
      <c r="B250" s="159" t="s">
        <v>228</v>
      </c>
      <c r="C250" s="370"/>
      <c r="D250" s="391"/>
      <c r="E250" s="82" t="s">
        <v>168</v>
      </c>
      <c r="F250" s="83">
        <v>3633</v>
      </c>
      <c r="G250" s="84">
        <v>3631.6</v>
      </c>
      <c r="H250" s="84">
        <f t="shared" si="19"/>
        <v>99.961464354527934</v>
      </c>
      <c r="I250" s="66">
        <f t="shared" si="20"/>
        <v>-1.4000000000000909</v>
      </c>
      <c r="J250" s="77">
        <v>-1.4</v>
      </c>
      <c r="K250" s="121" t="s">
        <v>25</v>
      </c>
      <c r="L250" s="98" t="s">
        <v>744</v>
      </c>
      <c r="M250" s="56"/>
      <c r="N250" s="56"/>
      <c r="O250" s="56"/>
    </row>
    <row r="251" spans="1:15">
      <c r="A251" s="51">
        <v>32</v>
      </c>
      <c r="B251" s="159" t="s">
        <v>228</v>
      </c>
      <c r="C251" s="370"/>
      <c r="D251" s="391"/>
      <c r="E251" s="381" t="s">
        <v>57</v>
      </c>
      <c r="F251" s="349">
        <v>25485.3</v>
      </c>
      <c r="G251" s="352">
        <v>25070.5</v>
      </c>
      <c r="H251" s="352">
        <f t="shared" si="19"/>
        <v>98.372395066960166</v>
      </c>
      <c r="I251" s="355">
        <f t="shared" si="20"/>
        <v>-414.79999999999927</v>
      </c>
      <c r="J251" s="53">
        <v>-13</v>
      </c>
      <c r="K251" s="54" t="s">
        <v>21</v>
      </c>
      <c r="L251" s="163" t="s">
        <v>230</v>
      </c>
      <c r="M251" s="56"/>
      <c r="N251" s="56"/>
      <c r="O251" s="56"/>
    </row>
    <row r="252" spans="1:15">
      <c r="A252" s="51">
        <v>32</v>
      </c>
      <c r="B252" s="159" t="s">
        <v>228</v>
      </c>
      <c r="C252" s="370"/>
      <c r="D252" s="391"/>
      <c r="E252" s="382"/>
      <c r="F252" s="350"/>
      <c r="G252" s="353"/>
      <c r="H252" s="353"/>
      <c r="I252" s="356"/>
      <c r="J252" s="77">
        <v>-6.5</v>
      </c>
      <c r="K252" s="58" t="s">
        <v>37</v>
      </c>
      <c r="L252" s="164" t="s">
        <v>233</v>
      </c>
      <c r="M252" s="56"/>
      <c r="N252" s="56"/>
      <c r="O252" s="56"/>
    </row>
    <row r="253" spans="1:15" ht="39.6">
      <c r="A253" s="51">
        <v>32</v>
      </c>
      <c r="B253" s="159" t="s">
        <v>228</v>
      </c>
      <c r="C253" s="370"/>
      <c r="D253" s="391"/>
      <c r="E253" s="383"/>
      <c r="F253" s="351"/>
      <c r="G253" s="354"/>
      <c r="H253" s="354"/>
      <c r="I253" s="357"/>
      <c r="J253" s="80">
        <v>-395.3</v>
      </c>
      <c r="K253" s="61" t="s">
        <v>25</v>
      </c>
      <c r="L253" s="165" t="s">
        <v>251</v>
      </c>
      <c r="M253" s="56"/>
      <c r="N253" s="56"/>
      <c r="O253" s="56"/>
    </row>
    <row r="254" spans="1:15" ht="26.4">
      <c r="A254" s="51">
        <v>32</v>
      </c>
      <c r="B254" s="159" t="s">
        <v>228</v>
      </c>
      <c r="C254" s="370"/>
      <c r="D254" s="391"/>
      <c r="E254" s="63" t="s">
        <v>125</v>
      </c>
      <c r="F254" s="166">
        <v>23</v>
      </c>
      <c r="G254" s="167">
        <v>0</v>
      </c>
      <c r="H254" s="84">
        <v>0</v>
      </c>
      <c r="I254" s="66">
        <f t="shared" si="20"/>
        <v>-23</v>
      </c>
      <c r="J254" s="77">
        <v>-23</v>
      </c>
      <c r="K254" s="121" t="s">
        <v>25</v>
      </c>
      <c r="L254" s="164" t="s">
        <v>252</v>
      </c>
      <c r="M254" s="56"/>
      <c r="N254" s="56"/>
      <c r="O254" s="56"/>
    </row>
    <row r="255" spans="1:15">
      <c r="A255" s="51">
        <v>32</v>
      </c>
      <c r="B255" s="159" t="s">
        <v>228</v>
      </c>
      <c r="C255" s="370"/>
      <c r="D255" s="391"/>
      <c r="E255" s="369" t="s">
        <v>59</v>
      </c>
      <c r="F255" s="349">
        <v>1905</v>
      </c>
      <c r="G255" s="352">
        <v>1650.1</v>
      </c>
      <c r="H255" s="352">
        <f t="shared" si="19"/>
        <v>86.619422572178479</v>
      </c>
      <c r="I255" s="355">
        <f t="shared" si="20"/>
        <v>-254.90000000000009</v>
      </c>
      <c r="J255" s="53">
        <v>-37.5</v>
      </c>
      <c r="K255" s="54" t="s">
        <v>21</v>
      </c>
      <c r="L255" s="96" t="s">
        <v>230</v>
      </c>
      <c r="M255" s="56"/>
      <c r="N255" s="56"/>
      <c r="O255" s="56"/>
    </row>
    <row r="256" spans="1:15">
      <c r="A256" s="51">
        <v>32</v>
      </c>
      <c r="B256" s="159" t="s">
        <v>228</v>
      </c>
      <c r="C256" s="370"/>
      <c r="D256" s="391"/>
      <c r="E256" s="370"/>
      <c r="F256" s="350"/>
      <c r="G256" s="353"/>
      <c r="H256" s="353"/>
      <c r="I256" s="356"/>
      <c r="J256" s="77">
        <v>-50</v>
      </c>
      <c r="K256" s="58" t="s">
        <v>37</v>
      </c>
      <c r="L256" s="98" t="s">
        <v>233</v>
      </c>
      <c r="M256" s="56"/>
      <c r="N256" s="56"/>
      <c r="O256" s="56"/>
    </row>
    <row r="257" spans="1:15">
      <c r="A257" s="51">
        <v>32</v>
      </c>
      <c r="B257" s="159" t="s">
        <v>228</v>
      </c>
      <c r="C257" s="370"/>
      <c r="D257" s="391"/>
      <c r="E257" s="370"/>
      <c r="F257" s="350"/>
      <c r="G257" s="353"/>
      <c r="H257" s="353"/>
      <c r="I257" s="356"/>
      <c r="J257" s="77">
        <v>-5.2</v>
      </c>
      <c r="K257" s="58" t="s">
        <v>23</v>
      </c>
      <c r="L257" s="98" t="s">
        <v>234</v>
      </c>
      <c r="M257" s="56"/>
      <c r="N257" s="56"/>
      <c r="O257" s="56"/>
    </row>
    <row r="258" spans="1:15" ht="26.4">
      <c r="A258" s="51">
        <v>32</v>
      </c>
      <c r="B258" s="159" t="s">
        <v>228</v>
      </c>
      <c r="C258" s="370"/>
      <c r="D258" s="391"/>
      <c r="E258" s="370"/>
      <c r="F258" s="350"/>
      <c r="G258" s="353"/>
      <c r="H258" s="353"/>
      <c r="I258" s="356"/>
      <c r="J258" s="77">
        <v>-3.8</v>
      </c>
      <c r="K258" s="161" t="s">
        <v>70</v>
      </c>
      <c r="L258" s="98" t="s">
        <v>253</v>
      </c>
      <c r="M258" s="56"/>
      <c r="N258" s="56"/>
      <c r="O258" s="56"/>
    </row>
    <row r="259" spans="1:15">
      <c r="A259" s="51">
        <v>32</v>
      </c>
      <c r="B259" s="159" t="s">
        <v>228</v>
      </c>
      <c r="C259" s="370"/>
      <c r="D259" s="391"/>
      <c r="E259" s="370"/>
      <c r="F259" s="350"/>
      <c r="G259" s="353"/>
      <c r="H259" s="353"/>
      <c r="I259" s="356"/>
      <c r="J259" s="77">
        <v>-58.3</v>
      </c>
      <c r="K259" s="78" t="s">
        <v>102</v>
      </c>
      <c r="L259" s="98" t="s">
        <v>254</v>
      </c>
      <c r="M259" s="56"/>
      <c r="N259" s="56"/>
      <c r="O259" s="56"/>
    </row>
    <row r="260" spans="1:15" ht="26.4">
      <c r="A260" s="51">
        <v>32</v>
      </c>
      <c r="B260" s="159" t="s">
        <v>228</v>
      </c>
      <c r="C260" s="370"/>
      <c r="D260" s="391"/>
      <c r="E260" s="370"/>
      <c r="F260" s="350"/>
      <c r="G260" s="353"/>
      <c r="H260" s="353"/>
      <c r="I260" s="356"/>
      <c r="J260" s="77">
        <v>-81.400000000000006</v>
      </c>
      <c r="K260" s="121" t="s">
        <v>25</v>
      </c>
      <c r="L260" s="98" t="s">
        <v>255</v>
      </c>
      <c r="M260" s="56"/>
      <c r="N260" s="56"/>
      <c r="O260" s="56"/>
    </row>
    <row r="261" spans="1:15">
      <c r="A261" s="51">
        <v>32</v>
      </c>
      <c r="B261" s="159" t="s">
        <v>228</v>
      </c>
      <c r="C261" s="370"/>
      <c r="D261" s="391"/>
      <c r="E261" s="371"/>
      <c r="F261" s="351"/>
      <c r="G261" s="354"/>
      <c r="H261" s="354"/>
      <c r="I261" s="357"/>
      <c r="J261" s="77">
        <v>-18.7</v>
      </c>
      <c r="K261" s="121" t="s">
        <v>25</v>
      </c>
      <c r="L261" s="164" t="s">
        <v>256</v>
      </c>
      <c r="M261" s="56"/>
      <c r="N261" s="56"/>
      <c r="O261" s="56"/>
    </row>
    <row r="262" spans="1:15">
      <c r="A262" s="51">
        <v>32</v>
      </c>
      <c r="B262" s="159" t="s">
        <v>228</v>
      </c>
      <c r="C262" s="370"/>
      <c r="D262" s="391"/>
      <c r="E262" s="475" t="s">
        <v>257</v>
      </c>
      <c r="F262" s="478">
        <v>66</v>
      </c>
      <c r="G262" s="481">
        <v>43.7</v>
      </c>
      <c r="H262" s="352">
        <f t="shared" si="19"/>
        <v>66.212121212121218</v>
      </c>
      <c r="I262" s="355">
        <f t="shared" si="20"/>
        <v>-22.299999999999997</v>
      </c>
      <c r="J262" s="53">
        <v>-5.7</v>
      </c>
      <c r="K262" s="54" t="s">
        <v>21</v>
      </c>
      <c r="L262" s="96" t="s">
        <v>230</v>
      </c>
      <c r="M262" s="56"/>
      <c r="N262" s="56"/>
      <c r="O262" s="56"/>
    </row>
    <row r="263" spans="1:15">
      <c r="A263" s="51">
        <v>32</v>
      </c>
      <c r="B263" s="159" t="s">
        <v>228</v>
      </c>
      <c r="C263" s="370"/>
      <c r="D263" s="391"/>
      <c r="E263" s="476"/>
      <c r="F263" s="479"/>
      <c r="G263" s="482"/>
      <c r="H263" s="353"/>
      <c r="I263" s="356"/>
      <c r="J263" s="77">
        <v>-0.8</v>
      </c>
      <c r="K263" s="58" t="s">
        <v>23</v>
      </c>
      <c r="L263" s="98" t="s">
        <v>234</v>
      </c>
      <c r="M263" s="56"/>
      <c r="N263" s="56"/>
      <c r="O263" s="56"/>
    </row>
    <row r="264" spans="1:15">
      <c r="A264" s="51">
        <v>32</v>
      </c>
      <c r="B264" s="159" t="s">
        <v>228</v>
      </c>
      <c r="C264" s="370"/>
      <c r="D264" s="391"/>
      <c r="E264" s="477"/>
      <c r="F264" s="480"/>
      <c r="G264" s="483"/>
      <c r="H264" s="354"/>
      <c r="I264" s="357"/>
      <c r="J264" s="80">
        <v>-15.8</v>
      </c>
      <c r="K264" s="61" t="s">
        <v>25</v>
      </c>
      <c r="L264" s="168" t="s">
        <v>258</v>
      </c>
      <c r="M264" s="56"/>
      <c r="N264" s="56"/>
      <c r="O264" s="56"/>
    </row>
    <row r="265" spans="1:15">
      <c r="A265" s="51">
        <v>32</v>
      </c>
      <c r="B265" s="159" t="s">
        <v>228</v>
      </c>
      <c r="C265" s="370"/>
      <c r="D265" s="391"/>
      <c r="E265" s="381" t="s">
        <v>259</v>
      </c>
      <c r="F265" s="384">
        <v>80</v>
      </c>
      <c r="G265" s="352">
        <v>48.4</v>
      </c>
      <c r="H265" s="352">
        <f t="shared" si="19"/>
        <v>60.5</v>
      </c>
      <c r="I265" s="355">
        <f t="shared" si="20"/>
        <v>-31.6</v>
      </c>
      <c r="J265" s="53">
        <v>-11.8</v>
      </c>
      <c r="K265" s="54" t="s">
        <v>21</v>
      </c>
      <c r="L265" s="96" t="s">
        <v>230</v>
      </c>
      <c r="M265" s="56"/>
      <c r="N265" s="56"/>
      <c r="O265" s="56"/>
    </row>
    <row r="266" spans="1:15">
      <c r="A266" s="51">
        <v>32</v>
      </c>
      <c r="B266" s="159" t="s">
        <v>228</v>
      </c>
      <c r="C266" s="370"/>
      <c r="D266" s="391"/>
      <c r="E266" s="382"/>
      <c r="F266" s="385"/>
      <c r="G266" s="353"/>
      <c r="H266" s="353"/>
      <c r="I266" s="356"/>
      <c r="J266" s="77">
        <v>-0.8</v>
      </c>
      <c r="K266" s="58" t="s">
        <v>23</v>
      </c>
      <c r="L266" s="98" t="s">
        <v>234</v>
      </c>
      <c r="M266" s="56"/>
      <c r="N266" s="56"/>
      <c r="O266" s="56"/>
    </row>
    <row r="267" spans="1:15">
      <c r="A267" s="51">
        <v>32</v>
      </c>
      <c r="B267" s="159" t="s">
        <v>228</v>
      </c>
      <c r="C267" s="370"/>
      <c r="D267" s="391"/>
      <c r="E267" s="383"/>
      <c r="F267" s="386"/>
      <c r="G267" s="354"/>
      <c r="H267" s="354"/>
      <c r="I267" s="357"/>
      <c r="J267" s="80">
        <v>-19</v>
      </c>
      <c r="K267" s="61" t="s">
        <v>25</v>
      </c>
      <c r="L267" s="99" t="s">
        <v>258</v>
      </c>
      <c r="M267" s="56"/>
      <c r="N267" s="56"/>
      <c r="O267" s="56"/>
    </row>
    <row r="268" spans="1:15" ht="26.4">
      <c r="A268" s="51">
        <v>32</v>
      </c>
      <c r="B268" s="159" t="s">
        <v>228</v>
      </c>
      <c r="C268" s="370"/>
      <c r="D268" s="391"/>
      <c r="E268" s="82" t="s">
        <v>101</v>
      </c>
      <c r="F268" s="166">
        <v>100</v>
      </c>
      <c r="G268" s="167">
        <v>0</v>
      </c>
      <c r="H268" s="84">
        <v>0</v>
      </c>
      <c r="I268" s="66">
        <f t="shared" si="20"/>
        <v>-100</v>
      </c>
      <c r="J268" s="77">
        <v>-100</v>
      </c>
      <c r="K268" s="121" t="s">
        <v>25</v>
      </c>
      <c r="L268" s="169" t="s">
        <v>260</v>
      </c>
      <c r="M268" s="56"/>
      <c r="N268" s="56"/>
      <c r="O268" s="56"/>
    </row>
    <row r="269" spans="1:15">
      <c r="A269" s="51">
        <v>32</v>
      </c>
      <c r="B269" s="159" t="s">
        <v>228</v>
      </c>
      <c r="C269" s="370"/>
      <c r="D269" s="391"/>
      <c r="E269" s="381" t="s">
        <v>60</v>
      </c>
      <c r="F269" s="349">
        <v>11000</v>
      </c>
      <c r="G269" s="352">
        <v>9350.5</v>
      </c>
      <c r="H269" s="352">
        <f t="shared" si="19"/>
        <v>85.00454545454545</v>
      </c>
      <c r="I269" s="355">
        <f t="shared" si="20"/>
        <v>-1649.5</v>
      </c>
      <c r="J269" s="53">
        <v>-215</v>
      </c>
      <c r="K269" s="54" t="s">
        <v>21</v>
      </c>
      <c r="L269" s="96" t="s">
        <v>230</v>
      </c>
      <c r="M269" s="56"/>
      <c r="N269" s="56"/>
      <c r="O269" s="56"/>
    </row>
    <row r="270" spans="1:15">
      <c r="A270" s="51">
        <v>32</v>
      </c>
      <c r="B270" s="159" t="s">
        <v>228</v>
      </c>
      <c r="C270" s="370"/>
      <c r="D270" s="391"/>
      <c r="E270" s="382"/>
      <c r="F270" s="350"/>
      <c r="G270" s="353"/>
      <c r="H270" s="353"/>
      <c r="I270" s="356"/>
      <c r="J270" s="77">
        <v>-285.7</v>
      </c>
      <c r="K270" s="58" t="s">
        <v>37</v>
      </c>
      <c r="L270" s="98" t="s">
        <v>233</v>
      </c>
      <c r="M270" s="56"/>
      <c r="N270" s="56"/>
      <c r="O270" s="56"/>
    </row>
    <row r="271" spans="1:15">
      <c r="A271" s="51">
        <v>32</v>
      </c>
      <c r="B271" s="159" t="s">
        <v>228</v>
      </c>
      <c r="C271" s="370"/>
      <c r="D271" s="391"/>
      <c r="E271" s="382"/>
      <c r="F271" s="350"/>
      <c r="G271" s="353"/>
      <c r="H271" s="353"/>
      <c r="I271" s="356"/>
      <c r="J271" s="77">
        <v>-18.8</v>
      </c>
      <c r="K271" s="58" t="s">
        <v>23</v>
      </c>
      <c r="L271" s="98" t="s">
        <v>234</v>
      </c>
      <c r="M271" s="56"/>
      <c r="N271" s="56"/>
      <c r="O271" s="56"/>
    </row>
    <row r="272" spans="1:15" ht="26.4">
      <c r="A272" s="51">
        <v>32</v>
      </c>
      <c r="B272" s="159" t="s">
        <v>228</v>
      </c>
      <c r="C272" s="370"/>
      <c r="D272" s="391"/>
      <c r="E272" s="382"/>
      <c r="F272" s="350"/>
      <c r="G272" s="353"/>
      <c r="H272" s="353"/>
      <c r="I272" s="356"/>
      <c r="J272" s="77">
        <v>-5.8</v>
      </c>
      <c r="K272" s="170" t="s">
        <v>70</v>
      </c>
      <c r="L272" s="98" t="s">
        <v>253</v>
      </c>
      <c r="M272" s="56"/>
      <c r="N272" s="56"/>
      <c r="O272" s="56"/>
    </row>
    <row r="273" spans="1:15">
      <c r="A273" s="51">
        <v>32</v>
      </c>
      <c r="B273" s="159" t="s">
        <v>228</v>
      </c>
      <c r="C273" s="370"/>
      <c r="D273" s="391"/>
      <c r="E273" s="382"/>
      <c r="F273" s="350"/>
      <c r="G273" s="353"/>
      <c r="H273" s="353"/>
      <c r="I273" s="356"/>
      <c r="J273" s="77">
        <v>-329.6</v>
      </c>
      <c r="K273" s="78" t="s">
        <v>102</v>
      </c>
      <c r="L273" s="98" t="s">
        <v>254</v>
      </c>
      <c r="M273" s="56"/>
      <c r="N273" s="56"/>
      <c r="O273" s="56"/>
    </row>
    <row r="274" spans="1:15" ht="26.4">
      <c r="A274" s="51">
        <v>32</v>
      </c>
      <c r="B274" s="159" t="s">
        <v>228</v>
      </c>
      <c r="C274" s="370"/>
      <c r="D274" s="391"/>
      <c r="E274" s="382"/>
      <c r="F274" s="350"/>
      <c r="G274" s="353"/>
      <c r="H274" s="353"/>
      <c r="I274" s="356"/>
      <c r="J274" s="77">
        <v>-694</v>
      </c>
      <c r="K274" s="121" t="s">
        <v>261</v>
      </c>
      <c r="L274" s="98" t="s">
        <v>255</v>
      </c>
      <c r="M274" s="56"/>
      <c r="N274" s="56"/>
      <c r="O274" s="56"/>
    </row>
    <row r="275" spans="1:15">
      <c r="A275" s="51">
        <v>32</v>
      </c>
      <c r="B275" s="159" t="s">
        <v>228</v>
      </c>
      <c r="C275" s="370"/>
      <c r="D275" s="391"/>
      <c r="E275" s="383"/>
      <c r="F275" s="351"/>
      <c r="G275" s="354"/>
      <c r="H275" s="354"/>
      <c r="I275" s="357"/>
      <c r="J275" s="80">
        <v>-100.6</v>
      </c>
      <c r="K275" s="61" t="s">
        <v>25</v>
      </c>
      <c r="L275" s="165" t="s">
        <v>256</v>
      </c>
      <c r="M275" s="56"/>
      <c r="N275" s="56"/>
      <c r="O275" s="56"/>
    </row>
    <row r="276" spans="1:15" ht="26.4">
      <c r="A276" s="51">
        <v>32</v>
      </c>
      <c r="B276" s="159" t="s">
        <v>228</v>
      </c>
      <c r="C276" s="370"/>
      <c r="D276" s="391"/>
      <c r="E276" s="82" t="s">
        <v>262</v>
      </c>
      <c r="F276" s="83">
        <v>750</v>
      </c>
      <c r="G276" s="84">
        <v>88.2</v>
      </c>
      <c r="H276" s="84">
        <f t="shared" si="19"/>
        <v>11.760000000000002</v>
      </c>
      <c r="I276" s="66">
        <f t="shared" si="20"/>
        <v>-661.8</v>
      </c>
      <c r="J276" s="77">
        <v>-661.8</v>
      </c>
      <c r="K276" s="121" t="s">
        <v>261</v>
      </c>
      <c r="L276" s="171" t="s">
        <v>263</v>
      </c>
      <c r="M276" s="56"/>
      <c r="N276" s="56"/>
      <c r="O276" s="56"/>
    </row>
    <row r="277" spans="1:15">
      <c r="A277" s="51">
        <v>32</v>
      </c>
      <c r="B277" s="159" t="s">
        <v>228</v>
      </c>
      <c r="C277" s="370"/>
      <c r="D277" s="391"/>
      <c r="E277" s="381" t="s">
        <v>264</v>
      </c>
      <c r="F277" s="349">
        <v>607</v>
      </c>
      <c r="G277" s="352">
        <v>383.9</v>
      </c>
      <c r="H277" s="352">
        <f t="shared" si="19"/>
        <v>63.245469522240526</v>
      </c>
      <c r="I277" s="355">
        <f t="shared" si="20"/>
        <v>-223.10000000000002</v>
      </c>
      <c r="J277" s="53">
        <v>-30.8</v>
      </c>
      <c r="K277" s="54" t="s">
        <v>21</v>
      </c>
      <c r="L277" s="96" t="s">
        <v>230</v>
      </c>
      <c r="M277" s="56"/>
      <c r="N277" s="56"/>
      <c r="O277" s="56"/>
    </row>
    <row r="278" spans="1:15">
      <c r="A278" s="51">
        <v>32</v>
      </c>
      <c r="B278" s="159" t="s">
        <v>228</v>
      </c>
      <c r="C278" s="370"/>
      <c r="D278" s="391"/>
      <c r="E278" s="382"/>
      <c r="F278" s="350"/>
      <c r="G278" s="353"/>
      <c r="H278" s="353"/>
      <c r="I278" s="356"/>
      <c r="J278" s="77">
        <v>-18.8</v>
      </c>
      <c r="K278" s="58" t="s">
        <v>23</v>
      </c>
      <c r="L278" s="98" t="s">
        <v>234</v>
      </c>
      <c r="M278" s="56"/>
      <c r="N278" s="56"/>
      <c r="O278" s="56"/>
    </row>
    <row r="279" spans="1:15">
      <c r="A279" s="51">
        <v>32</v>
      </c>
      <c r="B279" s="159" t="s">
        <v>228</v>
      </c>
      <c r="C279" s="370"/>
      <c r="D279" s="391"/>
      <c r="E279" s="383"/>
      <c r="F279" s="351"/>
      <c r="G279" s="354"/>
      <c r="H279" s="354"/>
      <c r="I279" s="357"/>
      <c r="J279" s="80">
        <v>-173.5</v>
      </c>
      <c r="K279" s="61" t="s">
        <v>25</v>
      </c>
      <c r="L279" s="99" t="s">
        <v>265</v>
      </c>
      <c r="M279" s="56"/>
      <c r="N279" s="56"/>
      <c r="O279" s="56"/>
    </row>
    <row r="280" spans="1:15">
      <c r="A280" s="51">
        <v>32</v>
      </c>
      <c r="B280" s="159" t="s">
        <v>228</v>
      </c>
      <c r="C280" s="370"/>
      <c r="D280" s="391"/>
      <c r="E280" s="381" t="s">
        <v>214</v>
      </c>
      <c r="F280" s="349">
        <v>716</v>
      </c>
      <c r="G280" s="352">
        <v>424.6</v>
      </c>
      <c r="H280" s="352">
        <f t="shared" si="19"/>
        <v>59.30167597765363</v>
      </c>
      <c r="I280" s="355">
        <f t="shared" si="20"/>
        <v>-291.39999999999998</v>
      </c>
      <c r="J280" s="53">
        <v>-64.8</v>
      </c>
      <c r="K280" s="54" t="s">
        <v>21</v>
      </c>
      <c r="L280" s="96" t="s">
        <v>230</v>
      </c>
      <c r="M280" s="56"/>
      <c r="N280" s="56"/>
      <c r="O280" s="56"/>
    </row>
    <row r="281" spans="1:15">
      <c r="A281" s="51">
        <v>32</v>
      </c>
      <c r="B281" s="159" t="s">
        <v>228</v>
      </c>
      <c r="C281" s="370"/>
      <c r="D281" s="391"/>
      <c r="E281" s="382"/>
      <c r="F281" s="350"/>
      <c r="G281" s="353"/>
      <c r="H281" s="353"/>
      <c r="I281" s="356"/>
      <c r="J281" s="77">
        <v>-19.7</v>
      </c>
      <c r="K281" s="58" t="s">
        <v>23</v>
      </c>
      <c r="L281" s="98" t="s">
        <v>266</v>
      </c>
      <c r="M281" s="56"/>
      <c r="N281" s="56"/>
      <c r="O281" s="56"/>
    </row>
    <row r="282" spans="1:15">
      <c r="A282" s="51">
        <v>32</v>
      </c>
      <c r="B282" s="159" t="s">
        <v>228</v>
      </c>
      <c r="C282" s="370"/>
      <c r="D282" s="391"/>
      <c r="E282" s="383"/>
      <c r="F282" s="351"/>
      <c r="G282" s="354"/>
      <c r="H282" s="354"/>
      <c r="I282" s="357"/>
      <c r="J282" s="80">
        <v>-206.9</v>
      </c>
      <c r="K282" s="61" t="s">
        <v>25</v>
      </c>
      <c r="L282" s="99" t="s">
        <v>265</v>
      </c>
      <c r="M282" s="56"/>
      <c r="N282" s="56"/>
      <c r="O282" s="56"/>
    </row>
    <row r="283" spans="1:15" ht="39.6">
      <c r="A283" s="51">
        <v>32</v>
      </c>
      <c r="B283" s="159" t="s">
        <v>228</v>
      </c>
      <c r="C283" s="370"/>
      <c r="D283" s="391"/>
      <c r="E283" s="172" t="s">
        <v>267</v>
      </c>
      <c r="F283" s="173">
        <v>177</v>
      </c>
      <c r="G283" s="174">
        <v>89</v>
      </c>
      <c r="H283" s="84">
        <f t="shared" si="19"/>
        <v>50.282485875706215</v>
      </c>
      <c r="I283" s="66">
        <f t="shared" si="20"/>
        <v>-88</v>
      </c>
      <c r="J283" s="80">
        <v>-88</v>
      </c>
      <c r="K283" s="61" t="s">
        <v>25</v>
      </c>
      <c r="L283" s="175" t="s">
        <v>268</v>
      </c>
      <c r="M283" s="56"/>
      <c r="N283" s="56"/>
      <c r="O283" s="56"/>
    </row>
    <row r="284" spans="1:15" ht="39.6">
      <c r="A284" s="51">
        <v>32</v>
      </c>
      <c r="B284" s="159" t="s">
        <v>228</v>
      </c>
      <c r="C284" s="370"/>
      <c r="D284" s="391"/>
      <c r="E284" s="172" t="s">
        <v>179</v>
      </c>
      <c r="F284" s="173">
        <v>194</v>
      </c>
      <c r="G284" s="174">
        <v>97.4</v>
      </c>
      <c r="H284" s="84">
        <f t="shared" si="19"/>
        <v>50.206185567010309</v>
      </c>
      <c r="I284" s="66">
        <f t="shared" si="20"/>
        <v>-96.6</v>
      </c>
      <c r="J284" s="53">
        <v>-96.6</v>
      </c>
      <c r="K284" s="68" t="s">
        <v>25</v>
      </c>
      <c r="L284" s="176" t="s">
        <v>268</v>
      </c>
      <c r="M284" s="56"/>
      <c r="N284" s="56"/>
      <c r="O284" s="56"/>
    </row>
    <row r="285" spans="1:15">
      <c r="A285" s="51">
        <v>32</v>
      </c>
      <c r="B285" s="159" t="s">
        <v>228</v>
      </c>
      <c r="C285" s="370"/>
      <c r="D285" s="391"/>
      <c r="E285" s="381" t="s">
        <v>27</v>
      </c>
      <c r="F285" s="349">
        <v>3663.1</v>
      </c>
      <c r="G285" s="352">
        <v>2875</v>
      </c>
      <c r="H285" s="352">
        <f t="shared" si="19"/>
        <v>78.485435833037599</v>
      </c>
      <c r="I285" s="355">
        <f t="shared" si="20"/>
        <v>-788.09999999999991</v>
      </c>
      <c r="J285" s="53">
        <v>-2.9</v>
      </c>
      <c r="K285" s="89" t="s">
        <v>35</v>
      </c>
      <c r="L285" s="96" t="s">
        <v>232</v>
      </c>
      <c r="M285" s="56"/>
      <c r="N285" s="56"/>
      <c r="O285" s="56"/>
    </row>
    <row r="286" spans="1:15">
      <c r="A286" s="51">
        <v>32</v>
      </c>
      <c r="B286" s="159" t="s">
        <v>228</v>
      </c>
      <c r="C286" s="370"/>
      <c r="D286" s="391"/>
      <c r="E286" s="382"/>
      <c r="F286" s="350"/>
      <c r="G286" s="353"/>
      <c r="H286" s="353"/>
      <c r="I286" s="356"/>
      <c r="J286" s="77">
        <v>-0.7</v>
      </c>
      <c r="K286" s="58" t="s">
        <v>37</v>
      </c>
      <c r="L286" s="98" t="s">
        <v>233</v>
      </c>
      <c r="M286" s="56"/>
      <c r="N286" s="56"/>
      <c r="O286" s="56"/>
    </row>
    <row r="287" spans="1:15">
      <c r="A287" s="51">
        <v>32</v>
      </c>
      <c r="B287" s="159" t="s">
        <v>228</v>
      </c>
      <c r="C287" s="370"/>
      <c r="D287" s="391"/>
      <c r="E287" s="382"/>
      <c r="F287" s="350"/>
      <c r="G287" s="353"/>
      <c r="H287" s="353"/>
      <c r="I287" s="356"/>
      <c r="J287" s="77">
        <v>-16.600000000000001</v>
      </c>
      <c r="K287" s="58" t="s">
        <v>23</v>
      </c>
      <c r="L287" s="98" t="s">
        <v>234</v>
      </c>
      <c r="M287" s="56"/>
      <c r="N287" s="56"/>
      <c r="O287" s="56"/>
    </row>
    <row r="288" spans="1:15">
      <c r="A288" s="51">
        <v>32</v>
      </c>
      <c r="B288" s="159" t="s">
        <v>228</v>
      </c>
      <c r="C288" s="370"/>
      <c r="D288" s="391"/>
      <c r="E288" s="382"/>
      <c r="F288" s="350"/>
      <c r="G288" s="353"/>
      <c r="H288" s="353"/>
      <c r="I288" s="356"/>
      <c r="J288" s="77">
        <v>-760</v>
      </c>
      <c r="K288" s="121" t="s">
        <v>25</v>
      </c>
      <c r="L288" s="98" t="s">
        <v>269</v>
      </c>
      <c r="M288" s="56"/>
      <c r="N288" s="56"/>
      <c r="O288" s="56"/>
    </row>
    <row r="289" spans="1:15">
      <c r="A289" s="51">
        <v>32</v>
      </c>
      <c r="B289" s="159" t="s">
        <v>228</v>
      </c>
      <c r="C289" s="370"/>
      <c r="D289" s="391"/>
      <c r="E289" s="382"/>
      <c r="F289" s="350"/>
      <c r="G289" s="353"/>
      <c r="H289" s="353"/>
      <c r="I289" s="356"/>
      <c r="J289" s="77">
        <v>-0.2</v>
      </c>
      <c r="K289" s="121" t="s">
        <v>25</v>
      </c>
      <c r="L289" s="177" t="s">
        <v>270</v>
      </c>
      <c r="M289" s="56"/>
      <c r="N289" s="56"/>
      <c r="O289" s="56"/>
    </row>
    <row r="290" spans="1:15">
      <c r="A290" s="51">
        <v>32</v>
      </c>
      <c r="B290" s="159" t="s">
        <v>228</v>
      </c>
      <c r="C290" s="370"/>
      <c r="D290" s="391"/>
      <c r="E290" s="383"/>
      <c r="F290" s="351"/>
      <c r="G290" s="354"/>
      <c r="H290" s="354"/>
      <c r="I290" s="357"/>
      <c r="J290" s="80">
        <v>-7.7</v>
      </c>
      <c r="K290" s="61" t="s">
        <v>25</v>
      </c>
      <c r="L290" s="178" t="s">
        <v>271</v>
      </c>
      <c r="M290" s="56"/>
      <c r="N290" s="56"/>
      <c r="O290" s="56"/>
    </row>
    <row r="291" spans="1:15">
      <c r="A291" s="51">
        <v>32</v>
      </c>
      <c r="B291" s="159" t="s">
        <v>228</v>
      </c>
      <c r="C291" s="370"/>
      <c r="D291" s="391"/>
      <c r="E291" s="82" t="s">
        <v>40</v>
      </c>
      <c r="F291" s="166">
        <v>5.2</v>
      </c>
      <c r="G291" s="167">
        <v>0</v>
      </c>
      <c r="H291" s="84">
        <v>0</v>
      </c>
      <c r="I291" s="66">
        <f t="shared" si="20"/>
        <v>-5.2</v>
      </c>
      <c r="J291" s="77">
        <v>-5.2</v>
      </c>
      <c r="K291" s="121" t="s">
        <v>25</v>
      </c>
      <c r="L291" s="171" t="s">
        <v>272</v>
      </c>
      <c r="M291" s="56"/>
      <c r="N291" s="56"/>
      <c r="O291" s="56"/>
    </row>
    <row r="292" spans="1:15">
      <c r="A292" s="51">
        <v>32</v>
      </c>
      <c r="B292" s="159" t="s">
        <v>228</v>
      </c>
      <c r="C292" s="370"/>
      <c r="D292" s="391"/>
      <c r="E292" s="381" t="s">
        <v>160</v>
      </c>
      <c r="F292" s="349">
        <v>122511.3</v>
      </c>
      <c r="G292" s="352">
        <v>75650.2</v>
      </c>
      <c r="H292" s="352">
        <f t="shared" si="19"/>
        <v>61.749569223410404</v>
      </c>
      <c r="I292" s="355">
        <f t="shared" si="20"/>
        <v>-46861.100000000006</v>
      </c>
      <c r="J292" s="53">
        <v>-0.3</v>
      </c>
      <c r="K292" s="179" t="s">
        <v>273</v>
      </c>
      <c r="L292" s="96" t="s">
        <v>233</v>
      </c>
      <c r="M292" s="56"/>
      <c r="N292" s="56"/>
      <c r="O292" s="56"/>
    </row>
    <row r="293" spans="1:15" ht="26.4">
      <c r="A293" s="51">
        <v>32</v>
      </c>
      <c r="B293" s="159" t="s">
        <v>228</v>
      </c>
      <c r="C293" s="370"/>
      <c r="D293" s="391"/>
      <c r="E293" s="383"/>
      <c r="F293" s="351"/>
      <c r="G293" s="354"/>
      <c r="H293" s="354"/>
      <c r="I293" s="357"/>
      <c r="J293" s="80">
        <v>-46860.800000000003</v>
      </c>
      <c r="K293" s="61" t="s">
        <v>274</v>
      </c>
      <c r="L293" s="99" t="s">
        <v>275</v>
      </c>
      <c r="M293" s="56"/>
      <c r="N293" s="56"/>
      <c r="O293" s="56"/>
    </row>
    <row r="294" spans="1:15" ht="39.6">
      <c r="A294" s="51">
        <v>32</v>
      </c>
      <c r="B294" s="159" t="s">
        <v>228</v>
      </c>
      <c r="C294" s="370"/>
      <c r="D294" s="391"/>
      <c r="E294" s="381" t="s">
        <v>178</v>
      </c>
      <c r="F294" s="349">
        <v>9974.5</v>
      </c>
      <c r="G294" s="352">
        <v>9228.2999999999993</v>
      </c>
      <c r="H294" s="352">
        <f t="shared" si="19"/>
        <v>92.518923254298457</v>
      </c>
      <c r="I294" s="355">
        <f t="shared" si="20"/>
        <v>-746.20000000000073</v>
      </c>
      <c r="J294" s="53">
        <v>-41.4</v>
      </c>
      <c r="K294" s="68" t="s">
        <v>25</v>
      </c>
      <c r="L294" s="96" t="s">
        <v>276</v>
      </c>
      <c r="M294" s="56"/>
      <c r="N294" s="56"/>
      <c r="O294" s="56"/>
    </row>
    <row r="295" spans="1:15">
      <c r="A295" s="51">
        <v>32</v>
      </c>
      <c r="B295" s="159" t="s">
        <v>228</v>
      </c>
      <c r="C295" s="370"/>
      <c r="D295" s="391"/>
      <c r="E295" s="383"/>
      <c r="F295" s="351"/>
      <c r="G295" s="354"/>
      <c r="H295" s="354"/>
      <c r="I295" s="357"/>
      <c r="J295" s="80">
        <v>-704.8</v>
      </c>
      <c r="K295" s="61" t="s">
        <v>25</v>
      </c>
      <c r="L295" s="85" t="s">
        <v>277</v>
      </c>
      <c r="M295" s="56"/>
      <c r="N295" s="56"/>
      <c r="O295" s="56"/>
    </row>
    <row r="296" spans="1:15">
      <c r="A296" s="51">
        <v>32</v>
      </c>
      <c r="B296" s="180" t="s">
        <v>228</v>
      </c>
      <c r="C296" s="371"/>
      <c r="D296" s="392"/>
      <c r="E296" s="41" t="s">
        <v>29</v>
      </c>
      <c r="F296" s="71">
        <f>SUM(F229:F295)</f>
        <v>332136.40000000002</v>
      </c>
      <c r="G296" s="72">
        <f>SUM(G229:G295)</f>
        <v>276057.40000000002</v>
      </c>
      <c r="H296" s="72">
        <f t="shared" si="19"/>
        <v>83.115671754134752</v>
      </c>
      <c r="I296" s="73">
        <f>SUM(I229:I295)</f>
        <v>-56079</v>
      </c>
      <c r="J296" s="93"/>
      <c r="K296" s="113"/>
      <c r="L296" s="99"/>
      <c r="M296" s="56"/>
      <c r="N296" s="56"/>
      <c r="O296" s="56"/>
    </row>
    <row r="297" spans="1:15" ht="92.4">
      <c r="A297" s="51">
        <v>32</v>
      </c>
      <c r="B297" s="159" t="s">
        <v>228</v>
      </c>
      <c r="C297" s="63" t="s">
        <v>278</v>
      </c>
      <c r="D297" s="181" t="s">
        <v>279</v>
      </c>
      <c r="E297" s="82" t="s">
        <v>20</v>
      </c>
      <c r="F297" s="83">
        <v>427470</v>
      </c>
      <c r="G297" s="84">
        <v>422458</v>
      </c>
      <c r="H297" s="84">
        <f t="shared" si="19"/>
        <v>98.827520059887235</v>
      </c>
      <c r="I297" s="66">
        <f>+G297-F297</f>
        <v>-5012</v>
      </c>
      <c r="J297" s="86">
        <v>-5012</v>
      </c>
      <c r="K297" s="143" t="s">
        <v>280</v>
      </c>
      <c r="L297" s="76" t="s">
        <v>281</v>
      </c>
      <c r="M297" s="56"/>
      <c r="N297" s="56"/>
      <c r="O297" s="56"/>
    </row>
    <row r="298" spans="1:15">
      <c r="A298" s="51">
        <v>32</v>
      </c>
      <c r="B298" s="180" t="s">
        <v>228</v>
      </c>
      <c r="C298" s="182" t="s">
        <v>278</v>
      </c>
      <c r="D298" s="183" t="s">
        <v>279</v>
      </c>
      <c r="E298" s="41" t="s">
        <v>29</v>
      </c>
      <c r="F298" s="71">
        <f>SUM(F297)</f>
        <v>427470</v>
      </c>
      <c r="G298" s="72">
        <f>SUM(G297)</f>
        <v>422458</v>
      </c>
      <c r="H298" s="72">
        <f t="shared" si="19"/>
        <v>98.827520059887235</v>
      </c>
      <c r="I298" s="73">
        <f>SUM(I297)</f>
        <v>-5012</v>
      </c>
      <c r="J298" s="74"/>
      <c r="K298" s="75"/>
      <c r="L298" s="76"/>
      <c r="M298" s="56"/>
      <c r="N298" s="56"/>
      <c r="O298" s="56"/>
    </row>
    <row r="299" spans="1:15" ht="15.6">
      <c r="A299" s="415" t="s">
        <v>282</v>
      </c>
      <c r="B299" s="416"/>
      <c r="C299" s="416"/>
      <c r="D299" s="416"/>
      <c r="E299" s="416"/>
      <c r="F299" s="416"/>
      <c r="G299" s="416"/>
      <c r="H299" s="416"/>
      <c r="I299" s="416"/>
      <c r="J299" s="417"/>
      <c r="K299" s="418"/>
      <c r="L299" s="419"/>
      <c r="M299" s="56"/>
      <c r="N299" s="56"/>
      <c r="O299" s="56"/>
    </row>
    <row r="300" spans="1:15">
      <c r="A300" s="51">
        <v>91</v>
      </c>
      <c r="B300" s="52" t="s">
        <v>283</v>
      </c>
      <c r="C300" s="369" t="s">
        <v>278</v>
      </c>
      <c r="D300" s="378" t="s">
        <v>284</v>
      </c>
      <c r="E300" s="381" t="s">
        <v>20</v>
      </c>
      <c r="F300" s="349">
        <v>196874.8</v>
      </c>
      <c r="G300" s="413">
        <v>195976.67</v>
      </c>
      <c r="H300" s="352">
        <f t="shared" ref="H300:H362" si="21">IF(ISBLANK(G300),"",+G300/F300*100)</f>
        <v>99.543806520692343</v>
      </c>
      <c r="I300" s="355">
        <f t="shared" ref="I300:I310" si="22">+G300-F300</f>
        <v>-898.12999999997555</v>
      </c>
      <c r="J300" s="184">
        <v>-272.7</v>
      </c>
      <c r="K300" s="54" t="s">
        <v>21</v>
      </c>
      <c r="L300" s="142" t="s">
        <v>285</v>
      </c>
      <c r="M300" s="56"/>
      <c r="N300" s="56"/>
      <c r="O300" s="56"/>
    </row>
    <row r="301" spans="1:15">
      <c r="A301" s="51">
        <v>91</v>
      </c>
      <c r="B301" s="52" t="s">
        <v>283</v>
      </c>
      <c r="C301" s="370"/>
      <c r="D301" s="379"/>
      <c r="E301" s="382"/>
      <c r="F301" s="350"/>
      <c r="G301" s="450"/>
      <c r="H301" s="353"/>
      <c r="I301" s="356"/>
      <c r="J301" s="77">
        <v>-26.5</v>
      </c>
      <c r="K301" s="58" t="s">
        <v>37</v>
      </c>
      <c r="L301" s="98" t="s">
        <v>286</v>
      </c>
      <c r="M301" s="56"/>
      <c r="N301" s="56"/>
      <c r="O301" s="56"/>
    </row>
    <row r="302" spans="1:15" ht="39.6">
      <c r="A302" s="51">
        <v>91</v>
      </c>
      <c r="B302" s="52" t="s">
        <v>283</v>
      </c>
      <c r="C302" s="370"/>
      <c r="D302" s="379"/>
      <c r="E302" s="382"/>
      <c r="F302" s="350"/>
      <c r="G302" s="450"/>
      <c r="H302" s="353"/>
      <c r="I302" s="356"/>
      <c r="J302" s="77">
        <v>-85.6</v>
      </c>
      <c r="K302" s="58" t="s">
        <v>23</v>
      </c>
      <c r="L302" s="98" t="s">
        <v>287</v>
      </c>
      <c r="M302" s="56"/>
      <c r="N302" s="56"/>
      <c r="O302" s="56"/>
    </row>
    <row r="303" spans="1:15">
      <c r="A303" s="51">
        <v>91</v>
      </c>
      <c r="B303" s="52" t="s">
        <v>283</v>
      </c>
      <c r="C303" s="370"/>
      <c r="D303" s="379"/>
      <c r="E303" s="382"/>
      <c r="F303" s="350"/>
      <c r="G303" s="450"/>
      <c r="H303" s="353"/>
      <c r="I303" s="356"/>
      <c r="J303" s="77">
        <v>-6.5</v>
      </c>
      <c r="K303" s="97" t="s">
        <v>51</v>
      </c>
      <c r="L303" s="98" t="s">
        <v>288</v>
      </c>
      <c r="M303" s="56"/>
      <c r="N303" s="56"/>
      <c r="O303" s="56"/>
    </row>
    <row r="304" spans="1:15">
      <c r="A304" s="51">
        <v>91</v>
      </c>
      <c r="B304" s="52" t="s">
        <v>283</v>
      </c>
      <c r="C304" s="370"/>
      <c r="D304" s="379"/>
      <c r="E304" s="382"/>
      <c r="F304" s="350"/>
      <c r="G304" s="450"/>
      <c r="H304" s="353"/>
      <c r="I304" s="356"/>
      <c r="J304" s="77">
        <v>-3.5</v>
      </c>
      <c r="K304" s="78" t="s">
        <v>102</v>
      </c>
      <c r="L304" s="98" t="s">
        <v>289</v>
      </c>
      <c r="M304" s="56"/>
      <c r="N304" s="56"/>
      <c r="O304" s="56"/>
    </row>
    <row r="305" spans="1:15">
      <c r="A305" s="51">
        <v>91</v>
      </c>
      <c r="B305" s="52" t="s">
        <v>283</v>
      </c>
      <c r="C305" s="370"/>
      <c r="D305" s="379"/>
      <c r="E305" s="382"/>
      <c r="F305" s="350"/>
      <c r="G305" s="450"/>
      <c r="H305" s="353"/>
      <c r="I305" s="356"/>
      <c r="J305" s="77">
        <v>-34.299999999999997</v>
      </c>
      <c r="K305" s="78" t="s">
        <v>61</v>
      </c>
      <c r="L305" s="98" t="s">
        <v>290</v>
      </c>
      <c r="M305" s="56"/>
      <c r="N305" s="56"/>
      <c r="O305" s="56"/>
    </row>
    <row r="306" spans="1:15">
      <c r="A306" s="51">
        <v>91</v>
      </c>
      <c r="B306" s="52" t="s">
        <v>283</v>
      </c>
      <c r="C306" s="370"/>
      <c r="D306" s="379"/>
      <c r="E306" s="383"/>
      <c r="F306" s="351"/>
      <c r="G306" s="414"/>
      <c r="H306" s="354"/>
      <c r="I306" s="357"/>
      <c r="J306" s="80">
        <v>-469.1</v>
      </c>
      <c r="K306" s="61" t="s">
        <v>25</v>
      </c>
      <c r="L306" s="99" t="s">
        <v>291</v>
      </c>
      <c r="M306" s="56"/>
      <c r="N306" s="56"/>
      <c r="O306" s="56"/>
    </row>
    <row r="307" spans="1:15">
      <c r="A307" s="51">
        <v>91</v>
      </c>
      <c r="B307" s="52" t="s">
        <v>283</v>
      </c>
      <c r="C307" s="370"/>
      <c r="D307" s="379"/>
      <c r="E307" s="381" t="s">
        <v>27</v>
      </c>
      <c r="F307" s="349">
        <v>398</v>
      </c>
      <c r="G307" s="413">
        <v>203.28</v>
      </c>
      <c r="H307" s="352">
        <f t="shared" si="21"/>
        <v>51.075376884422106</v>
      </c>
      <c r="I307" s="355">
        <f t="shared" si="22"/>
        <v>-194.72</v>
      </c>
      <c r="J307" s="53">
        <v>-8.4</v>
      </c>
      <c r="K307" s="124" t="s">
        <v>37</v>
      </c>
      <c r="L307" s="96" t="s">
        <v>292</v>
      </c>
      <c r="M307" s="56"/>
      <c r="N307" s="56"/>
      <c r="O307" s="56"/>
    </row>
    <row r="308" spans="1:15">
      <c r="A308" s="51">
        <v>91</v>
      </c>
      <c r="B308" s="52" t="s">
        <v>283</v>
      </c>
      <c r="C308" s="370"/>
      <c r="D308" s="379"/>
      <c r="E308" s="382"/>
      <c r="F308" s="350"/>
      <c r="G308" s="450"/>
      <c r="H308" s="353"/>
      <c r="I308" s="356"/>
      <c r="J308" s="77">
        <v>-3.8</v>
      </c>
      <c r="K308" s="97" t="s">
        <v>51</v>
      </c>
      <c r="L308" s="98" t="s">
        <v>293</v>
      </c>
      <c r="M308" s="56"/>
      <c r="N308" s="56"/>
      <c r="O308" s="56"/>
    </row>
    <row r="309" spans="1:15">
      <c r="A309" s="51">
        <v>91</v>
      </c>
      <c r="B309" s="52" t="s">
        <v>283</v>
      </c>
      <c r="C309" s="370"/>
      <c r="D309" s="379"/>
      <c r="E309" s="383"/>
      <c r="F309" s="351"/>
      <c r="G309" s="414"/>
      <c r="H309" s="354"/>
      <c r="I309" s="357"/>
      <c r="J309" s="80">
        <v>-182.49</v>
      </c>
      <c r="K309" s="61" t="s">
        <v>25</v>
      </c>
      <c r="L309" s="99" t="s">
        <v>294</v>
      </c>
      <c r="M309" s="56"/>
      <c r="N309" s="56"/>
      <c r="O309" s="56"/>
    </row>
    <row r="310" spans="1:15">
      <c r="A310" s="51">
        <v>91</v>
      </c>
      <c r="B310" s="52" t="s">
        <v>283</v>
      </c>
      <c r="C310" s="370"/>
      <c r="D310" s="379"/>
      <c r="E310" s="82" t="s">
        <v>40</v>
      </c>
      <c r="F310" s="83">
        <v>13.016</v>
      </c>
      <c r="G310" s="167">
        <v>3.68</v>
      </c>
      <c r="H310" s="84">
        <f t="shared" si="21"/>
        <v>28.272894898586355</v>
      </c>
      <c r="I310" s="66">
        <f t="shared" si="22"/>
        <v>-9.3360000000000003</v>
      </c>
      <c r="J310" s="80">
        <v>-9.3000000000000007</v>
      </c>
      <c r="K310" s="90" t="s">
        <v>23</v>
      </c>
      <c r="L310" s="99" t="s">
        <v>295</v>
      </c>
      <c r="M310" s="56"/>
      <c r="N310" s="56"/>
      <c r="O310" s="56"/>
    </row>
    <row r="311" spans="1:15">
      <c r="A311" s="51">
        <v>91</v>
      </c>
      <c r="B311" s="70" t="s">
        <v>283</v>
      </c>
      <c r="C311" s="371"/>
      <c r="D311" s="380"/>
      <c r="E311" s="41" t="s">
        <v>29</v>
      </c>
      <c r="F311" s="71">
        <f>SUM(F300:F310)</f>
        <v>197285.81599999999</v>
      </c>
      <c r="G311" s="72">
        <f>SUM(G300:G310)</f>
        <v>196183.63</v>
      </c>
      <c r="H311" s="72">
        <f t="shared" si="21"/>
        <v>99.441325269932236</v>
      </c>
      <c r="I311" s="73">
        <f>SUM(I300:I310)</f>
        <v>-1102.1859999999756</v>
      </c>
      <c r="J311" s="132"/>
      <c r="K311" s="185"/>
      <c r="L311" s="96"/>
      <c r="M311" s="56"/>
      <c r="N311" s="56"/>
      <c r="O311" s="56"/>
    </row>
    <row r="312" spans="1:15">
      <c r="A312" s="51">
        <v>91</v>
      </c>
      <c r="B312" s="52" t="s">
        <v>283</v>
      </c>
      <c r="C312" s="369" t="s">
        <v>296</v>
      </c>
      <c r="D312" s="378" t="s">
        <v>297</v>
      </c>
      <c r="E312" s="381" t="s">
        <v>20</v>
      </c>
      <c r="F312" s="459">
        <v>67795</v>
      </c>
      <c r="G312" s="461">
        <v>67074.3</v>
      </c>
      <c r="H312" s="352">
        <f t="shared" si="21"/>
        <v>98.9369422523785</v>
      </c>
      <c r="I312" s="355">
        <f t="shared" ref="I312:I321" si="23">+G312-F312</f>
        <v>-720.69999999999709</v>
      </c>
      <c r="J312" s="53">
        <v>-382.30000000000007</v>
      </c>
      <c r="K312" s="54" t="s">
        <v>21</v>
      </c>
      <c r="L312" s="96" t="s">
        <v>285</v>
      </c>
      <c r="M312" s="56"/>
      <c r="N312" s="56"/>
      <c r="O312" s="56"/>
    </row>
    <row r="313" spans="1:15">
      <c r="A313" s="51">
        <v>91</v>
      </c>
      <c r="B313" s="52" t="s">
        <v>283</v>
      </c>
      <c r="C313" s="370"/>
      <c r="D313" s="379"/>
      <c r="E313" s="382"/>
      <c r="F313" s="463"/>
      <c r="G313" s="464"/>
      <c r="H313" s="353"/>
      <c r="I313" s="356"/>
      <c r="J313" s="77">
        <v>-52.79</v>
      </c>
      <c r="K313" s="58" t="s">
        <v>37</v>
      </c>
      <c r="L313" s="98" t="s">
        <v>298</v>
      </c>
      <c r="M313" s="56"/>
      <c r="N313" s="56"/>
      <c r="O313" s="56"/>
    </row>
    <row r="314" spans="1:15" ht="39.6">
      <c r="A314" s="51">
        <v>91</v>
      </c>
      <c r="B314" s="52" t="s">
        <v>283</v>
      </c>
      <c r="C314" s="370"/>
      <c r="D314" s="379"/>
      <c r="E314" s="382"/>
      <c r="F314" s="463"/>
      <c r="G314" s="464"/>
      <c r="H314" s="353"/>
      <c r="I314" s="356"/>
      <c r="J314" s="77">
        <v>-211.49</v>
      </c>
      <c r="K314" s="58" t="s">
        <v>23</v>
      </c>
      <c r="L314" s="98" t="s">
        <v>299</v>
      </c>
      <c r="M314" s="56"/>
      <c r="N314" s="56"/>
      <c r="O314" s="56"/>
    </row>
    <row r="315" spans="1:15">
      <c r="A315" s="51">
        <v>91</v>
      </c>
      <c r="B315" s="52" t="s">
        <v>283</v>
      </c>
      <c r="C315" s="370"/>
      <c r="D315" s="379"/>
      <c r="E315" s="382"/>
      <c r="F315" s="463"/>
      <c r="G315" s="464"/>
      <c r="H315" s="353"/>
      <c r="I315" s="356"/>
      <c r="J315" s="77">
        <v>-1</v>
      </c>
      <c r="K315" s="97" t="s">
        <v>51</v>
      </c>
      <c r="L315" s="98" t="s">
        <v>300</v>
      </c>
      <c r="M315" s="56"/>
      <c r="N315" s="56"/>
      <c r="O315" s="56"/>
    </row>
    <row r="316" spans="1:15">
      <c r="A316" s="51">
        <v>91</v>
      </c>
      <c r="B316" s="52" t="s">
        <v>283</v>
      </c>
      <c r="C316" s="370"/>
      <c r="D316" s="379"/>
      <c r="E316" s="382"/>
      <c r="F316" s="463"/>
      <c r="G316" s="464"/>
      <c r="H316" s="353"/>
      <c r="I316" s="356"/>
      <c r="J316" s="77">
        <v>-9.7799999999999994</v>
      </c>
      <c r="K316" s="78" t="s">
        <v>102</v>
      </c>
      <c r="L316" s="98" t="s">
        <v>301</v>
      </c>
      <c r="M316" s="56"/>
      <c r="N316" s="56"/>
      <c r="O316" s="56"/>
    </row>
    <row r="317" spans="1:15" ht="26.4">
      <c r="A317" s="51">
        <v>91</v>
      </c>
      <c r="B317" s="52" t="s">
        <v>283</v>
      </c>
      <c r="C317" s="370"/>
      <c r="D317" s="379"/>
      <c r="E317" s="383"/>
      <c r="F317" s="460"/>
      <c r="G317" s="462"/>
      <c r="H317" s="354"/>
      <c r="I317" s="357"/>
      <c r="J317" s="80">
        <v>-63.38</v>
      </c>
      <c r="K317" s="61" t="s">
        <v>25</v>
      </c>
      <c r="L317" s="99" t="s">
        <v>302</v>
      </c>
      <c r="M317" s="56"/>
      <c r="N317" s="56"/>
      <c r="O317" s="56"/>
    </row>
    <row r="318" spans="1:15" ht="26.4">
      <c r="A318" s="51">
        <v>91</v>
      </c>
      <c r="B318" s="52" t="s">
        <v>283</v>
      </c>
      <c r="C318" s="370"/>
      <c r="D318" s="379"/>
      <c r="E318" s="381" t="s">
        <v>27</v>
      </c>
      <c r="F318" s="459">
        <v>1790.9</v>
      </c>
      <c r="G318" s="461">
        <v>1237.08484</v>
      </c>
      <c r="H318" s="352">
        <f t="shared" si="21"/>
        <v>69.076153889106024</v>
      </c>
      <c r="I318" s="355">
        <f t="shared" si="23"/>
        <v>-553.81516000000011</v>
      </c>
      <c r="J318" s="53">
        <v>-534.78</v>
      </c>
      <c r="K318" s="124" t="s">
        <v>23</v>
      </c>
      <c r="L318" s="96" t="s">
        <v>303</v>
      </c>
      <c r="M318" s="56"/>
      <c r="N318" s="56"/>
      <c r="O318" s="56"/>
    </row>
    <row r="319" spans="1:15">
      <c r="A319" s="51">
        <v>91</v>
      </c>
      <c r="B319" s="52" t="s">
        <v>283</v>
      </c>
      <c r="C319" s="370"/>
      <c r="D319" s="379"/>
      <c r="E319" s="383"/>
      <c r="F319" s="460"/>
      <c r="G319" s="462"/>
      <c r="H319" s="354"/>
      <c r="I319" s="357"/>
      <c r="J319" s="80">
        <v>-19</v>
      </c>
      <c r="K319" s="61" t="s">
        <v>25</v>
      </c>
      <c r="L319" s="99" t="s">
        <v>294</v>
      </c>
      <c r="M319" s="56"/>
      <c r="N319" s="56"/>
      <c r="O319" s="56"/>
    </row>
    <row r="320" spans="1:15">
      <c r="A320" s="51">
        <v>91</v>
      </c>
      <c r="B320" s="52" t="s">
        <v>283</v>
      </c>
      <c r="C320" s="370"/>
      <c r="D320" s="379"/>
      <c r="E320" s="82" t="s">
        <v>57</v>
      </c>
      <c r="F320" s="186">
        <v>11250</v>
      </c>
      <c r="G320" s="187">
        <v>11250</v>
      </c>
      <c r="H320" s="84">
        <f t="shared" si="21"/>
        <v>100</v>
      </c>
      <c r="I320" s="66">
        <f t="shared" si="23"/>
        <v>0</v>
      </c>
      <c r="J320" s="80"/>
      <c r="K320" s="90"/>
      <c r="L320" s="99"/>
      <c r="M320" s="56"/>
      <c r="N320" s="56"/>
      <c r="O320" s="56"/>
    </row>
    <row r="321" spans="1:15">
      <c r="A321" s="51">
        <v>91</v>
      </c>
      <c r="B321" s="52" t="s">
        <v>283</v>
      </c>
      <c r="C321" s="370"/>
      <c r="D321" s="379"/>
      <c r="E321" s="82" t="s">
        <v>178</v>
      </c>
      <c r="F321" s="186">
        <v>633</v>
      </c>
      <c r="G321" s="187">
        <v>618.1</v>
      </c>
      <c r="H321" s="84">
        <f t="shared" si="21"/>
        <v>97.646129541864141</v>
      </c>
      <c r="I321" s="66">
        <f t="shared" si="23"/>
        <v>-14.899999999999977</v>
      </c>
      <c r="J321" s="86">
        <v>-14.9</v>
      </c>
      <c r="K321" s="143" t="s">
        <v>25</v>
      </c>
      <c r="L321" s="188" t="s">
        <v>304</v>
      </c>
      <c r="M321" s="56"/>
      <c r="N321" s="56"/>
      <c r="O321" s="56"/>
    </row>
    <row r="322" spans="1:15">
      <c r="A322" s="51">
        <v>91</v>
      </c>
      <c r="B322" s="70" t="s">
        <v>283</v>
      </c>
      <c r="C322" s="371"/>
      <c r="D322" s="380"/>
      <c r="E322" s="41" t="s">
        <v>29</v>
      </c>
      <c r="F322" s="71">
        <f t="shared" ref="F322:G322" si="24">SUM(F312:F321)</f>
        <v>81468.899999999994</v>
      </c>
      <c r="G322" s="72">
        <f t="shared" si="24"/>
        <v>80179.484840000005</v>
      </c>
      <c r="H322" s="72">
        <f t="shared" si="21"/>
        <v>98.417291555427909</v>
      </c>
      <c r="I322" s="189">
        <f>SUM(I312:I321)</f>
        <v>-1289.4151599999973</v>
      </c>
      <c r="J322" s="190"/>
      <c r="K322" s="191"/>
      <c r="L322" s="76"/>
      <c r="M322" s="56"/>
      <c r="N322" s="56"/>
      <c r="O322" s="56"/>
    </row>
    <row r="323" spans="1:15" ht="15.6">
      <c r="A323" s="415" t="s">
        <v>305</v>
      </c>
      <c r="B323" s="416"/>
      <c r="C323" s="416"/>
      <c r="D323" s="416"/>
      <c r="E323" s="416"/>
      <c r="F323" s="416"/>
      <c r="G323" s="416"/>
      <c r="H323" s="416"/>
      <c r="I323" s="416"/>
      <c r="J323" s="417"/>
      <c r="K323" s="418"/>
      <c r="L323" s="419"/>
      <c r="M323" s="56"/>
      <c r="N323" s="56"/>
      <c r="O323" s="56"/>
    </row>
    <row r="324" spans="1:15" ht="39.6">
      <c r="A324" s="192">
        <v>116</v>
      </c>
      <c r="B324" s="193" t="s">
        <v>306</v>
      </c>
      <c r="C324" s="428" t="s">
        <v>307</v>
      </c>
      <c r="D324" s="472" t="s">
        <v>308</v>
      </c>
      <c r="E324" s="400" t="s">
        <v>20</v>
      </c>
      <c r="F324" s="411">
        <v>40057.4</v>
      </c>
      <c r="G324" s="413">
        <v>39259.9</v>
      </c>
      <c r="H324" s="352">
        <f t="shared" si="21"/>
        <v>98.00910693155322</v>
      </c>
      <c r="I324" s="355">
        <f t="shared" ref="I324:I332" si="25">+G324-F324</f>
        <v>-797.5</v>
      </c>
      <c r="J324" s="53">
        <v>-15.9</v>
      </c>
      <c r="K324" s="89" t="s">
        <v>35</v>
      </c>
      <c r="L324" s="163" t="s">
        <v>309</v>
      </c>
      <c r="M324" s="37"/>
      <c r="N324" s="37"/>
      <c r="O324" s="37"/>
    </row>
    <row r="325" spans="1:15" ht="66">
      <c r="A325" s="192">
        <v>116</v>
      </c>
      <c r="B325" s="193" t="s">
        <v>306</v>
      </c>
      <c r="C325" s="429"/>
      <c r="D325" s="473"/>
      <c r="E325" s="402"/>
      <c r="F325" s="412"/>
      <c r="G325" s="414"/>
      <c r="H325" s="354"/>
      <c r="I325" s="357"/>
      <c r="J325" s="60">
        <v>-781.6</v>
      </c>
      <c r="K325" s="61" t="s">
        <v>261</v>
      </c>
      <c r="L325" s="194" t="s">
        <v>769</v>
      </c>
      <c r="M325" s="37"/>
      <c r="N325" s="37"/>
      <c r="O325" s="37"/>
    </row>
    <row r="326" spans="1:15" ht="79.2">
      <c r="A326" s="192">
        <v>116</v>
      </c>
      <c r="B326" s="193" t="s">
        <v>306</v>
      </c>
      <c r="C326" s="429"/>
      <c r="D326" s="473"/>
      <c r="E326" s="400" t="s">
        <v>57</v>
      </c>
      <c r="F326" s="411">
        <v>10603</v>
      </c>
      <c r="G326" s="413">
        <v>10406.4</v>
      </c>
      <c r="H326" s="352">
        <f t="shared" si="21"/>
        <v>98.145807790248043</v>
      </c>
      <c r="I326" s="355">
        <f t="shared" si="25"/>
        <v>-196.60000000000036</v>
      </c>
      <c r="J326" s="53">
        <v>-141.4</v>
      </c>
      <c r="K326" s="68" t="s">
        <v>25</v>
      </c>
      <c r="L326" s="163" t="s">
        <v>812</v>
      </c>
      <c r="M326" s="37"/>
      <c r="N326" s="37"/>
      <c r="O326" s="37"/>
    </row>
    <row r="327" spans="1:15" ht="25.5" customHeight="1">
      <c r="A327" s="192">
        <v>116</v>
      </c>
      <c r="B327" s="193" t="s">
        <v>306</v>
      </c>
      <c r="C327" s="429"/>
      <c r="D327" s="473"/>
      <c r="E327" s="402"/>
      <c r="F327" s="412"/>
      <c r="G327" s="414"/>
      <c r="H327" s="354"/>
      <c r="I327" s="357"/>
      <c r="J327" s="60">
        <v>-55.2</v>
      </c>
      <c r="K327" s="122" t="s">
        <v>51</v>
      </c>
      <c r="L327" s="154" t="s">
        <v>310</v>
      </c>
      <c r="M327" s="37"/>
      <c r="N327" s="37"/>
      <c r="O327" s="37"/>
    </row>
    <row r="328" spans="1:15" ht="39.6">
      <c r="A328" s="192">
        <v>116</v>
      </c>
      <c r="B328" s="193" t="s">
        <v>306</v>
      </c>
      <c r="C328" s="429"/>
      <c r="D328" s="473"/>
      <c r="E328" s="400" t="s">
        <v>27</v>
      </c>
      <c r="F328" s="411">
        <v>6334.3</v>
      </c>
      <c r="G328" s="413">
        <v>2737.5</v>
      </c>
      <c r="H328" s="352">
        <f t="shared" si="21"/>
        <v>43.217087918159855</v>
      </c>
      <c r="I328" s="355">
        <f t="shared" si="25"/>
        <v>-3596.8</v>
      </c>
      <c r="J328" s="53">
        <v>-561</v>
      </c>
      <c r="K328" s="89" t="s">
        <v>35</v>
      </c>
      <c r="L328" s="163" t="s">
        <v>311</v>
      </c>
      <c r="M328" s="37"/>
      <c r="N328" s="37"/>
      <c r="O328" s="37"/>
    </row>
    <row r="329" spans="1:15" ht="25.5" customHeight="1">
      <c r="A329" s="192">
        <v>116</v>
      </c>
      <c r="B329" s="193" t="s">
        <v>306</v>
      </c>
      <c r="C329" s="429"/>
      <c r="D329" s="473"/>
      <c r="E329" s="401"/>
      <c r="F329" s="449"/>
      <c r="G329" s="450"/>
      <c r="H329" s="353"/>
      <c r="I329" s="356"/>
      <c r="J329" s="57">
        <v>-250.2</v>
      </c>
      <c r="K329" s="58" t="s">
        <v>23</v>
      </c>
      <c r="L329" s="177" t="s">
        <v>312</v>
      </c>
      <c r="M329" s="37"/>
      <c r="N329" s="37"/>
      <c r="O329" s="37"/>
    </row>
    <row r="330" spans="1:15" ht="52.8">
      <c r="A330" s="192">
        <v>116</v>
      </c>
      <c r="B330" s="193" t="s">
        <v>306</v>
      </c>
      <c r="C330" s="429"/>
      <c r="D330" s="473"/>
      <c r="E330" s="402"/>
      <c r="F330" s="412"/>
      <c r="G330" s="414"/>
      <c r="H330" s="354"/>
      <c r="I330" s="357"/>
      <c r="J330" s="60">
        <v>-2785.6</v>
      </c>
      <c r="K330" s="61" t="s">
        <v>313</v>
      </c>
      <c r="L330" s="194" t="s">
        <v>314</v>
      </c>
      <c r="M330" s="37"/>
      <c r="N330" s="37"/>
      <c r="O330" s="37"/>
    </row>
    <row r="331" spans="1:15" ht="25.5" customHeight="1">
      <c r="A331" s="192">
        <v>116</v>
      </c>
      <c r="B331" s="193" t="s">
        <v>306</v>
      </c>
      <c r="C331" s="429"/>
      <c r="D331" s="473"/>
      <c r="E331" s="195" t="s">
        <v>40</v>
      </c>
      <c r="F331" s="166">
        <v>35.9</v>
      </c>
      <c r="G331" s="167">
        <v>35.9</v>
      </c>
      <c r="H331" s="84">
        <f t="shared" si="21"/>
        <v>100</v>
      </c>
      <c r="I331" s="66">
        <f t="shared" si="25"/>
        <v>0</v>
      </c>
      <c r="J331" s="80"/>
      <c r="K331" s="196"/>
      <c r="L331" s="197"/>
      <c r="M331" s="37"/>
      <c r="N331" s="37"/>
      <c r="O331" s="37"/>
    </row>
    <row r="332" spans="1:15" ht="25.5" customHeight="1">
      <c r="A332" s="192">
        <v>116</v>
      </c>
      <c r="B332" s="193" t="s">
        <v>306</v>
      </c>
      <c r="C332" s="429"/>
      <c r="D332" s="473"/>
      <c r="E332" s="195" t="s">
        <v>178</v>
      </c>
      <c r="F332" s="166">
        <v>500</v>
      </c>
      <c r="G332" s="167">
        <v>500</v>
      </c>
      <c r="H332" s="84">
        <f t="shared" si="21"/>
        <v>100</v>
      </c>
      <c r="I332" s="66">
        <f t="shared" si="25"/>
        <v>0</v>
      </c>
      <c r="J332" s="86"/>
      <c r="K332" s="198"/>
      <c r="L332" s="199"/>
      <c r="M332" s="37"/>
      <c r="N332" s="37"/>
      <c r="O332" s="37"/>
    </row>
    <row r="333" spans="1:15" ht="25.5" customHeight="1">
      <c r="A333" s="200">
        <v>116</v>
      </c>
      <c r="B333" s="201" t="s">
        <v>306</v>
      </c>
      <c r="C333" s="430"/>
      <c r="D333" s="474"/>
      <c r="E333" s="41" t="s">
        <v>29</v>
      </c>
      <c r="F333" s="71">
        <f>SUM(F324:F332)</f>
        <v>57530.600000000006</v>
      </c>
      <c r="G333" s="72">
        <f>SUM(G324:G332)</f>
        <v>52939.700000000004</v>
      </c>
      <c r="H333" s="72">
        <f t="shared" si="21"/>
        <v>92.020072796042456</v>
      </c>
      <c r="I333" s="73">
        <f>SUM(I324:I332)</f>
        <v>-4590.9000000000005</v>
      </c>
      <c r="J333" s="132"/>
      <c r="K333" s="202"/>
      <c r="L333" s="203"/>
      <c r="M333" s="56"/>
      <c r="N333" s="56"/>
      <c r="O333" s="56"/>
    </row>
    <row r="334" spans="1:15" ht="52.8">
      <c r="A334" s="192">
        <v>116</v>
      </c>
      <c r="B334" s="193" t="s">
        <v>306</v>
      </c>
      <c r="C334" s="428" t="s">
        <v>315</v>
      </c>
      <c r="D334" s="472" t="s">
        <v>316</v>
      </c>
      <c r="E334" s="400" t="s">
        <v>20</v>
      </c>
      <c r="F334" s="411">
        <v>34771.1</v>
      </c>
      <c r="G334" s="413">
        <v>34713.199999999997</v>
      </c>
      <c r="H334" s="352">
        <f t="shared" si="21"/>
        <v>99.833482403490251</v>
      </c>
      <c r="I334" s="355">
        <f t="shared" ref="I334:I344" si="26">+G334-F334</f>
        <v>-57.900000000001455</v>
      </c>
      <c r="J334" s="53">
        <v>-44.4</v>
      </c>
      <c r="K334" s="68" t="s">
        <v>25</v>
      </c>
      <c r="L334" s="163" t="s">
        <v>317</v>
      </c>
      <c r="M334" s="56"/>
      <c r="N334" s="56"/>
      <c r="O334" s="56"/>
    </row>
    <row r="335" spans="1:15" ht="25.5" customHeight="1">
      <c r="A335" s="192">
        <v>116</v>
      </c>
      <c r="B335" s="193" t="s">
        <v>306</v>
      </c>
      <c r="C335" s="429"/>
      <c r="D335" s="473"/>
      <c r="E335" s="401"/>
      <c r="F335" s="449"/>
      <c r="G335" s="450"/>
      <c r="H335" s="353"/>
      <c r="I335" s="356"/>
      <c r="J335" s="57">
        <v>-0.6</v>
      </c>
      <c r="K335" s="58" t="s">
        <v>37</v>
      </c>
      <c r="L335" s="177" t="s">
        <v>233</v>
      </c>
      <c r="M335" s="56"/>
      <c r="N335" s="56"/>
      <c r="O335" s="56"/>
    </row>
    <row r="336" spans="1:15" ht="25.5" customHeight="1">
      <c r="A336" s="192">
        <v>116</v>
      </c>
      <c r="B336" s="193" t="s">
        <v>306</v>
      </c>
      <c r="C336" s="429"/>
      <c r="D336" s="473"/>
      <c r="E336" s="402"/>
      <c r="F336" s="412"/>
      <c r="G336" s="414"/>
      <c r="H336" s="354"/>
      <c r="I336" s="357"/>
      <c r="J336" s="60">
        <v>-12.9</v>
      </c>
      <c r="K336" s="90" t="s">
        <v>23</v>
      </c>
      <c r="L336" s="154" t="s">
        <v>234</v>
      </c>
      <c r="M336" s="56"/>
      <c r="N336" s="56"/>
      <c r="O336" s="56"/>
    </row>
    <row r="337" spans="1:15" ht="26.4">
      <c r="A337" s="192">
        <v>116</v>
      </c>
      <c r="B337" s="193" t="s">
        <v>306</v>
      </c>
      <c r="C337" s="429"/>
      <c r="D337" s="473"/>
      <c r="E337" s="195" t="s">
        <v>121</v>
      </c>
      <c r="F337" s="166">
        <v>106</v>
      </c>
      <c r="G337" s="167">
        <v>17.399999999999999</v>
      </c>
      <c r="H337" s="84">
        <f t="shared" si="21"/>
        <v>16.415094339622641</v>
      </c>
      <c r="I337" s="66">
        <f t="shared" si="26"/>
        <v>-88.6</v>
      </c>
      <c r="J337" s="80">
        <v>-88.6</v>
      </c>
      <c r="K337" s="122" t="s">
        <v>51</v>
      </c>
      <c r="L337" s="204" t="s">
        <v>318</v>
      </c>
      <c r="M337" s="56"/>
      <c r="N337" s="56"/>
      <c r="O337" s="56"/>
    </row>
    <row r="338" spans="1:15" ht="25.5" customHeight="1">
      <c r="A338" s="192">
        <v>116</v>
      </c>
      <c r="B338" s="193" t="s">
        <v>306</v>
      </c>
      <c r="C338" s="429"/>
      <c r="D338" s="473"/>
      <c r="E338" s="195" t="s">
        <v>57</v>
      </c>
      <c r="F338" s="166">
        <v>4251</v>
      </c>
      <c r="G338" s="167">
        <v>4205</v>
      </c>
      <c r="H338" s="84">
        <f t="shared" si="21"/>
        <v>98.917901670195249</v>
      </c>
      <c r="I338" s="66">
        <f t="shared" si="26"/>
        <v>-46</v>
      </c>
      <c r="J338" s="86">
        <v>-46</v>
      </c>
      <c r="K338" s="198" t="s">
        <v>70</v>
      </c>
      <c r="L338" s="205" t="s">
        <v>319</v>
      </c>
      <c r="M338" s="56"/>
      <c r="N338" s="56"/>
      <c r="O338" s="56"/>
    </row>
    <row r="339" spans="1:15" ht="26.4">
      <c r="A339" s="192">
        <v>116</v>
      </c>
      <c r="B339" s="193" t="s">
        <v>306</v>
      </c>
      <c r="C339" s="429"/>
      <c r="D339" s="473"/>
      <c r="E339" s="195" t="s">
        <v>125</v>
      </c>
      <c r="F339" s="166">
        <v>5368.6</v>
      </c>
      <c r="G339" s="167">
        <v>961.6</v>
      </c>
      <c r="H339" s="84">
        <f t="shared" si="21"/>
        <v>17.911559810751406</v>
      </c>
      <c r="I339" s="66">
        <f t="shared" si="26"/>
        <v>-4407</v>
      </c>
      <c r="J339" s="86">
        <v>-4407</v>
      </c>
      <c r="K339" s="102" t="s">
        <v>102</v>
      </c>
      <c r="L339" s="205" t="s">
        <v>320</v>
      </c>
      <c r="M339" s="56"/>
      <c r="N339" s="56"/>
      <c r="O339" s="56"/>
    </row>
    <row r="340" spans="1:15" ht="25.5" customHeight="1">
      <c r="A340" s="192">
        <v>116</v>
      </c>
      <c r="B340" s="193" t="s">
        <v>306</v>
      </c>
      <c r="C340" s="429"/>
      <c r="D340" s="473"/>
      <c r="E340" s="195" t="s">
        <v>321</v>
      </c>
      <c r="F340" s="166">
        <v>424</v>
      </c>
      <c r="G340" s="167">
        <v>66.5</v>
      </c>
      <c r="H340" s="84">
        <f t="shared" si="21"/>
        <v>15.683962264150944</v>
      </c>
      <c r="I340" s="66">
        <f t="shared" si="26"/>
        <v>-357.5</v>
      </c>
      <c r="J340" s="53">
        <v>-357.5</v>
      </c>
      <c r="K340" s="68" t="s">
        <v>25</v>
      </c>
      <c r="L340" s="163" t="s">
        <v>322</v>
      </c>
      <c r="M340" s="56"/>
      <c r="N340" s="56"/>
      <c r="O340" s="56"/>
    </row>
    <row r="341" spans="1:15" ht="26.4">
      <c r="A341" s="192">
        <v>116</v>
      </c>
      <c r="B341" s="193" t="s">
        <v>306</v>
      </c>
      <c r="C341" s="429"/>
      <c r="D341" s="473"/>
      <c r="E341" s="400" t="s">
        <v>101</v>
      </c>
      <c r="F341" s="411">
        <v>27968</v>
      </c>
      <c r="G341" s="413">
        <v>22566.3</v>
      </c>
      <c r="H341" s="352">
        <f t="shared" si="21"/>
        <v>80.686141304347828</v>
      </c>
      <c r="I341" s="355">
        <f t="shared" si="26"/>
        <v>-5401.7000000000007</v>
      </c>
      <c r="J341" s="53">
        <v>-4876.5</v>
      </c>
      <c r="K341" s="89" t="s">
        <v>102</v>
      </c>
      <c r="L341" s="163" t="s">
        <v>323</v>
      </c>
      <c r="M341" s="56"/>
      <c r="N341" s="56"/>
      <c r="O341" s="56"/>
    </row>
    <row r="342" spans="1:15" ht="66">
      <c r="A342" s="192">
        <v>116</v>
      </c>
      <c r="B342" s="193" t="s">
        <v>306</v>
      </c>
      <c r="C342" s="429"/>
      <c r="D342" s="473"/>
      <c r="E342" s="402"/>
      <c r="F342" s="412"/>
      <c r="G342" s="414"/>
      <c r="H342" s="354"/>
      <c r="I342" s="357"/>
      <c r="J342" s="80">
        <v>-525.20000000000005</v>
      </c>
      <c r="K342" s="122" t="s">
        <v>51</v>
      </c>
      <c r="L342" s="194" t="s">
        <v>324</v>
      </c>
      <c r="M342" s="56"/>
      <c r="N342" s="56"/>
      <c r="O342" s="56"/>
    </row>
    <row r="343" spans="1:15" ht="25.5" customHeight="1">
      <c r="A343" s="192">
        <v>116</v>
      </c>
      <c r="B343" s="193" t="s">
        <v>306</v>
      </c>
      <c r="C343" s="429"/>
      <c r="D343" s="473"/>
      <c r="E343" s="195" t="s">
        <v>325</v>
      </c>
      <c r="F343" s="166">
        <v>427</v>
      </c>
      <c r="G343" s="167">
        <v>377</v>
      </c>
      <c r="H343" s="84">
        <f t="shared" si="21"/>
        <v>88.2903981264637</v>
      </c>
      <c r="I343" s="66">
        <f t="shared" si="26"/>
        <v>-50</v>
      </c>
      <c r="J343" s="77">
        <v>-50</v>
      </c>
      <c r="K343" s="121" t="s">
        <v>25</v>
      </c>
      <c r="L343" s="177" t="s">
        <v>322</v>
      </c>
      <c r="M343" s="56"/>
      <c r="N343" s="56"/>
      <c r="O343" s="56"/>
    </row>
    <row r="344" spans="1:15" ht="39.6">
      <c r="A344" s="192">
        <v>116</v>
      </c>
      <c r="B344" s="193" t="s">
        <v>306</v>
      </c>
      <c r="C344" s="429"/>
      <c r="D344" s="473"/>
      <c r="E344" s="400" t="s">
        <v>27</v>
      </c>
      <c r="F344" s="411">
        <v>13012.4</v>
      </c>
      <c r="G344" s="413">
        <v>4802.3</v>
      </c>
      <c r="H344" s="352">
        <f t="shared" si="21"/>
        <v>36.905566997633024</v>
      </c>
      <c r="I344" s="355">
        <f t="shared" si="26"/>
        <v>-8210.0999999999985</v>
      </c>
      <c r="J344" s="53">
        <v>-865.5</v>
      </c>
      <c r="K344" s="89" t="s">
        <v>35</v>
      </c>
      <c r="L344" s="163" t="s">
        <v>326</v>
      </c>
      <c r="M344" s="37"/>
      <c r="N344" s="37"/>
      <c r="O344" s="37"/>
    </row>
    <row r="345" spans="1:15" ht="25.5" customHeight="1">
      <c r="A345" s="192">
        <v>116</v>
      </c>
      <c r="B345" s="193" t="s">
        <v>306</v>
      </c>
      <c r="C345" s="429"/>
      <c r="D345" s="473"/>
      <c r="E345" s="401"/>
      <c r="F345" s="449"/>
      <c r="G345" s="450"/>
      <c r="H345" s="353"/>
      <c r="I345" s="356"/>
      <c r="J345" s="77">
        <v>-68</v>
      </c>
      <c r="K345" s="206" t="s">
        <v>70</v>
      </c>
      <c r="L345" s="177" t="s">
        <v>327</v>
      </c>
      <c r="M345" s="37"/>
      <c r="N345" s="37"/>
      <c r="O345" s="37"/>
    </row>
    <row r="346" spans="1:15" ht="25.5" customHeight="1">
      <c r="A346" s="192">
        <v>116</v>
      </c>
      <c r="B346" s="193" t="s">
        <v>306</v>
      </c>
      <c r="C346" s="429"/>
      <c r="D346" s="473"/>
      <c r="E346" s="401"/>
      <c r="F346" s="449"/>
      <c r="G346" s="450"/>
      <c r="H346" s="353"/>
      <c r="I346" s="356"/>
      <c r="J346" s="77">
        <v>-60.4</v>
      </c>
      <c r="K346" s="97" t="s">
        <v>51</v>
      </c>
      <c r="L346" s="177" t="s">
        <v>328</v>
      </c>
      <c r="M346" s="37"/>
      <c r="N346" s="37"/>
      <c r="O346" s="37"/>
    </row>
    <row r="347" spans="1:15" ht="79.2">
      <c r="A347" s="192">
        <v>116</v>
      </c>
      <c r="B347" s="193" t="s">
        <v>306</v>
      </c>
      <c r="C347" s="429"/>
      <c r="D347" s="473"/>
      <c r="E347" s="401"/>
      <c r="F347" s="449"/>
      <c r="G347" s="450"/>
      <c r="H347" s="353"/>
      <c r="I347" s="356"/>
      <c r="J347" s="77">
        <v>-901</v>
      </c>
      <c r="K347" s="78" t="s">
        <v>102</v>
      </c>
      <c r="L347" s="177" t="s">
        <v>813</v>
      </c>
      <c r="M347" s="37"/>
      <c r="N347" s="37"/>
      <c r="O347" s="37"/>
    </row>
    <row r="348" spans="1:15" ht="66">
      <c r="A348" s="192">
        <v>116</v>
      </c>
      <c r="B348" s="193" t="s">
        <v>306</v>
      </c>
      <c r="C348" s="429"/>
      <c r="D348" s="473"/>
      <c r="E348" s="402"/>
      <c r="F348" s="412"/>
      <c r="G348" s="414"/>
      <c r="H348" s="354"/>
      <c r="I348" s="357"/>
      <c r="J348" s="80">
        <v>-6315.2</v>
      </c>
      <c r="K348" s="61" t="s">
        <v>329</v>
      </c>
      <c r="L348" s="194" t="s">
        <v>740</v>
      </c>
      <c r="M348" s="37"/>
      <c r="N348" s="37"/>
      <c r="O348" s="37"/>
    </row>
    <row r="349" spans="1:15" ht="25.5" customHeight="1">
      <c r="A349" s="192">
        <v>116</v>
      </c>
      <c r="B349" s="193" t="s">
        <v>306</v>
      </c>
      <c r="C349" s="429"/>
      <c r="D349" s="473"/>
      <c r="E349" s="400" t="s">
        <v>178</v>
      </c>
      <c r="F349" s="411">
        <v>1556</v>
      </c>
      <c r="G349" s="413">
        <v>1515.1</v>
      </c>
      <c r="H349" s="352">
        <f>IF(ISBLANK(G349),"",+G349/F349*100)</f>
        <v>97.371465295629804</v>
      </c>
      <c r="I349" s="355">
        <f>+G349-F349</f>
        <v>-40.900000000000091</v>
      </c>
      <c r="J349" s="53">
        <v>-1.2</v>
      </c>
      <c r="K349" s="54" t="s">
        <v>21</v>
      </c>
      <c r="L349" s="163" t="s">
        <v>90</v>
      </c>
      <c r="M349" s="37"/>
      <c r="N349" s="37"/>
      <c r="O349" s="37"/>
    </row>
    <row r="350" spans="1:15" ht="26.4">
      <c r="A350" s="192">
        <v>116</v>
      </c>
      <c r="B350" s="193" t="s">
        <v>306</v>
      </c>
      <c r="C350" s="429"/>
      <c r="D350" s="473"/>
      <c r="E350" s="402"/>
      <c r="F350" s="412"/>
      <c r="G350" s="414"/>
      <c r="H350" s="354"/>
      <c r="I350" s="357"/>
      <c r="J350" s="80">
        <v>-39.700000000000003</v>
      </c>
      <c r="K350" s="61" t="s">
        <v>25</v>
      </c>
      <c r="L350" s="194" t="s">
        <v>330</v>
      </c>
      <c r="M350" s="37"/>
      <c r="N350" s="37"/>
      <c r="O350" s="37"/>
    </row>
    <row r="351" spans="1:15" ht="25.5" customHeight="1">
      <c r="A351" s="200">
        <v>116</v>
      </c>
      <c r="B351" s="201" t="s">
        <v>306</v>
      </c>
      <c r="C351" s="430"/>
      <c r="D351" s="474"/>
      <c r="E351" s="41" t="s">
        <v>29</v>
      </c>
      <c r="F351" s="71">
        <f>SUM(F334:F350)</f>
        <v>87884.099999999991</v>
      </c>
      <c r="G351" s="72">
        <f>SUM(G334:G350)</f>
        <v>69224.400000000009</v>
      </c>
      <c r="H351" s="72">
        <f t="shared" si="21"/>
        <v>78.7678317238272</v>
      </c>
      <c r="I351" s="73">
        <f>SUM(I334:I350)</f>
        <v>-18659.700000000004</v>
      </c>
      <c r="J351" s="93"/>
      <c r="K351" s="207"/>
      <c r="L351" s="208"/>
      <c r="M351" s="37"/>
      <c r="N351" s="37"/>
      <c r="O351" s="37"/>
    </row>
    <row r="352" spans="1:15" ht="52.8">
      <c r="A352" s="192">
        <v>116</v>
      </c>
      <c r="B352" s="193" t="s">
        <v>306</v>
      </c>
      <c r="C352" s="428" t="s">
        <v>331</v>
      </c>
      <c r="D352" s="472" t="s">
        <v>332</v>
      </c>
      <c r="E352" s="195" t="s">
        <v>160</v>
      </c>
      <c r="F352" s="166">
        <v>22969</v>
      </c>
      <c r="G352" s="167">
        <v>16886.5</v>
      </c>
      <c r="H352" s="84">
        <f t="shared" si="21"/>
        <v>73.51865557925899</v>
      </c>
      <c r="I352" s="66">
        <f>+G352-F352</f>
        <v>-6082.5</v>
      </c>
      <c r="J352" s="86">
        <v>-6082.5</v>
      </c>
      <c r="K352" s="143" t="s">
        <v>261</v>
      </c>
      <c r="L352" s="205" t="s">
        <v>333</v>
      </c>
      <c r="M352" s="56"/>
      <c r="N352" s="56"/>
      <c r="O352" s="56"/>
    </row>
    <row r="353" spans="1:15">
      <c r="A353" s="200">
        <v>116</v>
      </c>
      <c r="B353" s="201" t="s">
        <v>306</v>
      </c>
      <c r="C353" s="430"/>
      <c r="D353" s="474"/>
      <c r="E353" s="41" t="s">
        <v>29</v>
      </c>
      <c r="F353" s="71">
        <f>SUM(F352)</f>
        <v>22969</v>
      </c>
      <c r="G353" s="72">
        <f>SUM(G352)</f>
        <v>16886.5</v>
      </c>
      <c r="H353" s="72">
        <f t="shared" si="21"/>
        <v>73.51865557925899</v>
      </c>
      <c r="I353" s="73">
        <f>SUM(I352)</f>
        <v>-6082.5</v>
      </c>
      <c r="J353" s="132"/>
      <c r="K353" s="202"/>
      <c r="L353" s="203"/>
      <c r="M353" s="37"/>
      <c r="N353" s="37"/>
      <c r="O353" s="37"/>
    </row>
    <row r="354" spans="1:15" ht="25.5" customHeight="1">
      <c r="A354" s="192">
        <v>116</v>
      </c>
      <c r="B354" s="193" t="s">
        <v>306</v>
      </c>
      <c r="C354" s="428" t="s">
        <v>334</v>
      </c>
      <c r="D354" s="472" t="s">
        <v>335</v>
      </c>
      <c r="E354" s="400" t="s">
        <v>20</v>
      </c>
      <c r="F354" s="411">
        <v>20246.900000000001</v>
      </c>
      <c r="G354" s="413">
        <v>19910.400000000001</v>
      </c>
      <c r="H354" s="352">
        <f t="shared" si="21"/>
        <v>98.338017177938355</v>
      </c>
      <c r="I354" s="355">
        <f t="shared" ref="I354:I373" si="27">+G354-F354</f>
        <v>-336.5</v>
      </c>
      <c r="J354" s="53">
        <v>-16.600000000000001</v>
      </c>
      <c r="K354" s="54" t="s">
        <v>21</v>
      </c>
      <c r="L354" s="163" t="s">
        <v>90</v>
      </c>
      <c r="M354" s="37"/>
      <c r="N354" s="37"/>
      <c r="O354" s="37"/>
    </row>
    <row r="355" spans="1:15" ht="25.5" customHeight="1">
      <c r="A355" s="192">
        <v>116</v>
      </c>
      <c r="B355" s="193" t="s">
        <v>306</v>
      </c>
      <c r="C355" s="429"/>
      <c r="D355" s="473"/>
      <c r="E355" s="401"/>
      <c r="F355" s="449"/>
      <c r="G355" s="450"/>
      <c r="H355" s="353"/>
      <c r="I355" s="356"/>
      <c r="J355" s="57">
        <v>-301.3</v>
      </c>
      <c r="K355" s="58" t="s">
        <v>23</v>
      </c>
      <c r="L355" s="177" t="s">
        <v>234</v>
      </c>
      <c r="M355" s="56"/>
      <c r="N355" s="56"/>
      <c r="O355" s="56"/>
    </row>
    <row r="356" spans="1:15">
      <c r="A356" s="192">
        <v>116</v>
      </c>
      <c r="B356" s="193" t="s">
        <v>306</v>
      </c>
      <c r="C356" s="429"/>
      <c r="D356" s="473"/>
      <c r="E356" s="402"/>
      <c r="F356" s="412"/>
      <c r="G356" s="414"/>
      <c r="H356" s="354"/>
      <c r="I356" s="357"/>
      <c r="J356" s="60">
        <v>-18.600000000000001</v>
      </c>
      <c r="K356" s="126" t="s">
        <v>61</v>
      </c>
      <c r="L356" s="194" t="s">
        <v>336</v>
      </c>
      <c r="M356" s="209"/>
      <c r="N356" s="209"/>
      <c r="O356" s="209"/>
    </row>
    <row r="357" spans="1:15" ht="26.4">
      <c r="A357" s="192">
        <v>116</v>
      </c>
      <c r="B357" s="193" t="s">
        <v>306</v>
      </c>
      <c r="C357" s="429"/>
      <c r="D357" s="473"/>
      <c r="E357" s="400" t="s">
        <v>121</v>
      </c>
      <c r="F357" s="411">
        <v>165</v>
      </c>
      <c r="G357" s="413">
        <v>127.6</v>
      </c>
      <c r="H357" s="352">
        <f t="shared" si="21"/>
        <v>77.333333333333329</v>
      </c>
      <c r="I357" s="355">
        <f t="shared" si="27"/>
        <v>-37.400000000000006</v>
      </c>
      <c r="J357" s="53">
        <v>-35.700000000000003</v>
      </c>
      <c r="K357" s="89" t="s">
        <v>102</v>
      </c>
      <c r="L357" s="163" t="s">
        <v>337</v>
      </c>
      <c r="M357" s="56"/>
      <c r="N357" s="56"/>
      <c r="O357" s="56"/>
    </row>
    <row r="358" spans="1:15" ht="26.4">
      <c r="A358" s="192">
        <v>116</v>
      </c>
      <c r="B358" s="193" t="s">
        <v>306</v>
      </c>
      <c r="C358" s="429"/>
      <c r="D358" s="473"/>
      <c r="E358" s="402"/>
      <c r="F358" s="412"/>
      <c r="G358" s="414"/>
      <c r="H358" s="354"/>
      <c r="I358" s="357"/>
      <c r="J358" s="77">
        <v>-1.7</v>
      </c>
      <c r="K358" s="97" t="s">
        <v>51</v>
      </c>
      <c r="L358" s="177" t="s">
        <v>338</v>
      </c>
      <c r="M358" s="56"/>
      <c r="N358" s="56"/>
      <c r="O358" s="56"/>
    </row>
    <row r="359" spans="1:15" ht="66">
      <c r="A359" s="192">
        <v>116</v>
      </c>
      <c r="B359" s="193" t="s">
        <v>306</v>
      </c>
      <c r="C359" s="429"/>
      <c r="D359" s="473"/>
      <c r="E359" s="400" t="s">
        <v>57</v>
      </c>
      <c r="F359" s="411">
        <v>43791</v>
      </c>
      <c r="G359" s="413">
        <v>41144.300000000003</v>
      </c>
      <c r="H359" s="352">
        <f t="shared" si="21"/>
        <v>93.956064031421988</v>
      </c>
      <c r="I359" s="355">
        <f t="shared" si="27"/>
        <v>-2646.6999999999971</v>
      </c>
      <c r="J359" s="53">
        <v>-1727.8</v>
      </c>
      <c r="K359" s="89" t="s">
        <v>61</v>
      </c>
      <c r="L359" s="163" t="s">
        <v>339</v>
      </c>
      <c r="M359" s="56"/>
      <c r="N359" s="56"/>
      <c r="O359" s="56"/>
    </row>
    <row r="360" spans="1:15" ht="26.4">
      <c r="A360" s="192">
        <v>116</v>
      </c>
      <c r="B360" s="193" t="s">
        <v>306</v>
      </c>
      <c r="C360" s="429"/>
      <c r="D360" s="473"/>
      <c r="E360" s="402"/>
      <c r="F360" s="412"/>
      <c r="G360" s="414"/>
      <c r="H360" s="354"/>
      <c r="I360" s="357"/>
      <c r="J360" s="60">
        <v>-918.9</v>
      </c>
      <c r="K360" s="61" t="s">
        <v>261</v>
      </c>
      <c r="L360" s="194" t="s">
        <v>340</v>
      </c>
      <c r="M360" s="56"/>
      <c r="N360" s="56"/>
      <c r="O360" s="56"/>
    </row>
    <row r="361" spans="1:15" ht="26.4">
      <c r="A361" s="192">
        <v>116</v>
      </c>
      <c r="B361" s="193" t="s">
        <v>306</v>
      </c>
      <c r="C361" s="429"/>
      <c r="D361" s="473"/>
      <c r="E361" s="195" t="s">
        <v>125</v>
      </c>
      <c r="F361" s="166">
        <v>5392</v>
      </c>
      <c r="G361" s="167">
        <v>2560.6999999999998</v>
      </c>
      <c r="H361" s="84">
        <f t="shared" si="21"/>
        <v>47.490727002967354</v>
      </c>
      <c r="I361" s="66">
        <f t="shared" si="27"/>
        <v>-2831.3</v>
      </c>
      <c r="J361" s="77">
        <v>-2831.3</v>
      </c>
      <c r="K361" s="78" t="s">
        <v>102</v>
      </c>
      <c r="L361" s="210" t="s">
        <v>341</v>
      </c>
      <c r="M361" s="56"/>
      <c r="N361" s="56"/>
      <c r="O361" s="56"/>
    </row>
    <row r="362" spans="1:15" ht="39.6">
      <c r="A362" s="192">
        <v>116</v>
      </c>
      <c r="B362" s="193" t="s">
        <v>306</v>
      </c>
      <c r="C362" s="429"/>
      <c r="D362" s="473"/>
      <c r="E362" s="400" t="s">
        <v>59</v>
      </c>
      <c r="F362" s="411">
        <v>83</v>
      </c>
      <c r="G362" s="413">
        <v>66.2</v>
      </c>
      <c r="H362" s="352">
        <f t="shared" si="21"/>
        <v>79.759036144578317</v>
      </c>
      <c r="I362" s="355">
        <f t="shared" si="27"/>
        <v>-16.799999999999997</v>
      </c>
      <c r="J362" s="53">
        <v>-2.6</v>
      </c>
      <c r="K362" s="54" t="s">
        <v>21</v>
      </c>
      <c r="L362" s="211" t="s">
        <v>342</v>
      </c>
      <c r="M362" s="56"/>
      <c r="N362" s="56"/>
      <c r="O362" s="56"/>
    </row>
    <row r="363" spans="1:15" ht="39.6">
      <c r="A363" s="192">
        <v>116</v>
      </c>
      <c r="B363" s="193" t="s">
        <v>306</v>
      </c>
      <c r="C363" s="429"/>
      <c r="D363" s="473"/>
      <c r="E363" s="401"/>
      <c r="F363" s="449"/>
      <c r="G363" s="450"/>
      <c r="H363" s="353"/>
      <c r="I363" s="356"/>
      <c r="J363" s="57">
        <v>-3.5</v>
      </c>
      <c r="K363" s="58" t="s">
        <v>23</v>
      </c>
      <c r="L363" s="210" t="s">
        <v>343</v>
      </c>
      <c r="M363" s="56"/>
      <c r="N363" s="56"/>
      <c r="O363" s="56"/>
    </row>
    <row r="364" spans="1:15" ht="39.6">
      <c r="A364" s="192">
        <v>116</v>
      </c>
      <c r="B364" s="193" t="s">
        <v>306</v>
      </c>
      <c r="C364" s="429"/>
      <c r="D364" s="473"/>
      <c r="E364" s="402"/>
      <c r="F364" s="412"/>
      <c r="G364" s="414"/>
      <c r="H364" s="354"/>
      <c r="I364" s="357"/>
      <c r="J364" s="60">
        <v>-10.7</v>
      </c>
      <c r="K364" s="122" t="s">
        <v>51</v>
      </c>
      <c r="L364" s="212" t="s">
        <v>344</v>
      </c>
      <c r="M364" s="56"/>
      <c r="N364" s="56"/>
      <c r="O364" s="56"/>
    </row>
    <row r="365" spans="1:15" ht="25.5" customHeight="1">
      <c r="A365" s="192">
        <v>116</v>
      </c>
      <c r="B365" s="193" t="s">
        <v>306</v>
      </c>
      <c r="C365" s="429"/>
      <c r="D365" s="473"/>
      <c r="E365" s="195" t="s">
        <v>257</v>
      </c>
      <c r="F365" s="166">
        <v>7</v>
      </c>
      <c r="G365" s="167">
        <v>4.3</v>
      </c>
      <c r="H365" s="84">
        <f t="shared" ref="H365:H366" si="28">IF(ISBLANK(G365),"",+G365/F365*100)</f>
        <v>61.428571428571423</v>
      </c>
      <c r="I365" s="66">
        <f t="shared" si="27"/>
        <v>-2.7</v>
      </c>
      <c r="J365" s="77">
        <v>-2.7</v>
      </c>
      <c r="K365" s="58" t="s">
        <v>23</v>
      </c>
      <c r="L365" s="155" t="s">
        <v>234</v>
      </c>
      <c r="M365" s="56"/>
      <c r="N365" s="56"/>
      <c r="O365" s="56"/>
    </row>
    <row r="366" spans="1:15" ht="26.4">
      <c r="A366" s="192">
        <v>116</v>
      </c>
      <c r="B366" s="193" t="s">
        <v>306</v>
      </c>
      <c r="C366" s="429"/>
      <c r="D366" s="473"/>
      <c r="E366" s="400" t="s">
        <v>101</v>
      </c>
      <c r="F366" s="411">
        <v>28817</v>
      </c>
      <c r="G366" s="413">
        <v>13499.4</v>
      </c>
      <c r="H366" s="352">
        <f t="shared" si="28"/>
        <v>46.845264947773885</v>
      </c>
      <c r="I366" s="355">
        <f t="shared" si="27"/>
        <v>-15317.6</v>
      </c>
      <c r="J366" s="53">
        <v>-13318.9</v>
      </c>
      <c r="K366" s="89" t="s">
        <v>102</v>
      </c>
      <c r="L366" s="211" t="s">
        <v>345</v>
      </c>
      <c r="M366" s="56"/>
      <c r="N366" s="56"/>
      <c r="O366" s="56"/>
    </row>
    <row r="367" spans="1:15" ht="39.6">
      <c r="A367" s="192">
        <v>116</v>
      </c>
      <c r="B367" s="193" t="s">
        <v>306</v>
      </c>
      <c r="C367" s="429"/>
      <c r="D367" s="473"/>
      <c r="E367" s="402"/>
      <c r="F367" s="412"/>
      <c r="G367" s="414"/>
      <c r="H367" s="354"/>
      <c r="I367" s="357"/>
      <c r="J367" s="80">
        <v>-1998.7</v>
      </c>
      <c r="K367" s="122" t="s">
        <v>51</v>
      </c>
      <c r="L367" s="212" t="s">
        <v>346</v>
      </c>
      <c r="M367" s="56"/>
      <c r="N367" s="56"/>
      <c r="O367" s="56"/>
    </row>
    <row r="368" spans="1:15" ht="39.6">
      <c r="A368" s="192">
        <v>116</v>
      </c>
      <c r="B368" s="193" t="s">
        <v>306</v>
      </c>
      <c r="C368" s="429"/>
      <c r="D368" s="473"/>
      <c r="E368" s="400" t="s">
        <v>60</v>
      </c>
      <c r="F368" s="411">
        <v>469</v>
      </c>
      <c r="G368" s="413">
        <v>373.7</v>
      </c>
      <c r="H368" s="352">
        <f t="shared" ref="H368:H448" si="29">IF(ISBLANK(G368),"",+G368/F368*100)</f>
        <v>79.680170575692969</v>
      </c>
      <c r="I368" s="355">
        <f t="shared" si="27"/>
        <v>-95.300000000000011</v>
      </c>
      <c r="J368" s="53">
        <v>-13.8</v>
      </c>
      <c r="K368" s="54" t="s">
        <v>21</v>
      </c>
      <c r="L368" s="211" t="s">
        <v>347</v>
      </c>
      <c r="M368" s="56"/>
      <c r="N368" s="56"/>
      <c r="O368" s="56"/>
    </row>
    <row r="369" spans="1:15" ht="39.6">
      <c r="A369" s="192">
        <v>116</v>
      </c>
      <c r="B369" s="193" t="s">
        <v>306</v>
      </c>
      <c r="C369" s="429"/>
      <c r="D369" s="473"/>
      <c r="E369" s="401"/>
      <c r="F369" s="449"/>
      <c r="G369" s="450"/>
      <c r="H369" s="353"/>
      <c r="I369" s="356"/>
      <c r="J369" s="57">
        <v>-20.399999999999999</v>
      </c>
      <c r="K369" s="58" t="s">
        <v>23</v>
      </c>
      <c r="L369" s="210" t="s">
        <v>348</v>
      </c>
      <c r="M369" s="56"/>
      <c r="N369" s="56"/>
      <c r="O369" s="56"/>
    </row>
    <row r="370" spans="1:15" ht="39.6">
      <c r="A370" s="192">
        <v>116</v>
      </c>
      <c r="B370" s="193" t="s">
        <v>306</v>
      </c>
      <c r="C370" s="429"/>
      <c r="D370" s="473"/>
      <c r="E370" s="402"/>
      <c r="F370" s="412"/>
      <c r="G370" s="414"/>
      <c r="H370" s="354"/>
      <c r="I370" s="357"/>
      <c r="J370" s="60">
        <v>-61.1</v>
      </c>
      <c r="K370" s="122" t="s">
        <v>51</v>
      </c>
      <c r="L370" s="212" t="s">
        <v>349</v>
      </c>
      <c r="M370" s="56"/>
      <c r="N370" s="56"/>
      <c r="O370" s="56"/>
    </row>
    <row r="371" spans="1:15" ht="25.5" customHeight="1">
      <c r="A371" s="192">
        <v>116</v>
      </c>
      <c r="B371" s="193" t="s">
        <v>306</v>
      </c>
      <c r="C371" s="429"/>
      <c r="D371" s="473"/>
      <c r="E371" s="195" t="s">
        <v>264</v>
      </c>
      <c r="F371" s="166">
        <v>39</v>
      </c>
      <c r="G371" s="167">
        <v>24.3</v>
      </c>
      <c r="H371" s="84">
        <f t="shared" si="29"/>
        <v>62.307692307692307</v>
      </c>
      <c r="I371" s="66">
        <f t="shared" si="27"/>
        <v>-14.7</v>
      </c>
      <c r="J371" s="80">
        <v>-14.7</v>
      </c>
      <c r="K371" s="90" t="s">
        <v>23</v>
      </c>
      <c r="L371" s="213" t="s">
        <v>234</v>
      </c>
      <c r="M371" s="56"/>
      <c r="N371" s="56"/>
      <c r="O371" s="56"/>
    </row>
    <row r="372" spans="1:15" ht="25.5" customHeight="1">
      <c r="A372" s="192">
        <v>116</v>
      </c>
      <c r="B372" s="193" t="s">
        <v>306</v>
      </c>
      <c r="C372" s="429"/>
      <c r="D372" s="473"/>
      <c r="E372" s="195" t="s">
        <v>27</v>
      </c>
      <c r="F372" s="166">
        <v>9</v>
      </c>
      <c r="G372" s="167">
        <v>9</v>
      </c>
      <c r="H372" s="84">
        <f t="shared" si="29"/>
        <v>100</v>
      </c>
      <c r="I372" s="66">
        <f t="shared" si="27"/>
        <v>0</v>
      </c>
      <c r="J372" s="53"/>
      <c r="K372" s="214"/>
      <c r="L372" s="215"/>
      <c r="M372" s="56"/>
      <c r="N372" s="56"/>
      <c r="O372" s="56"/>
    </row>
    <row r="373" spans="1:15" ht="79.2">
      <c r="A373" s="192">
        <v>116</v>
      </c>
      <c r="B373" s="193" t="s">
        <v>306</v>
      </c>
      <c r="C373" s="429"/>
      <c r="D373" s="473"/>
      <c r="E373" s="195" t="s">
        <v>178</v>
      </c>
      <c r="F373" s="166">
        <v>12492</v>
      </c>
      <c r="G373" s="167">
        <v>11525.6</v>
      </c>
      <c r="H373" s="84">
        <f t="shared" si="29"/>
        <v>92.2638488632725</v>
      </c>
      <c r="I373" s="66">
        <f t="shared" si="27"/>
        <v>-966.39999999999964</v>
      </c>
      <c r="J373" s="86">
        <v>-966.4</v>
      </c>
      <c r="K373" s="102" t="s">
        <v>61</v>
      </c>
      <c r="L373" s="216" t="s">
        <v>350</v>
      </c>
      <c r="M373" s="56"/>
      <c r="N373" s="56"/>
      <c r="O373" s="56"/>
    </row>
    <row r="374" spans="1:15" ht="25.5" customHeight="1">
      <c r="A374" s="200">
        <v>116</v>
      </c>
      <c r="B374" s="201" t="s">
        <v>306</v>
      </c>
      <c r="C374" s="430"/>
      <c r="D374" s="474"/>
      <c r="E374" s="41" t="s">
        <v>29</v>
      </c>
      <c r="F374" s="71">
        <f>SUM(F354:F373)</f>
        <v>111510.9</v>
      </c>
      <c r="G374" s="72">
        <f>SUM(G354:G373)</f>
        <v>89245.5</v>
      </c>
      <c r="H374" s="72">
        <f t="shared" si="29"/>
        <v>80.032983322706571</v>
      </c>
      <c r="I374" s="73">
        <f>SUM(I354:I373)</f>
        <v>-22265.4</v>
      </c>
      <c r="J374" s="74"/>
      <c r="K374" s="217"/>
      <c r="L374" s="218"/>
      <c r="M374" s="56"/>
      <c r="N374" s="56"/>
      <c r="O374" s="56"/>
    </row>
    <row r="375" spans="1:15" ht="15.6">
      <c r="A375" s="468" t="s">
        <v>351</v>
      </c>
      <c r="B375" s="469"/>
      <c r="C375" s="469"/>
      <c r="D375" s="469"/>
      <c r="E375" s="469"/>
      <c r="F375" s="469"/>
      <c r="G375" s="469"/>
      <c r="H375" s="469"/>
      <c r="I375" s="469"/>
      <c r="J375" s="470"/>
      <c r="K375" s="471"/>
      <c r="L375" s="471"/>
      <c r="M375" s="56"/>
      <c r="N375" s="56"/>
      <c r="O375" s="56"/>
    </row>
    <row r="376" spans="1:15" ht="39.6">
      <c r="A376" s="51">
        <v>173</v>
      </c>
      <c r="B376" s="181" t="s">
        <v>352</v>
      </c>
      <c r="C376" s="381" t="s">
        <v>32</v>
      </c>
      <c r="D376" s="372" t="s">
        <v>353</v>
      </c>
      <c r="E376" s="465" t="s">
        <v>20</v>
      </c>
      <c r="F376" s="424">
        <v>75372.600000000006</v>
      </c>
      <c r="G376" s="426">
        <v>73151.600000000006</v>
      </c>
      <c r="H376" s="387">
        <f t="shared" si="29"/>
        <v>97.053305843237453</v>
      </c>
      <c r="I376" s="355">
        <f t="shared" ref="I376:I385" si="30">+G376-F376</f>
        <v>-2221</v>
      </c>
      <c r="J376" s="67">
        <v>-8.6999999999999993</v>
      </c>
      <c r="K376" s="124" t="s">
        <v>37</v>
      </c>
      <c r="L376" s="96" t="s">
        <v>354</v>
      </c>
      <c r="M376" s="219"/>
      <c r="N376" s="219"/>
      <c r="O376" s="219"/>
    </row>
    <row r="377" spans="1:15" ht="132">
      <c r="A377" s="51">
        <v>173</v>
      </c>
      <c r="B377" s="181" t="s">
        <v>352</v>
      </c>
      <c r="C377" s="382"/>
      <c r="D377" s="373"/>
      <c r="E377" s="467"/>
      <c r="F377" s="425"/>
      <c r="G377" s="427"/>
      <c r="H377" s="389"/>
      <c r="I377" s="357"/>
      <c r="J377" s="60">
        <v>-2212.3000000000002</v>
      </c>
      <c r="K377" s="61" t="s">
        <v>25</v>
      </c>
      <c r="L377" s="99" t="s">
        <v>355</v>
      </c>
      <c r="M377" s="219"/>
      <c r="N377" s="219"/>
      <c r="O377" s="219"/>
    </row>
    <row r="378" spans="1:15" ht="52.8">
      <c r="A378" s="51">
        <v>173</v>
      </c>
      <c r="B378" s="181" t="s">
        <v>352</v>
      </c>
      <c r="C378" s="382"/>
      <c r="D378" s="373"/>
      <c r="E378" s="220" t="s">
        <v>168</v>
      </c>
      <c r="F378" s="221">
        <v>492</v>
      </c>
      <c r="G378" s="145">
        <v>491.2</v>
      </c>
      <c r="H378" s="65">
        <f t="shared" si="29"/>
        <v>99.837398373983731</v>
      </c>
      <c r="I378" s="66">
        <f t="shared" si="30"/>
        <v>-0.80000000000001137</v>
      </c>
      <c r="J378" s="57">
        <v>-0.8</v>
      </c>
      <c r="K378" s="121" t="s">
        <v>25</v>
      </c>
      <c r="L378" s="98" t="s">
        <v>745</v>
      </c>
      <c r="M378" s="219"/>
      <c r="N378" s="219"/>
      <c r="O378" s="219"/>
    </row>
    <row r="379" spans="1:15" ht="39.6">
      <c r="A379" s="51">
        <v>173</v>
      </c>
      <c r="B379" s="181" t="s">
        <v>352</v>
      </c>
      <c r="C379" s="382"/>
      <c r="D379" s="373"/>
      <c r="E379" s="465" t="s">
        <v>57</v>
      </c>
      <c r="F379" s="424">
        <v>1006694.5</v>
      </c>
      <c r="G379" s="426">
        <v>985498</v>
      </c>
      <c r="H379" s="387">
        <f t="shared" si="29"/>
        <v>97.894445633705161</v>
      </c>
      <c r="I379" s="355">
        <f t="shared" si="30"/>
        <v>-21196.5</v>
      </c>
      <c r="J379" s="67">
        <v>-11.6</v>
      </c>
      <c r="K379" s="124" t="s">
        <v>37</v>
      </c>
      <c r="L379" s="96" t="s">
        <v>356</v>
      </c>
      <c r="M379" s="219"/>
      <c r="N379" s="219"/>
      <c r="O379" s="219"/>
    </row>
    <row r="380" spans="1:15" ht="105.6">
      <c r="A380" s="51">
        <v>173</v>
      </c>
      <c r="B380" s="181" t="s">
        <v>352</v>
      </c>
      <c r="C380" s="382"/>
      <c r="D380" s="373"/>
      <c r="E380" s="467"/>
      <c r="F380" s="425"/>
      <c r="G380" s="427"/>
      <c r="H380" s="389"/>
      <c r="I380" s="357"/>
      <c r="J380" s="60">
        <v>-21184.9</v>
      </c>
      <c r="K380" s="61" t="s">
        <v>357</v>
      </c>
      <c r="L380" s="141" t="s">
        <v>358</v>
      </c>
      <c r="M380" s="219"/>
      <c r="N380" s="219"/>
      <c r="O380" s="219"/>
    </row>
    <row r="381" spans="1:15" ht="39.6">
      <c r="A381" s="51">
        <v>173</v>
      </c>
      <c r="B381" s="52" t="s">
        <v>352</v>
      </c>
      <c r="C381" s="382"/>
      <c r="D381" s="373"/>
      <c r="E381" s="220" t="s">
        <v>125</v>
      </c>
      <c r="F381" s="64">
        <v>9543</v>
      </c>
      <c r="G381" s="65">
        <v>9098.2000000000007</v>
      </c>
      <c r="H381" s="65">
        <f t="shared" si="29"/>
        <v>95.338991931258519</v>
      </c>
      <c r="I381" s="66">
        <f t="shared" si="30"/>
        <v>-444.79999999999927</v>
      </c>
      <c r="J381" s="60">
        <v>-444.8</v>
      </c>
      <c r="K381" s="61" t="s">
        <v>25</v>
      </c>
      <c r="L381" s="99" t="s">
        <v>359</v>
      </c>
      <c r="M381" s="219"/>
      <c r="N381" s="219"/>
      <c r="O381" s="219"/>
    </row>
    <row r="382" spans="1:15" ht="66">
      <c r="A382" s="51">
        <v>173</v>
      </c>
      <c r="B382" s="52" t="s">
        <v>352</v>
      </c>
      <c r="C382" s="382"/>
      <c r="D382" s="373"/>
      <c r="E382" s="220" t="s">
        <v>101</v>
      </c>
      <c r="F382" s="64">
        <v>76975</v>
      </c>
      <c r="G382" s="65">
        <v>73088.600000000006</v>
      </c>
      <c r="H382" s="65">
        <f t="shared" si="29"/>
        <v>94.951088015589477</v>
      </c>
      <c r="I382" s="66">
        <f t="shared" si="30"/>
        <v>-3886.3999999999942</v>
      </c>
      <c r="J382" s="222">
        <v>-3886.4</v>
      </c>
      <c r="K382" s="143" t="s">
        <v>261</v>
      </c>
      <c r="L382" s="223" t="s">
        <v>360</v>
      </c>
      <c r="M382" s="219"/>
      <c r="N382" s="219"/>
      <c r="O382" s="219"/>
    </row>
    <row r="383" spans="1:15" ht="26.4">
      <c r="A383" s="51">
        <v>173</v>
      </c>
      <c r="B383" s="52" t="s">
        <v>352</v>
      </c>
      <c r="C383" s="382"/>
      <c r="D383" s="373"/>
      <c r="E383" s="220" t="s">
        <v>27</v>
      </c>
      <c r="F383" s="64">
        <v>1</v>
      </c>
      <c r="G383" s="65">
        <v>0</v>
      </c>
      <c r="H383" s="65">
        <f t="shared" si="29"/>
        <v>0</v>
      </c>
      <c r="I383" s="66">
        <f t="shared" si="30"/>
        <v>-1</v>
      </c>
      <c r="J383" s="222">
        <v>-1</v>
      </c>
      <c r="K383" s="143" t="s">
        <v>25</v>
      </c>
      <c r="L383" s="224" t="s">
        <v>361</v>
      </c>
      <c r="M383" s="219"/>
      <c r="N383" s="219"/>
      <c r="O383" s="219"/>
    </row>
    <row r="384" spans="1:15" ht="26.4">
      <c r="A384" s="51">
        <v>173</v>
      </c>
      <c r="B384" s="52" t="s">
        <v>352</v>
      </c>
      <c r="C384" s="382"/>
      <c r="D384" s="373"/>
      <c r="E384" s="220" t="s">
        <v>160</v>
      </c>
      <c r="F384" s="64">
        <v>18.3</v>
      </c>
      <c r="G384" s="65">
        <v>18.3</v>
      </c>
      <c r="H384" s="65">
        <f t="shared" si="29"/>
        <v>100</v>
      </c>
      <c r="I384" s="66">
        <f t="shared" si="30"/>
        <v>0</v>
      </c>
      <c r="J384" s="222"/>
      <c r="K384" s="87"/>
      <c r="L384" s="224" t="s">
        <v>362</v>
      </c>
      <c r="M384" s="219"/>
      <c r="N384" s="219"/>
      <c r="O384" s="219"/>
    </row>
    <row r="385" spans="1:15" ht="26.4">
      <c r="A385" s="51">
        <v>173</v>
      </c>
      <c r="B385" s="52" t="s">
        <v>352</v>
      </c>
      <c r="C385" s="382"/>
      <c r="D385" s="373"/>
      <c r="E385" s="220" t="s">
        <v>178</v>
      </c>
      <c r="F385" s="64">
        <v>9857.4</v>
      </c>
      <c r="G385" s="65">
        <v>8125.9</v>
      </c>
      <c r="H385" s="65">
        <f t="shared" si="29"/>
        <v>82.434516201026639</v>
      </c>
      <c r="I385" s="66">
        <f t="shared" si="30"/>
        <v>-1731.5</v>
      </c>
      <c r="J385" s="67">
        <v>-1731.5</v>
      </c>
      <c r="K385" s="68" t="s">
        <v>261</v>
      </c>
      <c r="L385" s="225" t="s">
        <v>363</v>
      </c>
      <c r="M385" s="219"/>
      <c r="N385" s="219"/>
      <c r="O385" s="219"/>
    </row>
    <row r="386" spans="1:15" ht="26.4">
      <c r="A386" s="51">
        <v>173</v>
      </c>
      <c r="B386" s="70" t="s">
        <v>352</v>
      </c>
      <c r="C386" s="383"/>
      <c r="D386" s="374"/>
      <c r="E386" s="41" t="s">
        <v>29</v>
      </c>
      <c r="F386" s="71">
        <f>SUM(F376:F385)</f>
        <v>1178953.8</v>
      </c>
      <c r="G386" s="72">
        <f>SUM(G376:G385)</f>
        <v>1149471.8</v>
      </c>
      <c r="H386" s="72">
        <f t="shared" si="29"/>
        <v>97.49930828502356</v>
      </c>
      <c r="I386" s="73">
        <f>SUM(I376:I385)</f>
        <v>-29481.999999999993</v>
      </c>
      <c r="J386" s="74"/>
      <c r="K386" s="139"/>
      <c r="L386" s="76"/>
      <c r="M386" s="219"/>
      <c r="N386" s="219"/>
      <c r="O386" s="219"/>
    </row>
    <row r="387" spans="1:15" ht="198">
      <c r="A387" s="51">
        <v>173</v>
      </c>
      <c r="B387" s="52" t="s">
        <v>352</v>
      </c>
      <c r="C387" s="381" t="s">
        <v>364</v>
      </c>
      <c r="D387" s="372" t="s">
        <v>365</v>
      </c>
      <c r="E387" s="220" t="s">
        <v>20</v>
      </c>
      <c r="F387" s="64">
        <v>3136311</v>
      </c>
      <c r="G387" s="65">
        <v>3101404.6</v>
      </c>
      <c r="H387" s="65">
        <f t="shared" si="29"/>
        <v>98.887023640193846</v>
      </c>
      <c r="I387" s="66">
        <f t="shared" ref="I387:I399" si="31">+G387-F387</f>
        <v>-34906.399999999907</v>
      </c>
      <c r="J387" s="222">
        <v>-34906.400000000001</v>
      </c>
      <c r="K387" s="143" t="s">
        <v>366</v>
      </c>
      <c r="L387" s="76" t="s">
        <v>367</v>
      </c>
      <c r="M387" s="219"/>
      <c r="N387" s="219"/>
      <c r="O387" s="219"/>
    </row>
    <row r="388" spans="1:15" ht="92.4">
      <c r="A388" s="51">
        <v>173</v>
      </c>
      <c r="B388" s="52" t="s">
        <v>352</v>
      </c>
      <c r="C388" s="382"/>
      <c r="D388" s="373"/>
      <c r="E388" s="220" t="s">
        <v>57</v>
      </c>
      <c r="F388" s="64">
        <v>435970</v>
      </c>
      <c r="G388" s="65">
        <v>427253.1</v>
      </c>
      <c r="H388" s="65">
        <f t="shared" si="29"/>
        <v>98.000573433951871</v>
      </c>
      <c r="I388" s="66">
        <f t="shared" si="31"/>
        <v>-8716.9000000000233</v>
      </c>
      <c r="J388" s="67">
        <v>-8716.9</v>
      </c>
      <c r="K388" s="68" t="s">
        <v>25</v>
      </c>
      <c r="L388" s="96" t="s">
        <v>368</v>
      </c>
      <c r="M388" s="56"/>
      <c r="N388" s="56"/>
      <c r="O388" s="56"/>
    </row>
    <row r="389" spans="1:15" ht="26.4">
      <c r="A389" s="51">
        <v>173</v>
      </c>
      <c r="B389" s="52" t="s">
        <v>352</v>
      </c>
      <c r="C389" s="382"/>
      <c r="D389" s="373"/>
      <c r="E389" s="465" t="s">
        <v>369</v>
      </c>
      <c r="F389" s="384">
        <v>1913</v>
      </c>
      <c r="G389" s="387">
        <v>1117.4000000000001</v>
      </c>
      <c r="H389" s="387">
        <f t="shared" si="29"/>
        <v>58.410872974385782</v>
      </c>
      <c r="I389" s="355">
        <f t="shared" si="31"/>
        <v>-795.59999999999991</v>
      </c>
      <c r="J389" s="67">
        <v>-0.6</v>
      </c>
      <c r="K389" s="115" t="s">
        <v>78</v>
      </c>
      <c r="L389" s="226" t="s">
        <v>370</v>
      </c>
      <c r="M389" s="56"/>
      <c r="N389" s="56"/>
      <c r="O389" s="56"/>
    </row>
    <row r="390" spans="1:15" ht="26.4">
      <c r="A390" s="51">
        <v>173</v>
      </c>
      <c r="B390" s="52" t="s">
        <v>352</v>
      </c>
      <c r="C390" s="382"/>
      <c r="D390" s="373"/>
      <c r="E390" s="466"/>
      <c r="F390" s="385"/>
      <c r="G390" s="388"/>
      <c r="H390" s="388"/>
      <c r="I390" s="356"/>
      <c r="J390" s="57">
        <v>-5.0999999999999996</v>
      </c>
      <c r="K390" s="58" t="s">
        <v>37</v>
      </c>
      <c r="L390" s="155" t="s">
        <v>371</v>
      </c>
      <c r="M390" s="56"/>
      <c r="N390" s="56"/>
      <c r="O390" s="56"/>
    </row>
    <row r="391" spans="1:15" ht="39.6">
      <c r="A391" s="51">
        <v>173</v>
      </c>
      <c r="B391" s="52" t="s">
        <v>352</v>
      </c>
      <c r="C391" s="382"/>
      <c r="D391" s="373"/>
      <c r="E391" s="466"/>
      <c r="F391" s="385"/>
      <c r="G391" s="388"/>
      <c r="H391" s="388"/>
      <c r="I391" s="356"/>
      <c r="J391" s="57">
        <v>-7.5</v>
      </c>
      <c r="K391" s="58" t="s">
        <v>23</v>
      </c>
      <c r="L391" s="155" t="s">
        <v>746</v>
      </c>
      <c r="M391" s="56"/>
      <c r="N391" s="56"/>
      <c r="O391" s="56"/>
    </row>
    <row r="392" spans="1:15" ht="79.2">
      <c r="A392" s="51">
        <v>173</v>
      </c>
      <c r="B392" s="52" t="s">
        <v>352</v>
      </c>
      <c r="C392" s="382"/>
      <c r="D392" s="373"/>
      <c r="E392" s="467"/>
      <c r="F392" s="386"/>
      <c r="G392" s="389"/>
      <c r="H392" s="389"/>
      <c r="I392" s="357"/>
      <c r="J392" s="60">
        <v>-782.4</v>
      </c>
      <c r="K392" s="61" t="s">
        <v>25</v>
      </c>
      <c r="L392" s="99" t="s">
        <v>747</v>
      </c>
      <c r="M392" s="56"/>
      <c r="N392" s="56"/>
      <c r="O392" s="56"/>
    </row>
    <row r="393" spans="1:15" ht="26.4">
      <c r="A393" s="51">
        <v>173</v>
      </c>
      <c r="B393" s="52" t="s">
        <v>352</v>
      </c>
      <c r="C393" s="382"/>
      <c r="D393" s="373"/>
      <c r="E393" s="220" t="s">
        <v>101</v>
      </c>
      <c r="F393" s="64">
        <v>6955</v>
      </c>
      <c r="G393" s="65">
        <v>6623.8</v>
      </c>
      <c r="H393" s="65">
        <f t="shared" si="29"/>
        <v>95.237958303378861</v>
      </c>
      <c r="I393" s="66">
        <f t="shared" si="31"/>
        <v>-331.19999999999982</v>
      </c>
      <c r="J393" s="57">
        <v>-331.2</v>
      </c>
      <c r="K393" s="121" t="s">
        <v>25</v>
      </c>
      <c r="L393" s="155" t="s">
        <v>372</v>
      </c>
      <c r="M393" s="56"/>
      <c r="N393" s="56"/>
      <c r="O393" s="56"/>
    </row>
    <row r="394" spans="1:15" ht="26.4">
      <c r="A394" s="51">
        <v>173</v>
      </c>
      <c r="B394" s="52" t="s">
        <v>352</v>
      </c>
      <c r="C394" s="382"/>
      <c r="D394" s="373"/>
      <c r="E394" s="465" t="s">
        <v>373</v>
      </c>
      <c r="F394" s="384">
        <v>10826</v>
      </c>
      <c r="G394" s="387">
        <v>6332</v>
      </c>
      <c r="H394" s="387">
        <f t="shared" si="29"/>
        <v>58.488823203399221</v>
      </c>
      <c r="I394" s="355">
        <f t="shared" si="31"/>
        <v>-4494</v>
      </c>
      <c r="J394" s="67">
        <v>-4.5</v>
      </c>
      <c r="K394" s="115" t="s">
        <v>78</v>
      </c>
      <c r="L394" s="226" t="s">
        <v>370</v>
      </c>
      <c r="M394" s="56"/>
      <c r="N394" s="56"/>
      <c r="O394" s="56"/>
    </row>
    <row r="395" spans="1:15" ht="26.4">
      <c r="A395" s="51">
        <v>173</v>
      </c>
      <c r="B395" s="52" t="s">
        <v>352</v>
      </c>
      <c r="C395" s="382"/>
      <c r="D395" s="373"/>
      <c r="E395" s="466"/>
      <c r="F395" s="385"/>
      <c r="G395" s="388"/>
      <c r="H395" s="388"/>
      <c r="I395" s="356"/>
      <c r="J395" s="57">
        <v>-28.6</v>
      </c>
      <c r="K395" s="58" t="s">
        <v>37</v>
      </c>
      <c r="L395" s="155" t="s">
        <v>371</v>
      </c>
      <c r="M395" s="56"/>
      <c r="N395" s="56"/>
      <c r="O395" s="56"/>
    </row>
    <row r="396" spans="1:15" ht="39.6">
      <c r="A396" s="51">
        <v>173</v>
      </c>
      <c r="B396" s="52" t="s">
        <v>352</v>
      </c>
      <c r="C396" s="382"/>
      <c r="D396" s="373"/>
      <c r="E396" s="466"/>
      <c r="F396" s="385"/>
      <c r="G396" s="388"/>
      <c r="H396" s="388"/>
      <c r="I396" s="356"/>
      <c r="J396" s="57">
        <v>-42.3</v>
      </c>
      <c r="K396" s="58" t="s">
        <v>23</v>
      </c>
      <c r="L396" s="155" t="s">
        <v>814</v>
      </c>
      <c r="M396" s="56"/>
      <c r="N396" s="56"/>
      <c r="O396" s="56"/>
    </row>
    <row r="397" spans="1:15" ht="79.2">
      <c r="A397" s="51">
        <v>173</v>
      </c>
      <c r="B397" s="52" t="s">
        <v>352</v>
      </c>
      <c r="C397" s="382"/>
      <c r="D397" s="373"/>
      <c r="E397" s="467"/>
      <c r="F397" s="386"/>
      <c r="G397" s="389"/>
      <c r="H397" s="389"/>
      <c r="I397" s="357"/>
      <c r="J397" s="60">
        <v>-4418.6000000000004</v>
      </c>
      <c r="K397" s="61" t="s">
        <v>25</v>
      </c>
      <c r="L397" s="99" t="s">
        <v>748</v>
      </c>
      <c r="M397" s="56"/>
      <c r="N397" s="56"/>
      <c r="O397" s="56"/>
    </row>
    <row r="398" spans="1:15" ht="66">
      <c r="A398" s="51">
        <v>173</v>
      </c>
      <c r="B398" s="52" t="s">
        <v>352</v>
      </c>
      <c r="C398" s="382"/>
      <c r="D398" s="373"/>
      <c r="E398" s="220" t="s">
        <v>374</v>
      </c>
      <c r="F398" s="64">
        <v>989.8</v>
      </c>
      <c r="G398" s="65">
        <v>870.1</v>
      </c>
      <c r="H398" s="65">
        <f t="shared" si="29"/>
        <v>87.90664780763791</v>
      </c>
      <c r="I398" s="66">
        <f t="shared" si="31"/>
        <v>-119.69999999999993</v>
      </c>
      <c r="J398" s="60">
        <v>-119.7</v>
      </c>
      <c r="K398" s="61" t="s">
        <v>25</v>
      </c>
      <c r="L398" s="99" t="s">
        <v>375</v>
      </c>
      <c r="M398" s="56"/>
      <c r="N398" s="56"/>
      <c r="O398" s="56"/>
    </row>
    <row r="399" spans="1:15" ht="118.8">
      <c r="A399" s="51">
        <v>173</v>
      </c>
      <c r="B399" s="52" t="s">
        <v>352</v>
      </c>
      <c r="C399" s="382"/>
      <c r="D399" s="373"/>
      <c r="E399" s="220" t="s">
        <v>178</v>
      </c>
      <c r="F399" s="64">
        <v>114259</v>
      </c>
      <c r="G399" s="65">
        <v>110762.5</v>
      </c>
      <c r="H399" s="65">
        <f t="shared" si="29"/>
        <v>96.939847189280499</v>
      </c>
      <c r="I399" s="66">
        <f t="shared" si="31"/>
        <v>-3496.5</v>
      </c>
      <c r="J399" s="222">
        <v>-3496.5</v>
      </c>
      <c r="K399" s="143" t="s">
        <v>261</v>
      </c>
      <c r="L399" s="76" t="s">
        <v>376</v>
      </c>
      <c r="M399" s="56"/>
      <c r="N399" s="56"/>
      <c r="O399" s="56"/>
    </row>
    <row r="400" spans="1:15" ht="26.4">
      <c r="A400" s="51">
        <v>173</v>
      </c>
      <c r="B400" s="70" t="s">
        <v>352</v>
      </c>
      <c r="C400" s="383"/>
      <c r="D400" s="374"/>
      <c r="E400" s="41" t="s">
        <v>29</v>
      </c>
      <c r="F400" s="71">
        <f>SUM(F387:F399)</f>
        <v>3707223.8</v>
      </c>
      <c r="G400" s="72">
        <f>SUM(G387:G399)</f>
        <v>3654363.5</v>
      </c>
      <c r="H400" s="72">
        <f t="shared" si="29"/>
        <v>98.574127086689515</v>
      </c>
      <c r="I400" s="73">
        <f>SUM(I387:I399)</f>
        <v>-52860.299999999923</v>
      </c>
      <c r="J400" s="132"/>
      <c r="K400" s="133"/>
      <c r="L400" s="227"/>
      <c r="M400" s="56"/>
      <c r="N400" s="56"/>
      <c r="O400" s="56"/>
    </row>
    <row r="401" spans="1:15" ht="26.4">
      <c r="A401" s="51">
        <v>173</v>
      </c>
      <c r="B401" s="52" t="s">
        <v>352</v>
      </c>
      <c r="C401" s="381" t="s">
        <v>377</v>
      </c>
      <c r="D401" s="372" t="s">
        <v>378</v>
      </c>
      <c r="E401" s="465" t="s">
        <v>20</v>
      </c>
      <c r="F401" s="384">
        <v>95550.2</v>
      </c>
      <c r="G401" s="387">
        <v>90404.5</v>
      </c>
      <c r="H401" s="387">
        <f t="shared" si="29"/>
        <v>94.614663286942374</v>
      </c>
      <c r="I401" s="355">
        <f t="shared" ref="I401:I429" si="32">+G401-F401</f>
        <v>-5145.6999999999971</v>
      </c>
      <c r="J401" s="67">
        <v>-77.599999999999994</v>
      </c>
      <c r="K401" s="54" t="s">
        <v>21</v>
      </c>
      <c r="L401" s="226" t="s">
        <v>379</v>
      </c>
      <c r="M401" s="56"/>
      <c r="N401" s="56"/>
      <c r="O401" s="56"/>
    </row>
    <row r="402" spans="1:15" ht="39.6">
      <c r="A402" s="51">
        <v>173</v>
      </c>
      <c r="B402" s="52" t="s">
        <v>352</v>
      </c>
      <c r="C402" s="382"/>
      <c r="D402" s="373"/>
      <c r="E402" s="466"/>
      <c r="F402" s="385"/>
      <c r="G402" s="388"/>
      <c r="H402" s="388"/>
      <c r="I402" s="356"/>
      <c r="J402" s="57">
        <v>-121.9</v>
      </c>
      <c r="K402" s="78" t="s">
        <v>35</v>
      </c>
      <c r="L402" s="155" t="s">
        <v>380</v>
      </c>
      <c r="M402" s="56"/>
      <c r="N402" s="56"/>
      <c r="O402" s="56"/>
    </row>
    <row r="403" spans="1:15" ht="52.8">
      <c r="A403" s="51">
        <v>173</v>
      </c>
      <c r="B403" s="52" t="s">
        <v>352</v>
      </c>
      <c r="C403" s="382"/>
      <c r="D403" s="373"/>
      <c r="E403" s="466"/>
      <c r="F403" s="385"/>
      <c r="G403" s="388"/>
      <c r="H403" s="388"/>
      <c r="I403" s="356"/>
      <c r="J403" s="57">
        <v>-179.5</v>
      </c>
      <c r="K403" s="58" t="s">
        <v>37</v>
      </c>
      <c r="L403" s="98" t="s">
        <v>381</v>
      </c>
      <c r="M403" s="56"/>
      <c r="N403" s="56"/>
      <c r="O403" s="56"/>
    </row>
    <row r="404" spans="1:15" ht="26.4">
      <c r="A404" s="51">
        <v>173</v>
      </c>
      <c r="B404" s="52" t="s">
        <v>352</v>
      </c>
      <c r="C404" s="382"/>
      <c r="D404" s="373"/>
      <c r="E404" s="466"/>
      <c r="F404" s="385"/>
      <c r="G404" s="388"/>
      <c r="H404" s="388"/>
      <c r="I404" s="356"/>
      <c r="J404" s="57">
        <v>-17.7</v>
      </c>
      <c r="K404" s="58" t="s">
        <v>23</v>
      </c>
      <c r="L404" s="155" t="s">
        <v>382</v>
      </c>
      <c r="M404" s="56"/>
      <c r="N404" s="56"/>
      <c r="O404" s="56"/>
    </row>
    <row r="405" spans="1:15" ht="39.6">
      <c r="A405" s="51">
        <v>173</v>
      </c>
      <c r="B405" s="52" t="s">
        <v>352</v>
      </c>
      <c r="C405" s="382"/>
      <c r="D405" s="373"/>
      <c r="E405" s="466"/>
      <c r="F405" s="385"/>
      <c r="G405" s="388"/>
      <c r="H405" s="388"/>
      <c r="I405" s="356"/>
      <c r="J405" s="57">
        <v>-50.4</v>
      </c>
      <c r="K405" s="58" t="s">
        <v>70</v>
      </c>
      <c r="L405" s="155" t="s">
        <v>383</v>
      </c>
      <c r="M405" s="56"/>
      <c r="N405" s="56"/>
      <c r="O405" s="56"/>
    </row>
    <row r="406" spans="1:15" ht="39.6">
      <c r="A406" s="51">
        <v>173</v>
      </c>
      <c r="B406" s="52" t="s">
        <v>352</v>
      </c>
      <c r="C406" s="382"/>
      <c r="D406" s="373"/>
      <c r="E406" s="466"/>
      <c r="F406" s="385"/>
      <c r="G406" s="388"/>
      <c r="H406" s="388"/>
      <c r="I406" s="356"/>
      <c r="J406" s="57">
        <v>-66.900000000000006</v>
      </c>
      <c r="K406" s="97" t="s">
        <v>51</v>
      </c>
      <c r="L406" s="155" t="s">
        <v>384</v>
      </c>
      <c r="M406" s="56"/>
      <c r="N406" s="56"/>
      <c r="O406" s="56"/>
    </row>
    <row r="407" spans="1:15" ht="26.4">
      <c r="A407" s="51">
        <v>173</v>
      </c>
      <c r="B407" s="52" t="s">
        <v>352</v>
      </c>
      <c r="C407" s="382"/>
      <c r="D407" s="373"/>
      <c r="E407" s="466"/>
      <c r="F407" s="385"/>
      <c r="G407" s="388"/>
      <c r="H407" s="388"/>
      <c r="I407" s="356"/>
      <c r="J407" s="57">
        <v>-7.5</v>
      </c>
      <c r="K407" s="78" t="s">
        <v>61</v>
      </c>
      <c r="L407" s="155" t="s">
        <v>385</v>
      </c>
      <c r="M407" s="56"/>
      <c r="N407" s="56"/>
      <c r="O407" s="56"/>
    </row>
    <row r="408" spans="1:15" ht="132">
      <c r="A408" s="51">
        <v>173</v>
      </c>
      <c r="B408" s="52" t="s">
        <v>352</v>
      </c>
      <c r="C408" s="382"/>
      <c r="D408" s="373"/>
      <c r="E408" s="466"/>
      <c r="F408" s="385"/>
      <c r="G408" s="388"/>
      <c r="H408" s="388"/>
      <c r="I408" s="356"/>
      <c r="J408" s="57">
        <v>-3354.8999999999996</v>
      </c>
      <c r="K408" s="121" t="s">
        <v>25</v>
      </c>
      <c r="L408" s="152" t="s">
        <v>386</v>
      </c>
      <c r="M408" s="56"/>
      <c r="N408" s="56"/>
      <c r="O408" s="56"/>
    </row>
    <row r="409" spans="1:15" ht="26.4">
      <c r="A409" s="51">
        <v>173</v>
      </c>
      <c r="B409" s="52" t="s">
        <v>352</v>
      </c>
      <c r="C409" s="382"/>
      <c r="D409" s="373"/>
      <c r="E409" s="467"/>
      <c r="F409" s="386"/>
      <c r="G409" s="389"/>
      <c r="H409" s="389"/>
      <c r="I409" s="357"/>
      <c r="J409" s="60">
        <v>-1269.3</v>
      </c>
      <c r="K409" s="61" t="s">
        <v>261</v>
      </c>
      <c r="L409" s="228" t="s">
        <v>387</v>
      </c>
      <c r="M409" s="56"/>
      <c r="N409" s="56"/>
      <c r="O409" s="56"/>
    </row>
    <row r="410" spans="1:15" ht="52.8">
      <c r="A410" s="51">
        <v>173</v>
      </c>
      <c r="B410" s="52" t="s">
        <v>352</v>
      </c>
      <c r="C410" s="382"/>
      <c r="D410" s="373"/>
      <c r="E410" s="220" t="s">
        <v>168</v>
      </c>
      <c r="F410" s="64">
        <v>45</v>
      </c>
      <c r="G410" s="65">
        <v>42.1</v>
      </c>
      <c r="H410" s="65">
        <f t="shared" si="29"/>
        <v>93.555555555555557</v>
      </c>
      <c r="I410" s="66">
        <f t="shared" si="32"/>
        <v>-2.8999999999999986</v>
      </c>
      <c r="J410" s="57">
        <v>-2.9</v>
      </c>
      <c r="K410" s="121" t="s">
        <v>25</v>
      </c>
      <c r="L410" s="98" t="s">
        <v>745</v>
      </c>
      <c r="M410" s="56"/>
      <c r="N410" s="56"/>
      <c r="O410" s="56"/>
    </row>
    <row r="411" spans="1:15" ht="52.8">
      <c r="A411" s="51">
        <v>173</v>
      </c>
      <c r="B411" s="52" t="s">
        <v>352</v>
      </c>
      <c r="C411" s="382"/>
      <c r="D411" s="373"/>
      <c r="E411" s="465" t="s">
        <v>57</v>
      </c>
      <c r="F411" s="384">
        <v>11708</v>
      </c>
      <c r="G411" s="387">
        <v>11199.2</v>
      </c>
      <c r="H411" s="387">
        <f t="shared" si="29"/>
        <v>95.654253501879055</v>
      </c>
      <c r="I411" s="355">
        <f t="shared" si="32"/>
        <v>-508.79999999999927</v>
      </c>
      <c r="J411" s="67">
        <v>-12.8</v>
      </c>
      <c r="K411" s="124" t="s">
        <v>37</v>
      </c>
      <c r="L411" s="96" t="s">
        <v>388</v>
      </c>
      <c r="M411" s="56"/>
      <c r="N411" s="56"/>
      <c r="O411" s="56"/>
    </row>
    <row r="412" spans="1:15" ht="26.4">
      <c r="A412" s="51">
        <v>173</v>
      </c>
      <c r="B412" s="52" t="s">
        <v>352</v>
      </c>
      <c r="C412" s="382"/>
      <c r="D412" s="373"/>
      <c r="E412" s="466"/>
      <c r="F412" s="385"/>
      <c r="G412" s="388"/>
      <c r="H412" s="388"/>
      <c r="I412" s="356"/>
      <c r="J412" s="57">
        <v>-10.199999999999999</v>
      </c>
      <c r="K412" s="58" t="s">
        <v>23</v>
      </c>
      <c r="L412" s="98" t="s">
        <v>389</v>
      </c>
      <c r="M412" s="56"/>
      <c r="N412" s="56"/>
      <c r="O412" s="56"/>
    </row>
    <row r="413" spans="1:15" ht="39.6">
      <c r="A413" s="51">
        <v>173</v>
      </c>
      <c r="B413" s="52" t="s">
        <v>352</v>
      </c>
      <c r="C413" s="382"/>
      <c r="D413" s="373"/>
      <c r="E413" s="466"/>
      <c r="F413" s="385"/>
      <c r="G413" s="388"/>
      <c r="H413" s="388"/>
      <c r="I413" s="356"/>
      <c r="J413" s="57">
        <v>-407.6</v>
      </c>
      <c r="K413" s="97" t="s">
        <v>51</v>
      </c>
      <c r="L413" s="98" t="s">
        <v>390</v>
      </c>
      <c r="M413" s="56"/>
      <c r="N413" s="56"/>
      <c r="O413" s="56"/>
    </row>
    <row r="414" spans="1:15" ht="79.2">
      <c r="A414" s="51">
        <v>173</v>
      </c>
      <c r="B414" s="52" t="s">
        <v>352</v>
      </c>
      <c r="C414" s="382"/>
      <c r="D414" s="373"/>
      <c r="E414" s="467"/>
      <c r="F414" s="386"/>
      <c r="G414" s="389"/>
      <c r="H414" s="389"/>
      <c r="I414" s="357"/>
      <c r="J414" s="60">
        <v>-78.2</v>
      </c>
      <c r="K414" s="61" t="s">
        <v>25</v>
      </c>
      <c r="L414" s="99" t="s">
        <v>391</v>
      </c>
      <c r="M414" s="56"/>
      <c r="N414" s="56"/>
      <c r="O414" s="56"/>
    </row>
    <row r="415" spans="1:15" ht="39.6">
      <c r="A415" s="51">
        <v>173</v>
      </c>
      <c r="B415" s="52" t="s">
        <v>352</v>
      </c>
      <c r="C415" s="382"/>
      <c r="D415" s="373"/>
      <c r="E415" s="465" t="s">
        <v>125</v>
      </c>
      <c r="F415" s="384">
        <v>3150</v>
      </c>
      <c r="G415" s="387">
        <v>2773.3</v>
      </c>
      <c r="H415" s="387">
        <f t="shared" si="29"/>
        <v>88.041269841269838</v>
      </c>
      <c r="I415" s="355">
        <f t="shared" si="32"/>
        <v>-376.69999999999982</v>
      </c>
      <c r="J415" s="67">
        <v>-10</v>
      </c>
      <c r="K415" s="89" t="s">
        <v>102</v>
      </c>
      <c r="L415" s="96" t="s">
        <v>392</v>
      </c>
      <c r="M415" s="56"/>
      <c r="N415" s="56"/>
      <c r="O415" s="56"/>
    </row>
    <row r="416" spans="1:15" ht="66">
      <c r="A416" s="51">
        <v>173</v>
      </c>
      <c r="B416" s="52" t="s">
        <v>352</v>
      </c>
      <c r="C416" s="382"/>
      <c r="D416" s="373"/>
      <c r="E416" s="467"/>
      <c r="F416" s="386"/>
      <c r="G416" s="389"/>
      <c r="H416" s="389"/>
      <c r="I416" s="357"/>
      <c r="J416" s="60">
        <v>-366.7</v>
      </c>
      <c r="K416" s="61" t="s">
        <v>25</v>
      </c>
      <c r="L416" s="99" t="s">
        <v>393</v>
      </c>
      <c r="M416" s="56"/>
      <c r="N416" s="56"/>
      <c r="O416" s="56"/>
    </row>
    <row r="417" spans="1:15" ht="26.4">
      <c r="A417" s="51">
        <v>173</v>
      </c>
      <c r="B417" s="52" t="s">
        <v>352</v>
      </c>
      <c r="C417" s="382"/>
      <c r="D417" s="373"/>
      <c r="E417" s="220" t="s">
        <v>394</v>
      </c>
      <c r="F417" s="64">
        <v>1096</v>
      </c>
      <c r="G417" s="65">
        <v>607.5</v>
      </c>
      <c r="H417" s="65">
        <f t="shared" si="29"/>
        <v>55.428832116788321</v>
      </c>
      <c r="I417" s="66">
        <f t="shared" si="32"/>
        <v>-488.5</v>
      </c>
      <c r="J417" s="60">
        <v>-488.5</v>
      </c>
      <c r="K417" s="61" t="s">
        <v>25</v>
      </c>
      <c r="L417" s="154" t="s">
        <v>395</v>
      </c>
      <c r="M417" s="56"/>
      <c r="N417" s="56"/>
      <c r="O417" s="56"/>
    </row>
    <row r="418" spans="1:15" ht="39.6">
      <c r="A418" s="51">
        <v>173</v>
      </c>
      <c r="B418" s="52" t="s">
        <v>352</v>
      </c>
      <c r="C418" s="382"/>
      <c r="D418" s="373"/>
      <c r="E418" s="220" t="s">
        <v>321</v>
      </c>
      <c r="F418" s="64">
        <v>324</v>
      </c>
      <c r="G418" s="65">
        <v>61.3</v>
      </c>
      <c r="H418" s="65">
        <f t="shared" si="29"/>
        <v>18.919753086419753</v>
      </c>
      <c r="I418" s="66">
        <f t="shared" si="32"/>
        <v>-262.7</v>
      </c>
      <c r="J418" s="67">
        <v>-262.7</v>
      </c>
      <c r="K418" s="68" t="s">
        <v>25</v>
      </c>
      <c r="L418" s="226" t="s">
        <v>749</v>
      </c>
      <c r="M418" s="56"/>
      <c r="N418" s="56"/>
      <c r="O418" s="56"/>
    </row>
    <row r="419" spans="1:15" ht="26.4">
      <c r="A419" s="51">
        <v>173</v>
      </c>
      <c r="B419" s="52" t="s">
        <v>352</v>
      </c>
      <c r="C419" s="382"/>
      <c r="D419" s="373"/>
      <c r="E419" s="465" t="s">
        <v>257</v>
      </c>
      <c r="F419" s="384">
        <v>6</v>
      </c>
      <c r="G419" s="387">
        <v>1.7</v>
      </c>
      <c r="H419" s="387">
        <f t="shared" si="29"/>
        <v>28.333333333333332</v>
      </c>
      <c r="I419" s="355">
        <f t="shared" si="32"/>
        <v>-4.3</v>
      </c>
      <c r="J419" s="67">
        <v>-3.6</v>
      </c>
      <c r="K419" s="54" t="s">
        <v>21</v>
      </c>
      <c r="L419" s="226" t="s">
        <v>750</v>
      </c>
      <c r="M419" s="56"/>
      <c r="N419" s="56"/>
      <c r="O419" s="56"/>
    </row>
    <row r="420" spans="1:15" ht="26.4">
      <c r="A420" s="51">
        <v>173</v>
      </c>
      <c r="B420" s="52" t="s">
        <v>352</v>
      </c>
      <c r="C420" s="382"/>
      <c r="D420" s="373"/>
      <c r="E420" s="467"/>
      <c r="F420" s="386"/>
      <c r="G420" s="389"/>
      <c r="H420" s="389"/>
      <c r="I420" s="357"/>
      <c r="J420" s="57">
        <v>-0.7</v>
      </c>
      <c r="K420" s="58" t="s">
        <v>70</v>
      </c>
      <c r="L420" s="155" t="s">
        <v>751</v>
      </c>
      <c r="M420" s="56"/>
      <c r="N420" s="56"/>
      <c r="O420" s="56"/>
    </row>
    <row r="421" spans="1:15" ht="39.6">
      <c r="A421" s="51">
        <v>173</v>
      </c>
      <c r="B421" s="52" t="s">
        <v>352</v>
      </c>
      <c r="C421" s="382"/>
      <c r="D421" s="373"/>
      <c r="E421" s="465" t="s">
        <v>101</v>
      </c>
      <c r="F421" s="384">
        <v>36502</v>
      </c>
      <c r="G421" s="387">
        <v>34172.699999999997</v>
      </c>
      <c r="H421" s="387">
        <f t="shared" si="29"/>
        <v>93.618705824338392</v>
      </c>
      <c r="I421" s="355">
        <f t="shared" si="32"/>
        <v>-2329.3000000000029</v>
      </c>
      <c r="J421" s="67">
        <v>-40</v>
      </c>
      <c r="K421" s="89" t="s">
        <v>102</v>
      </c>
      <c r="L421" s="96" t="s">
        <v>392</v>
      </c>
      <c r="M421" s="56"/>
      <c r="N421" s="56"/>
      <c r="O421" s="56"/>
    </row>
    <row r="422" spans="1:15" ht="105.6">
      <c r="A422" s="51">
        <v>173</v>
      </c>
      <c r="B422" s="52" t="s">
        <v>352</v>
      </c>
      <c r="C422" s="382"/>
      <c r="D422" s="373"/>
      <c r="E422" s="467"/>
      <c r="F422" s="386"/>
      <c r="G422" s="389"/>
      <c r="H422" s="389"/>
      <c r="I422" s="357"/>
      <c r="J422" s="60">
        <v>-2289.3000000000002</v>
      </c>
      <c r="K422" s="61" t="s">
        <v>70</v>
      </c>
      <c r="L422" s="99" t="s">
        <v>396</v>
      </c>
      <c r="M422" s="56"/>
      <c r="N422" s="56"/>
      <c r="O422" s="56"/>
    </row>
    <row r="423" spans="1:15" ht="26.4">
      <c r="A423" s="51">
        <v>173</v>
      </c>
      <c r="B423" s="52" t="s">
        <v>352</v>
      </c>
      <c r="C423" s="382"/>
      <c r="D423" s="373"/>
      <c r="E423" s="220" t="s">
        <v>397</v>
      </c>
      <c r="F423" s="64">
        <v>4237</v>
      </c>
      <c r="G423" s="65">
        <v>2630.9</v>
      </c>
      <c r="H423" s="65">
        <f t="shared" si="29"/>
        <v>62.093462355440174</v>
      </c>
      <c r="I423" s="66">
        <f t="shared" si="32"/>
        <v>-1606.1</v>
      </c>
      <c r="J423" s="60">
        <v>-1606.1</v>
      </c>
      <c r="K423" s="61" t="s">
        <v>261</v>
      </c>
      <c r="L423" s="154" t="s">
        <v>395</v>
      </c>
      <c r="M423" s="56"/>
      <c r="N423" s="56"/>
      <c r="O423" s="56"/>
    </row>
    <row r="424" spans="1:15" ht="39.6">
      <c r="A424" s="51">
        <v>173</v>
      </c>
      <c r="B424" s="52" t="s">
        <v>352</v>
      </c>
      <c r="C424" s="382"/>
      <c r="D424" s="373"/>
      <c r="E424" s="220" t="s">
        <v>325</v>
      </c>
      <c r="F424" s="64">
        <v>358</v>
      </c>
      <c r="G424" s="65">
        <v>347.1</v>
      </c>
      <c r="H424" s="65">
        <f t="shared" si="29"/>
        <v>96.955307262569832</v>
      </c>
      <c r="I424" s="66">
        <f t="shared" si="32"/>
        <v>-10.899999999999977</v>
      </c>
      <c r="J424" s="67">
        <v>-10.9</v>
      </c>
      <c r="K424" s="68" t="s">
        <v>25</v>
      </c>
      <c r="L424" s="226" t="s">
        <v>749</v>
      </c>
      <c r="M424" s="56"/>
      <c r="N424" s="56"/>
      <c r="O424" s="56"/>
    </row>
    <row r="425" spans="1:15" ht="26.4">
      <c r="A425" s="51">
        <v>173</v>
      </c>
      <c r="B425" s="52" t="s">
        <v>352</v>
      </c>
      <c r="C425" s="382"/>
      <c r="D425" s="373"/>
      <c r="E425" s="465" t="s">
        <v>264</v>
      </c>
      <c r="F425" s="384">
        <v>33</v>
      </c>
      <c r="G425" s="387">
        <v>9.4</v>
      </c>
      <c r="H425" s="387">
        <f t="shared" si="29"/>
        <v>28.484848484848484</v>
      </c>
      <c r="I425" s="355">
        <f t="shared" si="32"/>
        <v>-23.6</v>
      </c>
      <c r="J425" s="67">
        <v>-18.600000000000001</v>
      </c>
      <c r="K425" s="54" t="s">
        <v>21</v>
      </c>
      <c r="L425" s="226" t="s">
        <v>750</v>
      </c>
      <c r="M425" s="56"/>
      <c r="N425" s="56"/>
      <c r="O425" s="56"/>
    </row>
    <row r="426" spans="1:15" ht="26.4">
      <c r="A426" s="51">
        <v>173</v>
      </c>
      <c r="B426" s="52" t="s">
        <v>352</v>
      </c>
      <c r="C426" s="382"/>
      <c r="D426" s="373"/>
      <c r="E426" s="467"/>
      <c r="F426" s="386"/>
      <c r="G426" s="389"/>
      <c r="H426" s="389"/>
      <c r="I426" s="357"/>
      <c r="J426" s="60">
        <v>-5</v>
      </c>
      <c r="K426" s="90" t="s">
        <v>70</v>
      </c>
      <c r="L426" s="154" t="s">
        <v>751</v>
      </c>
      <c r="M426" s="56"/>
      <c r="N426" s="56"/>
      <c r="O426" s="56"/>
    </row>
    <row r="427" spans="1:15" ht="39.6">
      <c r="A427" s="51">
        <v>173</v>
      </c>
      <c r="B427" s="52" t="s">
        <v>352</v>
      </c>
      <c r="C427" s="382"/>
      <c r="D427" s="373"/>
      <c r="E427" s="220" t="s">
        <v>27</v>
      </c>
      <c r="F427" s="64">
        <v>29337.200000000001</v>
      </c>
      <c r="G427" s="65">
        <v>28226</v>
      </c>
      <c r="H427" s="65">
        <f t="shared" si="29"/>
        <v>96.21231746724294</v>
      </c>
      <c r="I427" s="66">
        <f t="shared" si="32"/>
        <v>-1111.2000000000007</v>
      </c>
      <c r="J427" s="60">
        <v>-1111.2</v>
      </c>
      <c r="K427" s="61" t="s">
        <v>261</v>
      </c>
      <c r="L427" s="99" t="s">
        <v>398</v>
      </c>
      <c r="M427" s="56"/>
      <c r="N427" s="56"/>
      <c r="O427" s="56"/>
    </row>
    <row r="428" spans="1:15" ht="26.4">
      <c r="A428" s="51">
        <v>173</v>
      </c>
      <c r="B428" s="52" t="s">
        <v>352</v>
      </c>
      <c r="C428" s="382"/>
      <c r="D428" s="373"/>
      <c r="E428" s="220" t="s">
        <v>40</v>
      </c>
      <c r="F428" s="64">
        <v>38.4</v>
      </c>
      <c r="G428" s="65">
        <v>0</v>
      </c>
      <c r="H428" s="65">
        <f t="shared" si="29"/>
        <v>0</v>
      </c>
      <c r="I428" s="66">
        <f t="shared" si="32"/>
        <v>-38.4</v>
      </c>
      <c r="J428" s="67">
        <v>-38.4</v>
      </c>
      <c r="K428" s="68" t="s">
        <v>261</v>
      </c>
      <c r="L428" s="226" t="s">
        <v>399</v>
      </c>
      <c r="M428" s="56"/>
      <c r="N428" s="56"/>
      <c r="O428" s="56"/>
    </row>
    <row r="429" spans="1:15" ht="26.4">
      <c r="A429" s="51">
        <v>173</v>
      </c>
      <c r="B429" s="52" t="s">
        <v>352</v>
      </c>
      <c r="C429" s="382"/>
      <c r="D429" s="373"/>
      <c r="E429" s="465" t="s">
        <v>178</v>
      </c>
      <c r="F429" s="384">
        <v>3687.8</v>
      </c>
      <c r="G429" s="387">
        <v>3504.4</v>
      </c>
      <c r="H429" s="387">
        <f t="shared" si="29"/>
        <v>95.026845273604849</v>
      </c>
      <c r="I429" s="355">
        <f t="shared" si="32"/>
        <v>-183.40000000000009</v>
      </c>
      <c r="J429" s="67">
        <v>-26</v>
      </c>
      <c r="K429" s="54" t="s">
        <v>21</v>
      </c>
      <c r="L429" s="96" t="s">
        <v>400</v>
      </c>
      <c r="M429" s="56"/>
      <c r="N429" s="56"/>
      <c r="O429" s="56"/>
    </row>
    <row r="430" spans="1:15" ht="52.8">
      <c r="A430" s="51">
        <v>173</v>
      </c>
      <c r="B430" s="52" t="s">
        <v>352</v>
      </c>
      <c r="C430" s="382"/>
      <c r="D430" s="373"/>
      <c r="E430" s="466"/>
      <c r="F430" s="385"/>
      <c r="G430" s="388"/>
      <c r="H430" s="388"/>
      <c r="I430" s="356"/>
      <c r="J430" s="57">
        <v>-6.9</v>
      </c>
      <c r="K430" s="58" t="s">
        <v>37</v>
      </c>
      <c r="L430" s="98" t="s">
        <v>401</v>
      </c>
      <c r="M430" s="56"/>
      <c r="N430" s="56"/>
      <c r="O430" s="56"/>
    </row>
    <row r="431" spans="1:15" ht="26.4">
      <c r="A431" s="51">
        <v>173</v>
      </c>
      <c r="B431" s="52" t="s">
        <v>352</v>
      </c>
      <c r="C431" s="382"/>
      <c r="D431" s="373"/>
      <c r="E431" s="466"/>
      <c r="F431" s="385"/>
      <c r="G431" s="388"/>
      <c r="H431" s="388"/>
      <c r="I431" s="356"/>
      <c r="J431" s="57">
        <v>-0.5</v>
      </c>
      <c r="K431" s="58" t="s">
        <v>23</v>
      </c>
      <c r="L431" s="98" t="s">
        <v>402</v>
      </c>
      <c r="M431" s="56"/>
      <c r="N431" s="56"/>
      <c r="O431" s="56"/>
    </row>
    <row r="432" spans="1:15" ht="39.6">
      <c r="A432" s="51">
        <v>173</v>
      </c>
      <c r="B432" s="52" t="s">
        <v>352</v>
      </c>
      <c r="C432" s="382"/>
      <c r="D432" s="373"/>
      <c r="E432" s="467"/>
      <c r="F432" s="386"/>
      <c r="G432" s="389"/>
      <c r="H432" s="389"/>
      <c r="I432" s="357"/>
      <c r="J432" s="60">
        <v>-150</v>
      </c>
      <c r="K432" s="122" t="s">
        <v>51</v>
      </c>
      <c r="L432" s="99" t="s">
        <v>403</v>
      </c>
      <c r="M432" s="56"/>
      <c r="N432" s="56"/>
      <c r="O432" s="56"/>
    </row>
    <row r="433" spans="1:15" ht="26.4">
      <c r="A433" s="51">
        <v>173</v>
      </c>
      <c r="B433" s="70" t="s">
        <v>352</v>
      </c>
      <c r="C433" s="383"/>
      <c r="D433" s="374"/>
      <c r="E433" s="41" t="s">
        <v>29</v>
      </c>
      <c r="F433" s="71">
        <f>SUM(F401:F432)</f>
        <v>186072.6</v>
      </c>
      <c r="G433" s="72">
        <f>SUM(G401:G432)</f>
        <v>173980.09999999998</v>
      </c>
      <c r="H433" s="72">
        <f t="shared" si="29"/>
        <v>93.50119254527533</v>
      </c>
      <c r="I433" s="73">
        <f>SUM(I401:I432)</f>
        <v>-12092.499999999998</v>
      </c>
      <c r="J433" s="128"/>
      <c r="K433" s="137"/>
      <c r="L433" s="229"/>
      <c r="M433" s="56"/>
      <c r="N433" s="56"/>
      <c r="O433" s="56"/>
    </row>
    <row r="434" spans="1:15" ht="26.4">
      <c r="A434" s="51">
        <v>173</v>
      </c>
      <c r="B434" s="52" t="s">
        <v>352</v>
      </c>
      <c r="C434" s="381" t="s">
        <v>404</v>
      </c>
      <c r="D434" s="372" t="s">
        <v>405</v>
      </c>
      <c r="E434" s="465" t="s">
        <v>20</v>
      </c>
      <c r="F434" s="384">
        <v>9310</v>
      </c>
      <c r="G434" s="387">
        <v>8512.2999999999993</v>
      </c>
      <c r="H434" s="387">
        <f t="shared" si="29"/>
        <v>91.43179377013962</v>
      </c>
      <c r="I434" s="355">
        <f t="shared" ref="I434:I449" si="33">+G434-F434</f>
        <v>-797.70000000000073</v>
      </c>
      <c r="J434" s="67">
        <v>-23</v>
      </c>
      <c r="K434" s="54" t="s">
        <v>21</v>
      </c>
      <c r="L434" s="96" t="s">
        <v>406</v>
      </c>
      <c r="M434" s="56"/>
      <c r="N434" s="56"/>
      <c r="O434" s="56"/>
    </row>
    <row r="435" spans="1:15" ht="26.4">
      <c r="A435" s="51">
        <v>173</v>
      </c>
      <c r="B435" s="52" t="s">
        <v>352</v>
      </c>
      <c r="C435" s="382"/>
      <c r="D435" s="373"/>
      <c r="E435" s="466"/>
      <c r="F435" s="385"/>
      <c r="G435" s="388"/>
      <c r="H435" s="388"/>
      <c r="I435" s="356"/>
      <c r="J435" s="57">
        <v>-26.7</v>
      </c>
      <c r="K435" s="78" t="s">
        <v>35</v>
      </c>
      <c r="L435" s="98" t="s">
        <v>406</v>
      </c>
      <c r="M435" s="56"/>
      <c r="N435" s="56"/>
      <c r="O435" s="56"/>
    </row>
    <row r="436" spans="1:15" ht="39.6">
      <c r="A436" s="51">
        <v>173</v>
      </c>
      <c r="B436" s="52" t="s">
        <v>352</v>
      </c>
      <c r="C436" s="382"/>
      <c r="D436" s="373"/>
      <c r="E436" s="466"/>
      <c r="F436" s="385"/>
      <c r="G436" s="388"/>
      <c r="H436" s="388"/>
      <c r="I436" s="356"/>
      <c r="J436" s="57">
        <v>-24.8</v>
      </c>
      <c r="K436" s="58" t="s">
        <v>37</v>
      </c>
      <c r="L436" s="98" t="s">
        <v>407</v>
      </c>
      <c r="M436" s="56"/>
      <c r="N436" s="56"/>
      <c r="O436" s="56"/>
    </row>
    <row r="437" spans="1:15" ht="39.6">
      <c r="A437" s="51">
        <v>173</v>
      </c>
      <c r="B437" s="52" t="s">
        <v>352</v>
      </c>
      <c r="C437" s="382"/>
      <c r="D437" s="373"/>
      <c r="E437" s="466"/>
      <c r="F437" s="385"/>
      <c r="G437" s="388"/>
      <c r="H437" s="388"/>
      <c r="I437" s="356"/>
      <c r="J437" s="57">
        <v>-221.3</v>
      </c>
      <c r="K437" s="58" t="s">
        <v>23</v>
      </c>
      <c r="L437" s="98" t="s">
        <v>408</v>
      </c>
      <c r="M437" s="56"/>
      <c r="N437" s="56"/>
      <c r="O437" s="56"/>
    </row>
    <row r="438" spans="1:15" ht="26.4">
      <c r="A438" s="51">
        <v>173</v>
      </c>
      <c r="B438" s="52" t="s">
        <v>352</v>
      </c>
      <c r="C438" s="382"/>
      <c r="D438" s="373"/>
      <c r="E438" s="466"/>
      <c r="F438" s="385"/>
      <c r="G438" s="388"/>
      <c r="H438" s="388"/>
      <c r="I438" s="356"/>
      <c r="J438" s="57">
        <v>-52</v>
      </c>
      <c r="K438" s="97" t="s">
        <v>51</v>
      </c>
      <c r="L438" s="98" t="s">
        <v>409</v>
      </c>
      <c r="M438" s="56"/>
      <c r="N438" s="56"/>
      <c r="O438" s="56"/>
    </row>
    <row r="439" spans="1:15" ht="26.4">
      <c r="A439" s="51">
        <v>173</v>
      </c>
      <c r="B439" s="52" t="s">
        <v>352</v>
      </c>
      <c r="C439" s="382"/>
      <c r="D439" s="373"/>
      <c r="E439" s="466"/>
      <c r="F439" s="385"/>
      <c r="G439" s="388"/>
      <c r="H439" s="388"/>
      <c r="I439" s="356"/>
      <c r="J439" s="57">
        <v>-113.1</v>
      </c>
      <c r="K439" s="78" t="s">
        <v>61</v>
      </c>
      <c r="L439" s="98" t="s">
        <v>410</v>
      </c>
      <c r="M439" s="56"/>
      <c r="N439" s="56"/>
      <c r="O439" s="56"/>
    </row>
    <row r="440" spans="1:15" ht="118.8">
      <c r="A440" s="51">
        <v>173</v>
      </c>
      <c r="B440" s="52" t="s">
        <v>352</v>
      </c>
      <c r="C440" s="382"/>
      <c r="D440" s="373"/>
      <c r="E440" s="467"/>
      <c r="F440" s="386"/>
      <c r="G440" s="389"/>
      <c r="H440" s="389"/>
      <c r="I440" s="357"/>
      <c r="J440" s="60">
        <v>-336.8</v>
      </c>
      <c r="K440" s="61" t="s">
        <v>25</v>
      </c>
      <c r="L440" s="99" t="s">
        <v>752</v>
      </c>
      <c r="M440" s="56"/>
      <c r="N440" s="56"/>
      <c r="O440" s="56"/>
    </row>
    <row r="441" spans="1:15" ht="26.4">
      <c r="A441" s="51">
        <v>173</v>
      </c>
      <c r="B441" s="52" t="s">
        <v>352</v>
      </c>
      <c r="C441" s="382"/>
      <c r="D441" s="373"/>
      <c r="E441" s="465" t="s">
        <v>57</v>
      </c>
      <c r="F441" s="384">
        <v>440.3</v>
      </c>
      <c r="G441" s="387">
        <v>429.2</v>
      </c>
      <c r="H441" s="387">
        <f t="shared" si="29"/>
        <v>97.47899159663865</v>
      </c>
      <c r="I441" s="355">
        <f t="shared" si="33"/>
        <v>-11.100000000000023</v>
      </c>
      <c r="J441" s="67">
        <v>-8</v>
      </c>
      <c r="K441" s="124" t="s">
        <v>37</v>
      </c>
      <c r="L441" s="96" t="s">
        <v>411</v>
      </c>
      <c r="M441" s="56"/>
      <c r="N441" s="56"/>
      <c r="O441" s="56"/>
    </row>
    <row r="442" spans="1:15" ht="26.4">
      <c r="A442" s="51">
        <v>173</v>
      </c>
      <c r="B442" s="52" t="s">
        <v>352</v>
      </c>
      <c r="C442" s="382"/>
      <c r="D442" s="373"/>
      <c r="E442" s="467"/>
      <c r="F442" s="386"/>
      <c r="G442" s="389"/>
      <c r="H442" s="389"/>
      <c r="I442" s="357"/>
      <c r="J442" s="60">
        <v>-3.1</v>
      </c>
      <c r="K442" s="61" t="s">
        <v>25</v>
      </c>
      <c r="L442" s="99" t="s">
        <v>412</v>
      </c>
      <c r="M442" s="56"/>
      <c r="N442" s="56"/>
      <c r="O442" s="56"/>
    </row>
    <row r="443" spans="1:15" ht="66">
      <c r="A443" s="51">
        <v>173</v>
      </c>
      <c r="B443" s="52" t="s">
        <v>352</v>
      </c>
      <c r="C443" s="382"/>
      <c r="D443" s="373"/>
      <c r="E443" s="465" t="s">
        <v>59</v>
      </c>
      <c r="F443" s="384">
        <v>1005</v>
      </c>
      <c r="G443" s="387">
        <v>824.5</v>
      </c>
      <c r="H443" s="387">
        <f t="shared" si="29"/>
        <v>82.039800995024876</v>
      </c>
      <c r="I443" s="355">
        <f t="shared" si="33"/>
        <v>-180.5</v>
      </c>
      <c r="J443" s="67">
        <v>-11.7</v>
      </c>
      <c r="K443" s="54" t="s">
        <v>21</v>
      </c>
      <c r="L443" s="96" t="s">
        <v>753</v>
      </c>
      <c r="M443" s="56"/>
      <c r="N443" s="56"/>
      <c r="O443" s="56"/>
    </row>
    <row r="444" spans="1:15" ht="52.8">
      <c r="A444" s="51">
        <v>173</v>
      </c>
      <c r="B444" s="52" t="s">
        <v>352</v>
      </c>
      <c r="C444" s="382"/>
      <c r="D444" s="373"/>
      <c r="E444" s="466"/>
      <c r="F444" s="385"/>
      <c r="G444" s="388"/>
      <c r="H444" s="388"/>
      <c r="I444" s="356"/>
      <c r="J444" s="57">
        <v>-92</v>
      </c>
      <c r="K444" s="78" t="s">
        <v>35</v>
      </c>
      <c r="L444" s="98" t="s">
        <v>754</v>
      </c>
      <c r="M444" s="56"/>
      <c r="N444" s="56"/>
      <c r="O444" s="56"/>
    </row>
    <row r="445" spans="1:15" ht="26.4">
      <c r="A445" s="51">
        <v>173</v>
      </c>
      <c r="B445" s="52" t="s">
        <v>352</v>
      </c>
      <c r="C445" s="382"/>
      <c r="D445" s="373"/>
      <c r="E445" s="466"/>
      <c r="F445" s="385"/>
      <c r="G445" s="388"/>
      <c r="H445" s="388"/>
      <c r="I445" s="356"/>
      <c r="J445" s="57">
        <v>-1.8</v>
      </c>
      <c r="K445" s="58" t="s">
        <v>37</v>
      </c>
      <c r="L445" s="98" t="s">
        <v>413</v>
      </c>
      <c r="M445" s="56"/>
      <c r="N445" s="56"/>
      <c r="O445" s="56"/>
    </row>
    <row r="446" spans="1:15" ht="66">
      <c r="A446" s="51">
        <v>173</v>
      </c>
      <c r="B446" s="52" t="s">
        <v>352</v>
      </c>
      <c r="C446" s="382"/>
      <c r="D446" s="373"/>
      <c r="E446" s="466"/>
      <c r="F446" s="385"/>
      <c r="G446" s="388"/>
      <c r="H446" s="388"/>
      <c r="I446" s="356"/>
      <c r="J446" s="57">
        <v>-11.8</v>
      </c>
      <c r="K446" s="58" t="s">
        <v>23</v>
      </c>
      <c r="L446" s="98" t="s">
        <v>755</v>
      </c>
      <c r="M446" s="56"/>
      <c r="N446" s="56"/>
      <c r="O446" s="56"/>
    </row>
    <row r="447" spans="1:15" ht="52.8">
      <c r="A447" s="51">
        <v>173</v>
      </c>
      <c r="B447" s="52" t="s">
        <v>352</v>
      </c>
      <c r="C447" s="382"/>
      <c r="D447" s="373"/>
      <c r="E447" s="467"/>
      <c r="F447" s="386"/>
      <c r="G447" s="389"/>
      <c r="H447" s="389"/>
      <c r="I447" s="357"/>
      <c r="J447" s="60">
        <v>-63.2</v>
      </c>
      <c r="K447" s="61" t="s">
        <v>25</v>
      </c>
      <c r="L447" s="99" t="s">
        <v>756</v>
      </c>
      <c r="M447" s="56"/>
      <c r="N447" s="56"/>
      <c r="O447" s="56"/>
    </row>
    <row r="448" spans="1:15" ht="26.4">
      <c r="A448" s="51">
        <v>173</v>
      </c>
      <c r="B448" s="52" t="s">
        <v>352</v>
      </c>
      <c r="C448" s="382"/>
      <c r="D448" s="373"/>
      <c r="E448" s="220" t="s">
        <v>101</v>
      </c>
      <c r="F448" s="64">
        <v>187</v>
      </c>
      <c r="G448" s="65">
        <v>170.1</v>
      </c>
      <c r="H448" s="65">
        <f t="shared" si="29"/>
        <v>90.962566844919778</v>
      </c>
      <c r="I448" s="66">
        <f t="shared" si="33"/>
        <v>-16.900000000000006</v>
      </c>
      <c r="J448" s="57">
        <v>-16.899999999999999</v>
      </c>
      <c r="K448" s="121" t="s">
        <v>25</v>
      </c>
      <c r="L448" s="98" t="s">
        <v>414</v>
      </c>
      <c r="M448" s="56"/>
      <c r="N448" s="56"/>
      <c r="O448" s="56"/>
    </row>
    <row r="449" spans="1:15" ht="66">
      <c r="A449" s="51">
        <v>173</v>
      </c>
      <c r="B449" s="52" t="s">
        <v>352</v>
      </c>
      <c r="C449" s="382"/>
      <c r="D449" s="373"/>
      <c r="E449" s="465" t="s">
        <v>60</v>
      </c>
      <c r="F449" s="384">
        <v>5682</v>
      </c>
      <c r="G449" s="387">
        <v>4672.5</v>
      </c>
      <c r="H449" s="387">
        <f t="shared" ref="H449:H516" si="34">IF(ISBLANK(G449),"",+G449/F449*100)</f>
        <v>82.233368532206981</v>
      </c>
      <c r="I449" s="355">
        <f t="shared" si="33"/>
        <v>-1009.5</v>
      </c>
      <c r="J449" s="67">
        <v>-69.400000000000006</v>
      </c>
      <c r="K449" s="54" t="s">
        <v>21</v>
      </c>
      <c r="L449" s="96" t="s">
        <v>753</v>
      </c>
      <c r="M449" s="56"/>
      <c r="N449" s="56"/>
      <c r="O449" s="56"/>
    </row>
    <row r="450" spans="1:15" ht="52.8">
      <c r="A450" s="51">
        <v>173</v>
      </c>
      <c r="B450" s="52" t="s">
        <v>352</v>
      </c>
      <c r="C450" s="382"/>
      <c r="D450" s="373"/>
      <c r="E450" s="466"/>
      <c r="F450" s="385"/>
      <c r="G450" s="388"/>
      <c r="H450" s="388"/>
      <c r="I450" s="356"/>
      <c r="J450" s="57">
        <v>-518</v>
      </c>
      <c r="K450" s="78" t="s">
        <v>35</v>
      </c>
      <c r="L450" s="98" t="s">
        <v>754</v>
      </c>
      <c r="M450" s="56"/>
      <c r="N450" s="56"/>
      <c r="O450" s="56"/>
    </row>
    <row r="451" spans="1:15" ht="26.4">
      <c r="A451" s="51">
        <v>173</v>
      </c>
      <c r="B451" s="52" t="s">
        <v>352</v>
      </c>
      <c r="C451" s="382"/>
      <c r="D451" s="373"/>
      <c r="E451" s="466"/>
      <c r="F451" s="385"/>
      <c r="G451" s="388"/>
      <c r="H451" s="388"/>
      <c r="I451" s="356"/>
      <c r="J451" s="57">
        <v>-7.2</v>
      </c>
      <c r="K451" s="58" t="s">
        <v>37</v>
      </c>
      <c r="L451" s="98" t="s">
        <v>413</v>
      </c>
      <c r="M451" s="56"/>
      <c r="N451" s="56"/>
      <c r="O451" s="56"/>
    </row>
    <row r="452" spans="1:15" ht="66">
      <c r="A452" s="51">
        <v>173</v>
      </c>
      <c r="B452" s="52" t="s">
        <v>352</v>
      </c>
      <c r="C452" s="382"/>
      <c r="D452" s="373"/>
      <c r="E452" s="466"/>
      <c r="F452" s="385"/>
      <c r="G452" s="388"/>
      <c r="H452" s="388"/>
      <c r="I452" s="356"/>
      <c r="J452" s="57">
        <v>-69.2</v>
      </c>
      <c r="K452" s="58" t="s">
        <v>23</v>
      </c>
      <c r="L452" s="98" t="s">
        <v>755</v>
      </c>
      <c r="M452" s="56"/>
      <c r="N452" s="56"/>
      <c r="O452" s="56"/>
    </row>
    <row r="453" spans="1:15" ht="52.8">
      <c r="A453" s="51">
        <v>173</v>
      </c>
      <c r="B453" s="52" t="s">
        <v>352</v>
      </c>
      <c r="C453" s="382"/>
      <c r="D453" s="373"/>
      <c r="E453" s="467"/>
      <c r="F453" s="386"/>
      <c r="G453" s="389"/>
      <c r="H453" s="389"/>
      <c r="I453" s="357"/>
      <c r="J453" s="60">
        <v>-345.7</v>
      </c>
      <c r="K453" s="61" t="s">
        <v>25</v>
      </c>
      <c r="L453" s="99" t="s">
        <v>756</v>
      </c>
      <c r="M453" s="56"/>
      <c r="N453" s="56"/>
      <c r="O453" s="56"/>
    </row>
    <row r="454" spans="1:15" ht="26.4">
      <c r="A454" s="51">
        <v>173</v>
      </c>
      <c r="B454" s="70" t="s">
        <v>352</v>
      </c>
      <c r="C454" s="383"/>
      <c r="D454" s="374"/>
      <c r="E454" s="41" t="s">
        <v>29</v>
      </c>
      <c r="F454" s="71">
        <f>SUM(F434:F453)</f>
        <v>16624.3</v>
      </c>
      <c r="G454" s="72">
        <f>SUM(G434:G453)</f>
        <v>14608.6</v>
      </c>
      <c r="H454" s="72">
        <f t="shared" si="34"/>
        <v>87.874978194570602</v>
      </c>
      <c r="I454" s="73">
        <f>SUM(I434:I453)</f>
        <v>-2015.7000000000007</v>
      </c>
      <c r="J454" s="93"/>
      <c r="K454" s="94"/>
      <c r="L454" s="114"/>
      <c r="M454" s="56"/>
      <c r="N454" s="56"/>
      <c r="O454" s="56"/>
    </row>
    <row r="455" spans="1:15" ht="15.6">
      <c r="A455" s="415" t="s">
        <v>415</v>
      </c>
      <c r="B455" s="416"/>
      <c r="C455" s="416"/>
      <c r="D455" s="416"/>
      <c r="E455" s="416"/>
      <c r="F455" s="416"/>
      <c r="G455" s="416"/>
      <c r="H455" s="416"/>
      <c r="I455" s="416"/>
      <c r="J455" s="417"/>
      <c r="K455" s="418"/>
      <c r="L455" s="419"/>
      <c r="M455" s="56"/>
      <c r="N455" s="56"/>
      <c r="O455" s="56"/>
    </row>
    <row r="456" spans="1:15" ht="66">
      <c r="A456" s="230">
        <v>219</v>
      </c>
      <c r="B456" s="146" t="s">
        <v>416</v>
      </c>
      <c r="C456" s="369" t="s">
        <v>315</v>
      </c>
      <c r="D456" s="456" t="s">
        <v>417</v>
      </c>
      <c r="E456" s="381" t="s">
        <v>418</v>
      </c>
      <c r="F456" s="459">
        <v>30104</v>
      </c>
      <c r="G456" s="461">
        <v>26741.4</v>
      </c>
      <c r="H456" s="387">
        <f t="shared" si="34"/>
        <v>88.830055806537345</v>
      </c>
      <c r="I456" s="355">
        <f t="shared" ref="I456:I472" si="35">+G456-F456</f>
        <v>-3362.5999999999985</v>
      </c>
      <c r="J456" s="67">
        <v>-933.7</v>
      </c>
      <c r="K456" s="54" t="s">
        <v>21</v>
      </c>
      <c r="L456" s="96" t="s">
        <v>770</v>
      </c>
      <c r="M456" s="56"/>
      <c r="N456" s="56"/>
      <c r="O456" s="56"/>
    </row>
    <row r="457" spans="1:15" ht="26.4">
      <c r="A457" s="230">
        <v>219</v>
      </c>
      <c r="B457" s="146" t="s">
        <v>416</v>
      </c>
      <c r="C457" s="370"/>
      <c r="D457" s="457"/>
      <c r="E457" s="382"/>
      <c r="F457" s="463"/>
      <c r="G457" s="464"/>
      <c r="H457" s="388"/>
      <c r="I457" s="356"/>
      <c r="J457" s="57">
        <v>-15.5</v>
      </c>
      <c r="K457" s="123" t="s">
        <v>78</v>
      </c>
      <c r="L457" s="98" t="s">
        <v>419</v>
      </c>
      <c r="M457" s="56"/>
      <c r="N457" s="56"/>
      <c r="O457" s="56"/>
    </row>
    <row r="458" spans="1:15" ht="26.4">
      <c r="A458" s="230">
        <v>219</v>
      </c>
      <c r="B458" s="146" t="s">
        <v>416</v>
      </c>
      <c r="C458" s="370"/>
      <c r="D458" s="457"/>
      <c r="E458" s="382"/>
      <c r="F458" s="463"/>
      <c r="G458" s="464"/>
      <c r="H458" s="388"/>
      <c r="I458" s="356"/>
      <c r="J458" s="57">
        <v>-74.8</v>
      </c>
      <c r="K458" s="58" t="s">
        <v>37</v>
      </c>
      <c r="L458" s="98" t="s">
        <v>420</v>
      </c>
      <c r="M458" s="56"/>
      <c r="N458" s="56"/>
      <c r="O458" s="56"/>
    </row>
    <row r="459" spans="1:15" ht="26.4">
      <c r="A459" s="230">
        <v>219</v>
      </c>
      <c r="B459" s="146" t="s">
        <v>416</v>
      </c>
      <c r="C459" s="370"/>
      <c r="D459" s="457"/>
      <c r="E459" s="382"/>
      <c r="F459" s="463"/>
      <c r="G459" s="464"/>
      <c r="H459" s="388"/>
      <c r="I459" s="356"/>
      <c r="J459" s="57">
        <v>-1568.8</v>
      </c>
      <c r="K459" s="97" t="s">
        <v>51</v>
      </c>
      <c r="L459" s="98" t="s">
        <v>421</v>
      </c>
      <c r="M459" s="56"/>
      <c r="N459" s="56"/>
      <c r="O459" s="56"/>
    </row>
    <row r="460" spans="1:15">
      <c r="A460" s="230">
        <v>219</v>
      </c>
      <c r="B460" s="146" t="s">
        <v>416</v>
      </c>
      <c r="C460" s="370"/>
      <c r="D460" s="457"/>
      <c r="E460" s="382"/>
      <c r="F460" s="463"/>
      <c r="G460" s="464"/>
      <c r="H460" s="388"/>
      <c r="I460" s="356"/>
      <c r="J460" s="57">
        <v>-365.2</v>
      </c>
      <c r="K460" s="78" t="s">
        <v>102</v>
      </c>
      <c r="L460" s="152" t="s">
        <v>422</v>
      </c>
      <c r="M460" s="56"/>
      <c r="N460" s="56"/>
      <c r="O460" s="56"/>
    </row>
    <row r="461" spans="1:15" ht="39.6">
      <c r="A461" s="230">
        <v>219</v>
      </c>
      <c r="B461" s="146" t="s">
        <v>416</v>
      </c>
      <c r="C461" s="370"/>
      <c r="D461" s="457"/>
      <c r="E461" s="383"/>
      <c r="F461" s="460"/>
      <c r="G461" s="462"/>
      <c r="H461" s="389"/>
      <c r="I461" s="357"/>
      <c r="J461" s="60">
        <v>-404.6</v>
      </c>
      <c r="K461" s="61" t="s">
        <v>25</v>
      </c>
      <c r="L461" s="228" t="s">
        <v>423</v>
      </c>
      <c r="M461" s="56"/>
      <c r="N461" s="56"/>
      <c r="O461" s="56"/>
    </row>
    <row r="462" spans="1:15" ht="39.6">
      <c r="A462" s="230">
        <v>219</v>
      </c>
      <c r="B462" s="146" t="s">
        <v>416</v>
      </c>
      <c r="C462" s="370"/>
      <c r="D462" s="457"/>
      <c r="E462" s="82" t="s">
        <v>424</v>
      </c>
      <c r="F462" s="186">
        <v>6994.2</v>
      </c>
      <c r="G462" s="187">
        <v>6787.3</v>
      </c>
      <c r="H462" s="65">
        <f t="shared" si="34"/>
        <v>97.041834663006497</v>
      </c>
      <c r="I462" s="66">
        <f t="shared" si="35"/>
        <v>-206.89999999999964</v>
      </c>
      <c r="J462" s="60">
        <v>-206.9</v>
      </c>
      <c r="K462" s="61" t="s">
        <v>25</v>
      </c>
      <c r="L462" s="99" t="s">
        <v>757</v>
      </c>
      <c r="M462" s="56"/>
      <c r="N462" s="56"/>
      <c r="O462" s="56"/>
    </row>
    <row r="463" spans="1:15" ht="39.6">
      <c r="A463" s="230">
        <v>219</v>
      </c>
      <c r="B463" s="146" t="s">
        <v>416</v>
      </c>
      <c r="C463" s="370"/>
      <c r="D463" s="457"/>
      <c r="E463" s="195" t="s">
        <v>425</v>
      </c>
      <c r="F463" s="186">
        <v>22063</v>
      </c>
      <c r="G463" s="187">
        <v>11186.2</v>
      </c>
      <c r="H463" s="65">
        <f t="shared" si="34"/>
        <v>50.701173911072836</v>
      </c>
      <c r="I463" s="66">
        <f t="shared" si="35"/>
        <v>-10876.8</v>
      </c>
      <c r="J463" s="67">
        <v>-10876.8</v>
      </c>
      <c r="K463" s="160" t="s">
        <v>70</v>
      </c>
      <c r="L463" s="142" t="s">
        <v>426</v>
      </c>
      <c r="M463" s="56"/>
      <c r="N463" s="56"/>
      <c r="O463" s="56"/>
    </row>
    <row r="464" spans="1:15" ht="26.4">
      <c r="A464" s="230">
        <v>219</v>
      </c>
      <c r="B464" s="146" t="s">
        <v>416</v>
      </c>
      <c r="C464" s="370"/>
      <c r="D464" s="457"/>
      <c r="E464" s="381" t="s">
        <v>427</v>
      </c>
      <c r="F464" s="459">
        <v>83</v>
      </c>
      <c r="G464" s="461">
        <v>73.2</v>
      </c>
      <c r="H464" s="387">
        <f t="shared" si="34"/>
        <v>88.192771084337352</v>
      </c>
      <c r="I464" s="355">
        <f t="shared" si="35"/>
        <v>-9.7999999999999972</v>
      </c>
      <c r="J464" s="67">
        <v>-6.3</v>
      </c>
      <c r="K464" s="68" t="s">
        <v>25</v>
      </c>
      <c r="L464" s="142" t="s">
        <v>428</v>
      </c>
      <c r="M464" s="56"/>
      <c r="N464" s="56"/>
      <c r="O464" s="56"/>
    </row>
    <row r="465" spans="1:15" ht="39.6">
      <c r="A465" s="230">
        <v>219</v>
      </c>
      <c r="B465" s="146" t="s">
        <v>416</v>
      </c>
      <c r="C465" s="370"/>
      <c r="D465" s="457"/>
      <c r="E465" s="383"/>
      <c r="F465" s="460"/>
      <c r="G465" s="462"/>
      <c r="H465" s="389"/>
      <c r="I465" s="357"/>
      <c r="J465" s="60">
        <v>-3.5</v>
      </c>
      <c r="K465" s="90" t="s">
        <v>37</v>
      </c>
      <c r="L465" s="141" t="s">
        <v>429</v>
      </c>
      <c r="M465" s="56"/>
      <c r="N465" s="56"/>
      <c r="O465" s="56"/>
    </row>
    <row r="466" spans="1:15" ht="26.4">
      <c r="A466" s="230">
        <v>219</v>
      </c>
      <c r="B466" s="146" t="s">
        <v>416</v>
      </c>
      <c r="C466" s="370"/>
      <c r="D466" s="457"/>
      <c r="E466" s="82" t="s">
        <v>430</v>
      </c>
      <c r="F466" s="186">
        <v>8458</v>
      </c>
      <c r="G466" s="187">
        <v>2771.9</v>
      </c>
      <c r="H466" s="65">
        <f t="shared" si="34"/>
        <v>32.772523055095768</v>
      </c>
      <c r="I466" s="66">
        <f t="shared" si="35"/>
        <v>-5686.1</v>
      </c>
      <c r="J466" s="60">
        <v>-5686.1</v>
      </c>
      <c r="K466" s="61" t="s">
        <v>23</v>
      </c>
      <c r="L466" s="141" t="s">
        <v>431</v>
      </c>
      <c r="M466" s="56"/>
      <c r="N466" s="56"/>
      <c r="O466" s="56"/>
    </row>
    <row r="467" spans="1:15" ht="39.6">
      <c r="A467" s="230">
        <v>219</v>
      </c>
      <c r="B467" s="146" t="s">
        <v>416</v>
      </c>
      <c r="C467" s="370"/>
      <c r="D467" s="457"/>
      <c r="E467" s="82" t="s">
        <v>432</v>
      </c>
      <c r="F467" s="186">
        <v>37984</v>
      </c>
      <c r="G467" s="187">
        <v>37648.6</v>
      </c>
      <c r="H467" s="65">
        <f t="shared" si="34"/>
        <v>99.11699663016006</v>
      </c>
      <c r="I467" s="66">
        <f t="shared" si="35"/>
        <v>-335.40000000000146</v>
      </c>
      <c r="J467" s="67">
        <v>-335.4</v>
      </c>
      <c r="K467" s="89" t="s">
        <v>102</v>
      </c>
      <c r="L467" s="142" t="s">
        <v>433</v>
      </c>
      <c r="M467" s="56"/>
      <c r="N467" s="56"/>
      <c r="O467" s="56"/>
    </row>
    <row r="468" spans="1:15" ht="26.4">
      <c r="A468" s="230">
        <v>219</v>
      </c>
      <c r="B468" s="146" t="s">
        <v>416</v>
      </c>
      <c r="C468" s="370"/>
      <c r="D468" s="457"/>
      <c r="E468" s="381" t="s">
        <v>434</v>
      </c>
      <c r="F468" s="459">
        <v>465</v>
      </c>
      <c r="G468" s="461">
        <v>415.7</v>
      </c>
      <c r="H468" s="387">
        <f t="shared" si="34"/>
        <v>89.397849462365585</v>
      </c>
      <c r="I468" s="355">
        <f t="shared" si="35"/>
        <v>-49.300000000000011</v>
      </c>
      <c r="J468" s="67">
        <v>-29.1</v>
      </c>
      <c r="K468" s="68" t="s">
        <v>25</v>
      </c>
      <c r="L468" s="142" t="s">
        <v>428</v>
      </c>
      <c r="M468" s="56"/>
      <c r="N468" s="56"/>
      <c r="O468" s="56"/>
    </row>
    <row r="469" spans="1:15" ht="39.6">
      <c r="A469" s="230">
        <v>219</v>
      </c>
      <c r="B469" s="146" t="s">
        <v>416</v>
      </c>
      <c r="C469" s="370"/>
      <c r="D469" s="457"/>
      <c r="E469" s="383"/>
      <c r="F469" s="460"/>
      <c r="G469" s="462"/>
      <c r="H469" s="389"/>
      <c r="I469" s="357"/>
      <c r="J469" s="60">
        <v>-20.2</v>
      </c>
      <c r="K469" s="90" t="s">
        <v>37</v>
      </c>
      <c r="L469" s="141" t="s">
        <v>435</v>
      </c>
      <c r="M469" s="219"/>
      <c r="N469" s="219"/>
      <c r="O469" s="219"/>
    </row>
    <row r="470" spans="1:15" ht="92.4">
      <c r="A470" s="230">
        <v>219</v>
      </c>
      <c r="B470" s="146" t="s">
        <v>416</v>
      </c>
      <c r="C470" s="370"/>
      <c r="D470" s="457"/>
      <c r="E470" s="82" t="s">
        <v>436</v>
      </c>
      <c r="F470" s="186">
        <v>52895</v>
      </c>
      <c r="G470" s="187">
        <v>18628</v>
      </c>
      <c r="H470" s="65">
        <f t="shared" si="34"/>
        <v>35.216939219207866</v>
      </c>
      <c r="I470" s="66">
        <f t="shared" si="35"/>
        <v>-34267</v>
      </c>
      <c r="J470" s="60">
        <v>-34267</v>
      </c>
      <c r="K470" s="126" t="s">
        <v>102</v>
      </c>
      <c r="L470" s="141" t="s">
        <v>437</v>
      </c>
      <c r="M470" s="56"/>
      <c r="N470" s="56"/>
      <c r="O470" s="56"/>
    </row>
    <row r="471" spans="1:15" ht="26.4">
      <c r="A471" s="230">
        <v>219</v>
      </c>
      <c r="B471" s="146" t="s">
        <v>416</v>
      </c>
      <c r="C471" s="370"/>
      <c r="D471" s="457"/>
      <c r="E471" s="82" t="s">
        <v>438</v>
      </c>
      <c r="F471" s="186">
        <v>22</v>
      </c>
      <c r="G471" s="187">
        <v>6.8</v>
      </c>
      <c r="H471" s="65">
        <f t="shared" si="34"/>
        <v>30.909090909090907</v>
      </c>
      <c r="I471" s="66">
        <f t="shared" si="35"/>
        <v>-15.2</v>
      </c>
      <c r="J471" s="222">
        <v>-15.2</v>
      </c>
      <c r="K471" s="143" t="s">
        <v>25</v>
      </c>
      <c r="L471" s="76" t="s">
        <v>771</v>
      </c>
      <c r="M471" s="56"/>
      <c r="N471" s="56"/>
      <c r="O471" s="56"/>
    </row>
    <row r="472" spans="1:15">
      <c r="A472" s="230">
        <v>219</v>
      </c>
      <c r="B472" s="146" t="s">
        <v>416</v>
      </c>
      <c r="C472" s="370"/>
      <c r="D472" s="457"/>
      <c r="E472" s="82" t="s">
        <v>439</v>
      </c>
      <c r="F472" s="186">
        <v>6.5</v>
      </c>
      <c r="G472" s="187">
        <v>6.5</v>
      </c>
      <c r="H472" s="65">
        <f t="shared" si="34"/>
        <v>100</v>
      </c>
      <c r="I472" s="66">
        <f t="shared" si="35"/>
        <v>0</v>
      </c>
      <c r="J472" s="222"/>
      <c r="K472" s="87"/>
      <c r="L472" s="76"/>
      <c r="M472" s="56"/>
      <c r="N472" s="56"/>
      <c r="O472" s="56"/>
    </row>
    <row r="473" spans="1:15">
      <c r="A473" s="231">
        <v>219</v>
      </c>
      <c r="B473" s="157" t="s">
        <v>416</v>
      </c>
      <c r="C473" s="371"/>
      <c r="D473" s="458"/>
      <c r="E473" s="41" t="s">
        <v>29</v>
      </c>
      <c r="F473" s="71">
        <f>SUM(F456:F472)</f>
        <v>159074.70000000001</v>
      </c>
      <c r="G473" s="72">
        <f>SUM(G456:G472)</f>
        <v>104265.60000000001</v>
      </c>
      <c r="H473" s="72">
        <f t="shared" si="34"/>
        <v>65.545055247628952</v>
      </c>
      <c r="I473" s="73">
        <f>SUM(I456:I472)</f>
        <v>-54809.099999999991</v>
      </c>
      <c r="J473" s="132"/>
      <c r="K473" s="232"/>
      <c r="L473" s="96"/>
      <c r="M473" s="56"/>
      <c r="N473" s="56"/>
      <c r="O473" s="56"/>
    </row>
    <row r="474" spans="1:15" ht="92.4">
      <c r="A474" s="230">
        <v>219</v>
      </c>
      <c r="B474" s="146" t="s">
        <v>416</v>
      </c>
      <c r="C474" s="369" t="s">
        <v>331</v>
      </c>
      <c r="D474" s="456" t="s">
        <v>440</v>
      </c>
      <c r="E474" s="381" t="s">
        <v>418</v>
      </c>
      <c r="F474" s="384">
        <v>6635</v>
      </c>
      <c r="G474" s="387">
        <v>6536</v>
      </c>
      <c r="H474" s="387">
        <f t="shared" si="34"/>
        <v>98.507912584777685</v>
      </c>
      <c r="I474" s="355">
        <f t="shared" ref="I474:I486" si="36">+G474-F474</f>
        <v>-99</v>
      </c>
      <c r="J474" s="67">
        <v>-95.4</v>
      </c>
      <c r="K474" s="68" t="s">
        <v>25</v>
      </c>
      <c r="L474" s="142" t="s">
        <v>815</v>
      </c>
      <c r="M474" s="56"/>
      <c r="N474" s="56"/>
      <c r="O474" s="56"/>
    </row>
    <row r="475" spans="1:15">
      <c r="A475" s="230">
        <v>219</v>
      </c>
      <c r="B475" s="146" t="s">
        <v>416</v>
      </c>
      <c r="C475" s="370"/>
      <c r="D475" s="457"/>
      <c r="E475" s="383"/>
      <c r="F475" s="386"/>
      <c r="G475" s="389"/>
      <c r="H475" s="389"/>
      <c r="I475" s="357"/>
      <c r="J475" s="60">
        <v>-3.6</v>
      </c>
      <c r="K475" s="233" t="s">
        <v>70</v>
      </c>
      <c r="L475" s="141" t="s">
        <v>441</v>
      </c>
      <c r="M475" s="56"/>
      <c r="N475" s="56"/>
      <c r="O475" s="56"/>
    </row>
    <row r="476" spans="1:15" ht="26.4">
      <c r="A476" s="230">
        <v>219</v>
      </c>
      <c r="B476" s="146" t="s">
        <v>416</v>
      </c>
      <c r="C476" s="370"/>
      <c r="D476" s="457"/>
      <c r="E476" s="381" t="s">
        <v>424</v>
      </c>
      <c r="F476" s="384">
        <v>153000</v>
      </c>
      <c r="G476" s="387">
        <v>144625.29999999999</v>
      </c>
      <c r="H476" s="387">
        <f t="shared" si="34"/>
        <v>94.526339869281045</v>
      </c>
      <c r="I476" s="355">
        <f t="shared" si="36"/>
        <v>-8374.7000000000116</v>
      </c>
      <c r="J476" s="67">
        <v>-5894.2</v>
      </c>
      <c r="K476" s="131" t="s">
        <v>51</v>
      </c>
      <c r="L476" s="142" t="s">
        <v>442</v>
      </c>
      <c r="M476" s="56"/>
      <c r="N476" s="56"/>
      <c r="O476" s="56"/>
    </row>
    <row r="477" spans="1:15">
      <c r="A477" s="230">
        <v>219</v>
      </c>
      <c r="B477" s="146" t="s">
        <v>416</v>
      </c>
      <c r="C477" s="370"/>
      <c r="D477" s="457"/>
      <c r="E477" s="382"/>
      <c r="F477" s="385"/>
      <c r="G477" s="388"/>
      <c r="H477" s="388"/>
      <c r="I477" s="356"/>
      <c r="J477" s="57">
        <v>-945.9</v>
      </c>
      <c r="K477" s="58" t="s">
        <v>37</v>
      </c>
      <c r="L477" s="148" t="s">
        <v>443</v>
      </c>
      <c r="M477" s="56"/>
      <c r="N477" s="56"/>
      <c r="O477" s="56"/>
    </row>
    <row r="478" spans="1:15">
      <c r="A478" s="230">
        <v>219</v>
      </c>
      <c r="B478" s="146" t="s">
        <v>416</v>
      </c>
      <c r="C478" s="370"/>
      <c r="D478" s="457"/>
      <c r="E478" s="383"/>
      <c r="F478" s="386"/>
      <c r="G478" s="389"/>
      <c r="H478" s="389"/>
      <c r="I478" s="357"/>
      <c r="J478" s="60">
        <v>-1534.6</v>
      </c>
      <c r="K478" s="126" t="s">
        <v>102</v>
      </c>
      <c r="L478" s="141" t="s">
        <v>444</v>
      </c>
      <c r="M478" s="56"/>
      <c r="N478" s="56"/>
      <c r="O478" s="56"/>
    </row>
    <row r="479" spans="1:15" ht="39.6">
      <c r="A479" s="230">
        <v>219</v>
      </c>
      <c r="B479" s="146" t="s">
        <v>416</v>
      </c>
      <c r="C479" s="370"/>
      <c r="D479" s="457"/>
      <c r="E479" s="82" t="s">
        <v>432</v>
      </c>
      <c r="F479" s="64">
        <v>88492</v>
      </c>
      <c r="G479" s="65">
        <v>69662.399999999994</v>
      </c>
      <c r="H479" s="65">
        <f t="shared" si="34"/>
        <v>78.721692356371193</v>
      </c>
      <c r="I479" s="66">
        <f t="shared" si="36"/>
        <v>-18829.600000000006</v>
      </c>
      <c r="J479" s="60">
        <v>-6244.4</v>
      </c>
      <c r="K479" s="126" t="s">
        <v>102</v>
      </c>
      <c r="L479" s="141" t="s">
        <v>445</v>
      </c>
      <c r="M479" s="56"/>
      <c r="N479" s="56"/>
      <c r="O479" s="56"/>
    </row>
    <row r="480" spans="1:15">
      <c r="A480" s="230">
        <v>219</v>
      </c>
      <c r="B480" s="146" t="s">
        <v>416</v>
      </c>
      <c r="C480" s="370"/>
      <c r="D480" s="457"/>
      <c r="E480" s="82" t="s">
        <v>432</v>
      </c>
      <c r="F480" s="64"/>
      <c r="G480" s="65"/>
      <c r="H480" s="65"/>
      <c r="I480" s="66"/>
      <c r="J480" s="67">
        <v>-12585.2</v>
      </c>
      <c r="K480" s="68" t="s">
        <v>102</v>
      </c>
      <c r="L480" s="142" t="s">
        <v>446</v>
      </c>
      <c r="M480" s="56"/>
      <c r="N480" s="56"/>
      <c r="O480" s="56"/>
    </row>
    <row r="481" spans="1:15">
      <c r="A481" s="230">
        <v>219</v>
      </c>
      <c r="B481" s="146" t="s">
        <v>416</v>
      </c>
      <c r="C481" s="370"/>
      <c r="D481" s="457"/>
      <c r="E481" s="381" t="s">
        <v>438</v>
      </c>
      <c r="F481" s="384">
        <v>1419</v>
      </c>
      <c r="G481" s="387">
        <v>864.9</v>
      </c>
      <c r="H481" s="387">
        <f t="shared" si="34"/>
        <v>60.951374207188159</v>
      </c>
      <c r="I481" s="355">
        <f t="shared" si="36"/>
        <v>-554.1</v>
      </c>
      <c r="J481" s="67">
        <v>-17.5</v>
      </c>
      <c r="K481" s="54" t="s">
        <v>21</v>
      </c>
      <c r="L481" s="142" t="s">
        <v>447</v>
      </c>
      <c r="M481" s="56"/>
      <c r="N481" s="56"/>
      <c r="O481" s="56"/>
    </row>
    <row r="482" spans="1:15">
      <c r="A482" s="230">
        <v>219</v>
      </c>
      <c r="B482" s="146" t="s">
        <v>416</v>
      </c>
      <c r="C482" s="370"/>
      <c r="D482" s="457"/>
      <c r="E482" s="382"/>
      <c r="F482" s="385"/>
      <c r="G482" s="388"/>
      <c r="H482" s="388"/>
      <c r="I482" s="356"/>
      <c r="J482" s="57">
        <v>-31.2</v>
      </c>
      <c r="K482" s="97" t="s">
        <v>70</v>
      </c>
      <c r="L482" s="148" t="s">
        <v>441</v>
      </c>
      <c r="M482" s="56"/>
      <c r="N482" s="56"/>
      <c r="O482" s="56"/>
    </row>
    <row r="483" spans="1:15" ht="26.4">
      <c r="A483" s="230">
        <v>219</v>
      </c>
      <c r="B483" s="146" t="s">
        <v>416</v>
      </c>
      <c r="C483" s="370"/>
      <c r="D483" s="457"/>
      <c r="E483" s="382"/>
      <c r="F483" s="385"/>
      <c r="G483" s="388"/>
      <c r="H483" s="388"/>
      <c r="I483" s="356"/>
      <c r="J483" s="57">
        <v>-75.599999999999994</v>
      </c>
      <c r="K483" s="121" t="s">
        <v>25</v>
      </c>
      <c r="L483" s="148" t="s">
        <v>741</v>
      </c>
      <c r="M483" s="56"/>
      <c r="N483" s="56"/>
      <c r="O483" s="56"/>
    </row>
    <row r="484" spans="1:15">
      <c r="A484" s="230">
        <v>219</v>
      </c>
      <c r="B484" s="146" t="s">
        <v>416</v>
      </c>
      <c r="C484" s="370"/>
      <c r="D484" s="457"/>
      <c r="E484" s="383"/>
      <c r="F484" s="386"/>
      <c r="G484" s="389"/>
      <c r="H484" s="389"/>
      <c r="I484" s="357"/>
      <c r="J484" s="60">
        <v>-429.8</v>
      </c>
      <c r="K484" s="90" t="s">
        <v>23</v>
      </c>
      <c r="L484" s="141" t="s">
        <v>448</v>
      </c>
      <c r="M484" s="56"/>
      <c r="N484" s="56"/>
      <c r="O484" s="56"/>
    </row>
    <row r="485" spans="1:15">
      <c r="A485" s="230"/>
      <c r="B485" s="146"/>
      <c r="C485" s="370"/>
      <c r="D485" s="457"/>
      <c r="E485" s="82" t="s">
        <v>225</v>
      </c>
      <c r="F485" s="64">
        <v>0.3</v>
      </c>
      <c r="G485" s="65">
        <v>0.3</v>
      </c>
      <c r="H485" s="65">
        <f t="shared" si="34"/>
        <v>100</v>
      </c>
      <c r="I485" s="66">
        <f t="shared" si="36"/>
        <v>0</v>
      </c>
      <c r="J485" s="60"/>
      <c r="K485" s="122"/>
      <c r="L485" s="141"/>
      <c r="M485" s="56"/>
      <c r="N485" s="56"/>
      <c r="O485" s="56"/>
    </row>
    <row r="486" spans="1:15" ht="26.4">
      <c r="A486" s="230">
        <v>219</v>
      </c>
      <c r="B486" s="146" t="s">
        <v>416</v>
      </c>
      <c r="C486" s="370"/>
      <c r="D486" s="457"/>
      <c r="E486" s="82" t="s">
        <v>449</v>
      </c>
      <c r="F486" s="64">
        <v>589754</v>
      </c>
      <c r="G486" s="65">
        <v>565828.69999999995</v>
      </c>
      <c r="H486" s="65">
        <f t="shared" si="34"/>
        <v>95.94317291616504</v>
      </c>
      <c r="I486" s="66">
        <f t="shared" si="36"/>
        <v>-23925.300000000047</v>
      </c>
      <c r="J486" s="222">
        <v>-23925.3</v>
      </c>
      <c r="K486" s="234" t="s">
        <v>51</v>
      </c>
      <c r="L486" s="76" t="s">
        <v>450</v>
      </c>
      <c r="M486" s="56"/>
      <c r="N486" s="56"/>
      <c r="O486" s="56"/>
    </row>
    <row r="487" spans="1:15" ht="25.5" customHeight="1">
      <c r="A487" s="231">
        <v>219</v>
      </c>
      <c r="B487" s="157" t="s">
        <v>416</v>
      </c>
      <c r="C487" s="371"/>
      <c r="D487" s="458"/>
      <c r="E487" s="41" t="s">
        <v>29</v>
      </c>
      <c r="F487" s="71">
        <f>SUM(F474:F486)</f>
        <v>839300.3</v>
      </c>
      <c r="G487" s="72">
        <f>SUM(G474:G486)</f>
        <v>787517.59999999986</v>
      </c>
      <c r="H487" s="72">
        <f t="shared" si="34"/>
        <v>93.830253605294772</v>
      </c>
      <c r="I487" s="73">
        <f>SUM(I474:I486)</f>
        <v>-51782.700000000063</v>
      </c>
      <c r="J487" s="132"/>
      <c r="K487" s="185"/>
      <c r="L487" s="226"/>
      <c r="M487" s="219"/>
      <c r="N487" s="219"/>
      <c r="O487" s="219"/>
    </row>
    <row r="488" spans="1:15">
      <c r="A488" s="230">
        <v>219</v>
      </c>
      <c r="B488" s="146" t="s">
        <v>416</v>
      </c>
      <c r="C488" s="369" t="s">
        <v>451</v>
      </c>
      <c r="D488" s="456" t="s">
        <v>452</v>
      </c>
      <c r="E488" s="82" t="s">
        <v>418</v>
      </c>
      <c r="F488" s="64">
        <v>4373</v>
      </c>
      <c r="G488" s="65">
        <v>4373</v>
      </c>
      <c r="H488" s="65">
        <f t="shared" si="34"/>
        <v>100</v>
      </c>
      <c r="I488" s="66">
        <f t="shared" ref="I488:I489" si="37">+G488-F488</f>
        <v>0</v>
      </c>
      <c r="J488" s="222"/>
      <c r="K488" s="198"/>
      <c r="L488" s="76"/>
      <c r="M488" s="56"/>
      <c r="N488" s="56"/>
      <c r="O488" s="56"/>
    </row>
    <row r="489" spans="1:15" ht="39.6">
      <c r="A489" s="230">
        <v>219</v>
      </c>
      <c r="B489" s="146" t="s">
        <v>416</v>
      </c>
      <c r="C489" s="370"/>
      <c r="D489" s="457"/>
      <c r="E489" s="82" t="s">
        <v>432</v>
      </c>
      <c r="F489" s="186">
        <v>22223</v>
      </c>
      <c r="G489" s="187">
        <v>18966</v>
      </c>
      <c r="H489" s="65">
        <f t="shared" si="34"/>
        <v>85.344012959546404</v>
      </c>
      <c r="I489" s="66">
        <f t="shared" si="37"/>
        <v>-3257</v>
      </c>
      <c r="J489" s="222">
        <v>-3257</v>
      </c>
      <c r="K489" s="234" t="s">
        <v>51</v>
      </c>
      <c r="L489" s="223" t="s">
        <v>453</v>
      </c>
      <c r="M489" s="56"/>
      <c r="N489" s="56"/>
      <c r="O489" s="56"/>
    </row>
    <row r="490" spans="1:15">
      <c r="A490" s="230">
        <v>219</v>
      </c>
      <c r="B490" s="146" t="s">
        <v>416</v>
      </c>
      <c r="C490" s="371"/>
      <c r="D490" s="458"/>
      <c r="E490" s="41" t="s">
        <v>29</v>
      </c>
      <c r="F490" s="71">
        <f>SUM(F488:F489)</f>
        <v>26596</v>
      </c>
      <c r="G490" s="72">
        <f>SUM(G488:G489)</f>
        <v>23339</v>
      </c>
      <c r="H490" s="72">
        <f t="shared" si="34"/>
        <v>87.753797563543387</v>
      </c>
      <c r="I490" s="73">
        <f>SUM(I488:I489)</f>
        <v>-3257</v>
      </c>
      <c r="J490" s="74"/>
      <c r="K490" s="139"/>
      <c r="L490" s="88"/>
      <c r="M490" s="56"/>
      <c r="N490" s="56"/>
      <c r="O490" s="56"/>
    </row>
    <row r="491" spans="1:15" ht="52.8">
      <c r="A491" s="230">
        <v>219</v>
      </c>
      <c r="B491" s="146" t="s">
        <v>416</v>
      </c>
      <c r="C491" s="369" t="s">
        <v>454</v>
      </c>
      <c r="D491" s="456" t="s">
        <v>455</v>
      </c>
      <c r="E491" s="82" t="s">
        <v>418</v>
      </c>
      <c r="F491" s="64">
        <v>40072</v>
      </c>
      <c r="G491" s="65">
        <v>39818.9</v>
      </c>
      <c r="H491" s="65">
        <f t="shared" si="34"/>
        <v>99.368386903573565</v>
      </c>
      <c r="I491" s="66">
        <f t="shared" ref="I491:I492" si="38">+G491-F491</f>
        <v>-253.09999999999854</v>
      </c>
      <c r="J491" s="222">
        <v>-253.1</v>
      </c>
      <c r="K491" s="143" t="s">
        <v>25</v>
      </c>
      <c r="L491" s="223" t="s">
        <v>456</v>
      </c>
      <c r="M491" s="56"/>
      <c r="N491" s="56"/>
      <c r="O491" s="56"/>
    </row>
    <row r="492" spans="1:15" ht="39.6">
      <c r="A492" s="230">
        <v>219</v>
      </c>
      <c r="B492" s="146" t="s">
        <v>416</v>
      </c>
      <c r="C492" s="370"/>
      <c r="D492" s="457"/>
      <c r="E492" s="82" t="s">
        <v>432</v>
      </c>
      <c r="F492" s="186">
        <v>17841</v>
      </c>
      <c r="G492" s="187">
        <v>16697.3</v>
      </c>
      <c r="H492" s="65">
        <f t="shared" si="34"/>
        <v>93.589484894344494</v>
      </c>
      <c r="I492" s="66">
        <f t="shared" si="38"/>
        <v>-1143.7000000000007</v>
      </c>
      <c r="J492" s="222">
        <v>-1143.7</v>
      </c>
      <c r="K492" s="143" t="s">
        <v>209</v>
      </c>
      <c r="L492" s="223" t="s">
        <v>457</v>
      </c>
      <c r="M492" s="56"/>
      <c r="N492" s="56"/>
      <c r="O492" s="56"/>
    </row>
    <row r="493" spans="1:15">
      <c r="A493" s="231">
        <v>219</v>
      </c>
      <c r="B493" s="157" t="s">
        <v>416</v>
      </c>
      <c r="C493" s="371"/>
      <c r="D493" s="458"/>
      <c r="E493" s="41" t="s">
        <v>29</v>
      </c>
      <c r="F493" s="71">
        <f>SUM(F491:F492)</f>
        <v>57913</v>
      </c>
      <c r="G493" s="72">
        <f>SUM(G491:G492)</f>
        <v>56516.2</v>
      </c>
      <c r="H493" s="72">
        <f t="shared" si="34"/>
        <v>97.588106297377095</v>
      </c>
      <c r="I493" s="73">
        <f>SUM(I491:I492)</f>
        <v>-1396.7999999999993</v>
      </c>
      <c r="J493" s="132"/>
      <c r="K493" s="133"/>
      <c r="L493" s="158"/>
      <c r="M493" s="56"/>
      <c r="N493" s="56"/>
      <c r="O493" s="56"/>
    </row>
    <row r="494" spans="1:15" ht="39.6">
      <c r="A494" s="230">
        <v>219</v>
      </c>
      <c r="B494" s="146" t="s">
        <v>416</v>
      </c>
      <c r="C494" s="369" t="s">
        <v>458</v>
      </c>
      <c r="D494" s="456" t="s">
        <v>459</v>
      </c>
      <c r="E494" s="82" t="s">
        <v>418</v>
      </c>
      <c r="F494" s="64">
        <v>2741</v>
      </c>
      <c r="G494" s="65">
        <v>2140.1999999999998</v>
      </c>
      <c r="H494" s="65">
        <f t="shared" si="34"/>
        <v>78.080992338562567</v>
      </c>
      <c r="I494" s="66">
        <f>+G494-F494</f>
        <v>-600.80000000000018</v>
      </c>
      <c r="J494" s="222">
        <v>-600.79999999999995</v>
      </c>
      <c r="K494" s="143" t="s">
        <v>25</v>
      </c>
      <c r="L494" s="76" t="s">
        <v>460</v>
      </c>
      <c r="M494" s="56"/>
      <c r="N494" s="56"/>
      <c r="O494" s="56"/>
    </row>
    <row r="495" spans="1:15">
      <c r="A495" s="230">
        <v>219</v>
      </c>
      <c r="B495" s="146" t="s">
        <v>416</v>
      </c>
      <c r="C495" s="370"/>
      <c r="D495" s="457"/>
      <c r="E495" s="82" t="s">
        <v>424</v>
      </c>
      <c r="F495" s="64">
        <v>2434</v>
      </c>
      <c r="G495" s="65">
        <v>2200</v>
      </c>
      <c r="H495" s="65">
        <f t="shared" si="34"/>
        <v>90.386195562859498</v>
      </c>
      <c r="I495" s="66">
        <f t="shared" ref="I495:I496" si="39">+G495-F495</f>
        <v>-234</v>
      </c>
      <c r="J495" s="222">
        <v>-234</v>
      </c>
      <c r="K495" s="102" t="s">
        <v>102</v>
      </c>
      <c r="L495" s="188" t="s">
        <v>461</v>
      </c>
      <c r="M495" s="56"/>
      <c r="N495" s="56"/>
      <c r="O495" s="56"/>
    </row>
    <row r="496" spans="1:15" ht="26.4">
      <c r="A496" s="230">
        <v>219</v>
      </c>
      <c r="B496" s="146" t="s">
        <v>416</v>
      </c>
      <c r="C496" s="370"/>
      <c r="D496" s="457"/>
      <c r="E496" s="82" t="s">
        <v>432</v>
      </c>
      <c r="F496" s="64">
        <v>5750</v>
      </c>
      <c r="G496" s="65">
        <v>1775.5</v>
      </c>
      <c r="H496" s="65">
        <f t="shared" si="34"/>
        <v>30.878260869565217</v>
      </c>
      <c r="I496" s="66">
        <f t="shared" si="39"/>
        <v>-3974.5</v>
      </c>
      <c r="J496" s="222">
        <v>-3974.5</v>
      </c>
      <c r="K496" s="234" t="s">
        <v>51</v>
      </c>
      <c r="L496" s="223" t="s">
        <v>462</v>
      </c>
      <c r="M496" s="56"/>
      <c r="N496" s="56"/>
      <c r="O496" s="56"/>
    </row>
    <row r="497" spans="1:15">
      <c r="A497" s="231">
        <v>219</v>
      </c>
      <c r="B497" s="157" t="s">
        <v>416</v>
      </c>
      <c r="C497" s="371"/>
      <c r="D497" s="458"/>
      <c r="E497" s="41" t="s">
        <v>29</v>
      </c>
      <c r="F497" s="71">
        <f>SUM(F494:F496)</f>
        <v>10925</v>
      </c>
      <c r="G497" s="72">
        <f>SUM(G494:G496)</f>
        <v>6115.7</v>
      </c>
      <c r="H497" s="72">
        <f t="shared" si="34"/>
        <v>55.978947368421053</v>
      </c>
      <c r="I497" s="73">
        <f>SUM(I494:I496)</f>
        <v>-4809.3</v>
      </c>
      <c r="J497" s="74"/>
      <c r="K497" s="139"/>
      <c r="L497" s="88"/>
      <c r="M497" s="56"/>
      <c r="N497" s="56"/>
      <c r="O497" s="56"/>
    </row>
    <row r="498" spans="1:15" ht="15.6">
      <c r="A498" s="451" t="s">
        <v>839</v>
      </c>
      <c r="B498" s="452"/>
      <c r="C498" s="452"/>
      <c r="D498" s="452"/>
      <c r="E498" s="452"/>
      <c r="F498" s="452"/>
      <c r="G498" s="452"/>
      <c r="H498" s="452"/>
      <c r="I498" s="452"/>
      <c r="J498" s="453"/>
      <c r="K498" s="454"/>
      <c r="L498" s="455"/>
      <c r="M498" s="56"/>
      <c r="N498" s="56"/>
      <c r="O498" s="56"/>
    </row>
    <row r="499" spans="1:15" ht="26.4">
      <c r="A499" s="51">
        <v>220</v>
      </c>
      <c r="B499" s="52" t="s">
        <v>463</v>
      </c>
      <c r="C499" s="369" t="s">
        <v>451</v>
      </c>
      <c r="D499" s="372" t="s">
        <v>464</v>
      </c>
      <c r="E499" s="381" t="s">
        <v>20</v>
      </c>
      <c r="F499" s="349">
        <v>17665</v>
      </c>
      <c r="G499" s="352">
        <v>17519.7</v>
      </c>
      <c r="H499" s="352">
        <f t="shared" si="34"/>
        <v>99.177469572601197</v>
      </c>
      <c r="I499" s="355">
        <f t="shared" ref="I499:I522" si="40">+G499-F499</f>
        <v>-145.29999999999927</v>
      </c>
      <c r="J499" s="53">
        <v>-6</v>
      </c>
      <c r="K499" s="54" t="s">
        <v>21</v>
      </c>
      <c r="L499" s="96" t="s">
        <v>465</v>
      </c>
      <c r="M499" s="56"/>
      <c r="N499" s="56"/>
      <c r="O499" s="56"/>
    </row>
    <row r="500" spans="1:15" ht="26.4">
      <c r="A500" s="51">
        <v>220</v>
      </c>
      <c r="B500" s="52" t="s">
        <v>463</v>
      </c>
      <c r="C500" s="370"/>
      <c r="D500" s="373"/>
      <c r="E500" s="382"/>
      <c r="F500" s="350"/>
      <c r="G500" s="353"/>
      <c r="H500" s="353"/>
      <c r="I500" s="356"/>
      <c r="J500" s="57">
        <v>-75.8</v>
      </c>
      <c r="K500" s="97" t="s">
        <v>51</v>
      </c>
      <c r="L500" s="98" t="s">
        <v>466</v>
      </c>
      <c r="M500" s="56"/>
      <c r="N500" s="56"/>
      <c r="O500" s="56"/>
    </row>
    <row r="501" spans="1:15" ht="52.8">
      <c r="A501" s="51">
        <v>220</v>
      </c>
      <c r="B501" s="52" t="s">
        <v>463</v>
      </c>
      <c r="C501" s="370"/>
      <c r="D501" s="373"/>
      <c r="E501" s="383"/>
      <c r="F501" s="351"/>
      <c r="G501" s="354"/>
      <c r="H501" s="354"/>
      <c r="I501" s="357"/>
      <c r="J501" s="60">
        <v>-63.5</v>
      </c>
      <c r="K501" s="90" t="s">
        <v>23</v>
      </c>
      <c r="L501" s="99" t="s">
        <v>467</v>
      </c>
      <c r="M501" s="56"/>
      <c r="N501" s="56"/>
      <c r="O501" s="56"/>
    </row>
    <row r="502" spans="1:15" ht="39.6">
      <c r="A502" s="51">
        <v>220</v>
      </c>
      <c r="B502" s="52" t="s">
        <v>463</v>
      </c>
      <c r="C502" s="370"/>
      <c r="D502" s="373"/>
      <c r="E502" s="82" t="s">
        <v>168</v>
      </c>
      <c r="F502" s="64">
        <v>4</v>
      </c>
      <c r="G502" s="65">
        <v>3.1</v>
      </c>
      <c r="H502" s="65">
        <f t="shared" si="34"/>
        <v>77.5</v>
      </c>
      <c r="I502" s="66">
        <f t="shared" si="40"/>
        <v>-0.89999999999999991</v>
      </c>
      <c r="J502" s="57">
        <v>-0.9</v>
      </c>
      <c r="K502" s="121" t="s">
        <v>25</v>
      </c>
      <c r="L502" s="148" t="s">
        <v>758</v>
      </c>
      <c r="M502" s="56"/>
      <c r="N502" s="56"/>
      <c r="O502" s="56"/>
    </row>
    <row r="503" spans="1:15">
      <c r="A503" s="51">
        <v>220</v>
      </c>
      <c r="B503" s="52" t="s">
        <v>463</v>
      </c>
      <c r="C503" s="370"/>
      <c r="D503" s="373"/>
      <c r="E503" s="381" t="s">
        <v>57</v>
      </c>
      <c r="F503" s="411">
        <v>134698.70000000001</v>
      </c>
      <c r="G503" s="413">
        <v>117059.4</v>
      </c>
      <c r="H503" s="352">
        <f t="shared" si="34"/>
        <v>86.904624914717061</v>
      </c>
      <c r="I503" s="355">
        <f t="shared" si="40"/>
        <v>-17639.300000000017</v>
      </c>
      <c r="J503" s="53">
        <v>-3563.9</v>
      </c>
      <c r="K503" s="89" t="s">
        <v>61</v>
      </c>
      <c r="L503" s="142" t="s">
        <v>468</v>
      </c>
      <c r="M503" s="56"/>
      <c r="N503" s="56"/>
      <c r="O503" s="56"/>
    </row>
    <row r="504" spans="1:15" ht="26.4">
      <c r="A504" s="51">
        <v>220</v>
      </c>
      <c r="B504" s="52" t="s">
        <v>463</v>
      </c>
      <c r="C504" s="370"/>
      <c r="D504" s="373"/>
      <c r="E504" s="382"/>
      <c r="F504" s="449"/>
      <c r="G504" s="450"/>
      <c r="H504" s="353"/>
      <c r="I504" s="356"/>
      <c r="J504" s="57">
        <v>-12030.9</v>
      </c>
      <c r="K504" s="121" t="s">
        <v>25</v>
      </c>
      <c r="L504" s="148" t="s">
        <v>469</v>
      </c>
      <c r="M504" s="56"/>
      <c r="N504" s="56"/>
      <c r="O504" s="56"/>
    </row>
    <row r="505" spans="1:15" ht="26.4">
      <c r="A505" s="51">
        <v>220</v>
      </c>
      <c r="B505" s="52" t="s">
        <v>463</v>
      </c>
      <c r="C505" s="370"/>
      <c r="D505" s="373"/>
      <c r="E505" s="382"/>
      <c r="F505" s="449"/>
      <c r="G505" s="450"/>
      <c r="H505" s="353"/>
      <c r="I505" s="356"/>
      <c r="J505" s="57">
        <v>-145.4</v>
      </c>
      <c r="K505" s="121" t="s">
        <v>25</v>
      </c>
      <c r="L505" s="148" t="s">
        <v>470</v>
      </c>
      <c r="M505" s="56"/>
      <c r="N505" s="56"/>
      <c r="O505" s="56"/>
    </row>
    <row r="506" spans="1:15" ht="26.4">
      <c r="A506" s="51">
        <v>220</v>
      </c>
      <c r="B506" s="52" t="s">
        <v>463</v>
      </c>
      <c r="C506" s="370"/>
      <c r="D506" s="373"/>
      <c r="E506" s="382"/>
      <c r="F506" s="449"/>
      <c r="G506" s="450"/>
      <c r="H506" s="353"/>
      <c r="I506" s="356"/>
      <c r="J506" s="57">
        <v>-1698.1</v>
      </c>
      <c r="K506" s="97" t="s">
        <v>51</v>
      </c>
      <c r="L506" s="148" t="s">
        <v>471</v>
      </c>
      <c r="M506" s="56"/>
      <c r="N506" s="56"/>
      <c r="O506" s="56"/>
    </row>
    <row r="507" spans="1:15" ht="39.6">
      <c r="A507" s="51">
        <v>220</v>
      </c>
      <c r="B507" s="52" t="s">
        <v>463</v>
      </c>
      <c r="C507" s="370"/>
      <c r="D507" s="373"/>
      <c r="E507" s="382"/>
      <c r="F507" s="449"/>
      <c r="G507" s="450"/>
      <c r="H507" s="353"/>
      <c r="I507" s="356"/>
      <c r="J507" s="57">
        <v>-111.5</v>
      </c>
      <c r="K507" s="121" t="s">
        <v>25</v>
      </c>
      <c r="L507" s="148" t="s">
        <v>472</v>
      </c>
      <c r="M507" s="56"/>
      <c r="N507" s="56"/>
      <c r="O507" s="56"/>
    </row>
    <row r="508" spans="1:15" ht="39.6">
      <c r="A508" s="51">
        <v>220</v>
      </c>
      <c r="B508" s="52" t="s">
        <v>463</v>
      </c>
      <c r="C508" s="370"/>
      <c r="D508" s="373"/>
      <c r="E508" s="382"/>
      <c r="F508" s="449"/>
      <c r="G508" s="450"/>
      <c r="H508" s="353"/>
      <c r="I508" s="356"/>
      <c r="J508" s="57">
        <v>-78</v>
      </c>
      <c r="K508" s="121" t="s">
        <v>25</v>
      </c>
      <c r="L508" s="148" t="s">
        <v>473</v>
      </c>
      <c r="M508" s="56"/>
      <c r="N508" s="56"/>
      <c r="O508" s="56"/>
    </row>
    <row r="509" spans="1:15" ht="39.6">
      <c r="A509" s="51">
        <v>220</v>
      </c>
      <c r="B509" s="52" t="s">
        <v>463</v>
      </c>
      <c r="C509" s="370"/>
      <c r="D509" s="373"/>
      <c r="E509" s="383"/>
      <c r="F509" s="412"/>
      <c r="G509" s="414"/>
      <c r="H509" s="354"/>
      <c r="I509" s="357"/>
      <c r="J509" s="60">
        <v>-11.5</v>
      </c>
      <c r="K509" s="61" t="s">
        <v>25</v>
      </c>
      <c r="L509" s="141" t="s">
        <v>474</v>
      </c>
      <c r="M509" s="56"/>
      <c r="N509" s="56"/>
      <c r="O509" s="56"/>
    </row>
    <row r="510" spans="1:15" ht="79.2">
      <c r="A510" s="51">
        <v>220</v>
      </c>
      <c r="B510" s="52" t="s">
        <v>463</v>
      </c>
      <c r="C510" s="370"/>
      <c r="D510" s="373"/>
      <c r="E510" s="82" t="s">
        <v>125</v>
      </c>
      <c r="F510" s="166">
        <v>534</v>
      </c>
      <c r="G510" s="167">
        <v>514.70000000000005</v>
      </c>
      <c r="H510" s="84">
        <f t="shared" si="34"/>
        <v>96.385767790262179</v>
      </c>
      <c r="I510" s="66">
        <f t="shared" si="40"/>
        <v>-19.299999999999955</v>
      </c>
      <c r="J510" s="80">
        <v>-19.3</v>
      </c>
      <c r="K510" s="61" t="s">
        <v>25</v>
      </c>
      <c r="L510" s="99" t="s">
        <v>475</v>
      </c>
      <c r="M510" s="56"/>
      <c r="N510" s="56"/>
      <c r="O510" s="56"/>
    </row>
    <row r="511" spans="1:15" ht="79.2">
      <c r="A511" s="51">
        <v>220</v>
      </c>
      <c r="B511" s="52" t="s">
        <v>463</v>
      </c>
      <c r="C511" s="370"/>
      <c r="D511" s="373"/>
      <c r="E511" s="82" t="s">
        <v>321</v>
      </c>
      <c r="F511" s="166">
        <v>174</v>
      </c>
      <c r="G511" s="167">
        <v>52.4</v>
      </c>
      <c r="H511" s="84">
        <f t="shared" si="34"/>
        <v>30.114942528735632</v>
      </c>
      <c r="I511" s="66">
        <f t="shared" si="40"/>
        <v>-121.6</v>
      </c>
      <c r="J511" s="86">
        <v>-121.6</v>
      </c>
      <c r="K511" s="102" t="s">
        <v>102</v>
      </c>
      <c r="L511" s="199" t="s">
        <v>816</v>
      </c>
      <c r="M511" s="56"/>
      <c r="N511" s="56"/>
      <c r="O511" s="56"/>
    </row>
    <row r="512" spans="1:15" ht="26.4">
      <c r="A512" s="51">
        <v>220</v>
      </c>
      <c r="B512" s="52" t="s">
        <v>463</v>
      </c>
      <c r="C512" s="370"/>
      <c r="D512" s="373"/>
      <c r="E512" s="381" t="s">
        <v>257</v>
      </c>
      <c r="F512" s="411">
        <v>8</v>
      </c>
      <c r="G512" s="413">
        <v>3.9</v>
      </c>
      <c r="H512" s="352">
        <f t="shared" si="34"/>
        <v>48.75</v>
      </c>
      <c r="I512" s="355">
        <f t="shared" si="40"/>
        <v>-4.0999999999999996</v>
      </c>
      <c r="J512" s="86">
        <v>-1.4</v>
      </c>
      <c r="K512" s="100" t="s">
        <v>21</v>
      </c>
      <c r="L512" s="76" t="s">
        <v>465</v>
      </c>
      <c r="M512" s="56"/>
      <c r="N512" s="56"/>
      <c r="O512" s="56"/>
    </row>
    <row r="513" spans="1:15" ht="39.6">
      <c r="A513" s="51">
        <v>220</v>
      </c>
      <c r="B513" s="52" t="s">
        <v>463</v>
      </c>
      <c r="C513" s="370"/>
      <c r="D513" s="373"/>
      <c r="E513" s="383"/>
      <c r="F513" s="412"/>
      <c r="G513" s="414"/>
      <c r="H513" s="354"/>
      <c r="I513" s="357"/>
      <c r="J513" s="222">
        <v>-2.7</v>
      </c>
      <c r="K513" s="143" t="s">
        <v>25</v>
      </c>
      <c r="L513" s="76" t="s">
        <v>476</v>
      </c>
      <c r="M513" s="56"/>
      <c r="N513" s="56"/>
      <c r="O513" s="56"/>
    </row>
    <row r="514" spans="1:15" ht="79.2">
      <c r="A514" s="51">
        <v>220</v>
      </c>
      <c r="B514" s="52" t="s">
        <v>463</v>
      </c>
      <c r="C514" s="370"/>
      <c r="D514" s="373"/>
      <c r="E514" s="82" t="s">
        <v>101</v>
      </c>
      <c r="F514" s="83">
        <v>5329</v>
      </c>
      <c r="G514" s="65">
        <v>5101.7</v>
      </c>
      <c r="H514" s="84">
        <f t="shared" si="34"/>
        <v>95.734659410771243</v>
      </c>
      <c r="I514" s="66">
        <f t="shared" si="40"/>
        <v>-227.30000000000018</v>
      </c>
      <c r="J514" s="86">
        <v>-227.3</v>
      </c>
      <c r="K514" s="143" t="s">
        <v>25</v>
      </c>
      <c r="L514" s="76" t="s">
        <v>475</v>
      </c>
      <c r="M514" s="56"/>
      <c r="N514" s="56"/>
      <c r="O514" s="56"/>
    </row>
    <row r="515" spans="1:15" ht="79.2">
      <c r="A515" s="51">
        <v>220</v>
      </c>
      <c r="B515" s="52" t="s">
        <v>463</v>
      </c>
      <c r="C515" s="370"/>
      <c r="D515" s="373"/>
      <c r="E515" s="82" t="s">
        <v>325</v>
      </c>
      <c r="F515" s="166">
        <v>986</v>
      </c>
      <c r="G515" s="167">
        <v>297</v>
      </c>
      <c r="H515" s="84">
        <f t="shared" si="34"/>
        <v>30.121703853955374</v>
      </c>
      <c r="I515" s="66">
        <f t="shared" si="40"/>
        <v>-689</v>
      </c>
      <c r="J515" s="86">
        <v>-689</v>
      </c>
      <c r="K515" s="102" t="s">
        <v>102</v>
      </c>
      <c r="L515" s="76" t="s">
        <v>816</v>
      </c>
      <c r="M515" s="56"/>
      <c r="N515" s="56"/>
      <c r="O515" s="56"/>
    </row>
    <row r="516" spans="1:15" ht="26.4">
      <c r="A516" s="51">
        <v>220</v>
      </c>
      <c r="B516" s="52" t="s">
        <v>463</v>
      </c>
      <c r="C516" s="370"/>
      <c r="D516" s="373"/>
      <c r="E516" s="381" t="s">
        <v>264</v>
      </c>
      <c r="F516" s="384">
        <v>45</v>
      </c>
      <c r="G516" s="387">
        <v>22.4</v>
      </c>
      <c r="H516" s="387">
        <f t="shared" si="34"/>
        <v>49.777777777777779</v>
      </c>
      <c r="I516" s="355">
        <f t="shared" si="40"/>
        <v>-22.6</v>
      </c>
      <c r="J516" s="222">
        <v>-3.3</v>
      </c>
      <c r="K516" s="100" t="s">
        <v>21</v>
      </c>
      <c r="L516" s="76" t="s">
        <v>477</v>
      </c>
      <c r="M516" s="56"/>
      <c r="N516" s="56"/>
      <c r="O516" s="56"/>
    </row>
    <row r="517" spans="1:15">
      <c r="A517" s="51">
        <v>220</v>
      </c>
      <c r="B517" s="52" t="s">
        <v>463</v>
      </c>
      <c r="C517" s="370"/>
      <c r="D517" s="373"/>
      <c r="E517" s="382"/>
      <c r="F517" s="385"/>
      <c r="G517" s="388"/>
      <c r="H517" s="388"/>
      <c r="I517" s="356"/>
      <c r="J517" s="222">
        <v>-3.1</v>
      </c>
      <c r="K517" s="87" t="s">
        <v>23</v>
      </c>
      <c r="L517" s="76" t="s">
        <v>478</v>
      </c>
      <c r="M517" s="56"/>
      <c r="N517" s="56"/>
      <c r="O517" s="56"/>
    </row>
    <row r="518" spans="1:15">
      <c r="A518" s="51">
        <v>220</v>
      </c>
      <c r="B518" s="52" t="s">
        <v>463</v>
      </c>
      <c r="C518" s="370"/>
      <c r="D518" s="373"/>
      <c r="E518" s="383"/>
      <c r="F518" s="386"/>
      <c r="G518" s="389"/>
      <c r="H518" s="389"/>
      <c r="I518" s="357"/>
      <c r="J518" s="222">
        <v>-16.2</v>
      </c>
      <c r="K518" s="143" t="s">
        <v>25</v>
      </c>
      <c r="L518" s="76" t="s">
        <v>479</v>
      </c>
      <c r="M518" s="56"/>
      <c r="N518" s="56"/>
      <c r="O518" s="56"/>
    </row>
    <row r="519" spans="1:15" ht="66">
      <c r="A519" s="51">
        <v>220</v>
      </c>
      <c r="B519" s="52" t="s">
        <v>463</v>
      </c>
      <c r="C519" s="370"/>
      <c r="D519" s="373"/>
      <c r="E519" s="82" t="s">
        <v>27</v>
      </c>
      <c r="F519" s="166">
        <v>3569.8</v>
      </c>
      <c r="G519" s="167">
        <v>3090</v>
      </c>
      <c r="H519" s="84">
        <f t="shared" ref="H519:H579" si="41">IF(ISBLANK(G519),"",+G519/F519*100)</f>
        <v>86.559471118830174</v>
      </c>
      <c r="I519" s="66">
        <f t="shared" si="40"/>
        <v>-479.80000000000018</v>
      </c>
      <c r="J519" s="86">
        <v>-479.8</v>
      </c>
      <c r="K519" s="143" t="s">
        <v>25</v>
      </c>
      <c r="L519" s="330" t="s">
        <v>480</v>
      </c>
      <c r="M519" s="56"/>
      <c r="N519" s="56"/>
      <c r="O519" s="56"/>
    </row>
    <row r="520" spans="1:15">
      <c r="A520" s="51">
        <v>220</v>
      </c>
      <c r="B520" s="52" t="s">
        <v>463</v>
      </c>
      <c r="C520" s="370"/>
      <c r="D520" s="373"/>
      <c r="E520" s="381" t="s">
        <v>40</v>
      </c>
      <c r="F520" s="411">
        <v>323</v>
      </c>
      <c r="G520" s="413">
        <v>211.3</v>
      </c>
      <c r="H520" s="352">
        <f t="shared" si="41"/>
        <v>65.41795665634676</v>
      </c>
      <c r="I520" s="355">
        <f t="shared" si="40"/>
        <v>-111.69999999999999</v>
      </c>
      <c r="J520" s="86">
        <v>-40</v>
      </c>
      <c r="K520" s="87" t="s">
        <v>23</v>
      </c>
      <c r="L520" s="223" t="s">
        <v>481</v>
      </c>
      <c r="M520" s="56"/>
      <c r="N520" s="56"/>
      <c r="O520" s="56"/>
    </row>
    <row r="521" spans="1:15" ht="92.4">
      <c r="A521" s="51">
        <v>220</v>
      </c>
      <c r="B521" s="52" t="s">
        <v>463</v>
      </c>
      <c r="C521" s="370"/>
      <c r="D521" s="373"/>
      <c r="E521" s="383"/>
      <c r="F521" s="412"/>
      <c r="G521" s="414"/>
      <c r="H521" s="354"/>
      <c r="I521" s="357"/>
      <c r="J521" s="222">
        <v>-71.7</v>
      </c>
      <c r="K521" s="143" t="s">
        <v>25</v>
      </c>
      <c r="L521" s="223" t="s">
        <v>482</v>
      </c>
      <c r="M521" s="56"/>
      <c r="N521" s="56"/>
      <c r="O521" s="56"/>
    </row>
    <row r="522" spans="1:15" ht="26.4">
      <c r="A522" s="51">
        <v>220</v>
      </c>
      <c r="B522" s="52" t="s">
        <v>463</v>
      </c>
      <c r="C522" s="370"/>
      <c r="D522" s="373"/>
      <c r="E522" s="82" t="s">
        <v>178</v>
      </c>
      <c r="F522" s="166">
        <v>23269</v>
      </c>
      <c r="G522" s="167">
        <v>23214.9</v>
      </c>
      <c r="H522" s="84">
        <f t="shared" si="41"/>
        <v>99.767501826464397</v>
      </c>
      <c r="I522" s="66">
        <f t="shared" si="40"/>
        <v>-54.099999999998545</v>
      </c>
      <c r="J522" s="86">
        <v>-54.1</v>
      </c>
      <c r="K522" s="143" t="s">
        <v>25</v>
      </c>
      <c r="L522" s="76" t="s">
        <v>483</v>
      </c>
      <c r="M522" s="56"/>
      <c r="N522" s="56"/>
      <c r="O522" s="56"/>
    </row>
    <row r="523" spans="1:15">
      <c r="A523" s="51">
        <v>220</v>
      </c>
      <c r="B523" s="52" t="s">
        <v>463</v>
      </c>
      <c r="C523" s="371"/>
      <c r="D523" s="374"/>
      <c r="E523" s="41" t="s">
        <v>29</v>
      </c>
      <c r="F523" s="71">
        <f>SUM(F499:F522)</f>
        <v>186605.5</v>
      </c>
      <c r="G523" s="72">
        <f>SUM(G499:G522)</f>
        <v>167090.49999999997</v>
      </c>
      <c r="H523" s="72">
        <f t="shared" si="41"/>
        <v>89.542108887465787</v>
      </c>
      <c r="I523" s="73">
        <f>SUM(I499:I522)</f>
        <v>-19515.000000000011</v>
      </c>
      <c r="J523" s="74"/>
      <c r="K523" s="75"/>
      <c r="L523" s="88"/>
      <c r="M523" s="56"/>
      <c r="N523" s="56"/>
      <c r="O523" s="56"/>
    </row>
    <row r="524" spans="1:15" ht="26.4">
      <c r="A524" s="51">
        <v>220</v>
      </c>
      <c r="B524" s="52" t="s">
        <v>463</v>
      </c>
      <c r="C524" s="446" t="s">
        <v>454</v>
      </c>
      <c r="D524" s="372" t="s">
        <v>484</v>
      </c>
      <c r="E524" s="82" t="s">
        <v>57</v>
      </c>
      <c r="F524" s="166">
        <v>500</v>
      </c>
      <c r="G524" s="167">
        <v>487.2</v>
      </c>
      <c r="H524" s="84">
        <f t="shared" si="41"/>
        <v>97.44</v>
      </c>
      <c r="I524" s="66">
        <f t="shared" ref="I524:I526" si="42">+G524-F524</f>
        <v>-12.800000000000011</v>
      </c>
      <c r="J524" s="86">
        <v>-2.8</v>
      </c>
      <c r="K524" s="100" t="s">
        <v>21</v>
      </c>
      <c r="L524" s="76" t="s">
        <v>485</v>
      </c>
      <c r="M524" s="56"/>
      <c r="N524" s="56"/>
      <c r="O524" s="56"/>
    </row>
    <row r="525" spans="1:15" ht="79.2">
      <c r="A525" s="51">
        <v>220</v>
      </c>
      <c r="B525" s="52" t="s">
        <v>463</v>
      </c>
      <c r="C525" s="447"/>
      <c r="D525" s="373"/>
      <c r="E525" s="82" t="s">
        <v>57</v>
      </c>
      <c r="F525" s="235"/>
      <c r="G525" s="32"/>
      <c r="H525" s="32" t="str">
        <f t="shared" si="41"/>
        <v/>
      </c>
      <c r="I525" s="66"/>
      <c r="J525" s="67">
        <v>-10</v>
      </c>
      <c r="K525" s="68" t="s">
        <v>25</v>
      </c>
      <c r="L525" s="96" t="s">
        <v>772</v>
      </c>
      <c r="M525" s="56"/>
      <c r="N525" s="56"/>
      <c r="O525" s="56"/>
    </row>
    <row r="526" spans="1:15" ht="118.8">
      <c r="A526" s="51">
        <v>220</v>
      </c>
      <c r="B526" s="52" t="s">
        <v>463</v>
      </c>
      <c r="C526" s="447"/>
      <c r="D526" s="373"/>
      <c r="E526" s="381" t="s">
        <v>160</v>
      </c>
      <c r="F526" s="411">
        <v>5276.8</v>
      </c>
      <c r="G526" s="413">
        <v>2575.1</v>
      </c>
      <c r="H526" s="352">
        <f t="shared" si="41"/>
        <v>48.800409338993326</v>
      </c>
      <c r="I526" s="355">
        <f t="shared" si="42"/>
        <v>-2701.7000000000003</v>
      </c>
      <c r="J526" s="53">
        <v>-1.8</v>
      </c>
      <c r="K526" s="54" t="s">
        <v>21</v>
      </c>
      <c r="L526" s="96" t="s">
        <v>759</v>
      </c>
      <c r="M526" s="56"/>
      <c r="N526" s="56"/>
      <c r="O526" s="56"/>
    </row>
    <row r="527" spans="1:15" ht="145.19999999999999">
      <c r="A527" s="51">
        <v>220</v>
      </c>
      <c r="B527" s="52" t="s">
        <v>463</v>
      </c>
      <c r="C527" s="447"/>
      <c r="D527" s="373"/>
      <c r="E527" s="383"/>
      <c r="F527" s="412"/>
      <c r="G527" s="414"/>
      <c r="H527" s="354"/>
      <c r="I527" s="357"/>
      <c r="J527" s="60">
        <v>-2699.9</v>
      </c>
      <c r="K527" s="61" t="s">
        <v>25</v>
      </c>
      <c r="L527" s="99" t="s">
        <v>760</v>
      </c>
      <c r="M527" s="56"/>
      <c r="N527" s="56"/>
      <c r="O527" s="56"/>
    </row>
    <row r="528" spans="1:15">
      <c r="A528" s="51">
        <v>220</v>
      </c>
      <c r="B528" s="52" t="s">
        <v>463</v>
      </c>
      <c r="C528" s="448"/>
      <c r="D528" s="374"/>
      <c r="E528" s="41" t="s">
        <v>29</v>
      </c>
      <c r="F528" s="71">
        <f>SUM(F524:F527)</f>
        <v>5776.8</v>
      </c>
      <c r="G528" s="72">
        <f>SUM(G524:G527)</f>
        <v>3062.2999999999997</v>
      </c>
      <c r="H528" s="72">
        <f t="shared" si="41"/>
        <v>53.010317130591325</v>
      </c>
      <c r="I528" s="73">
        <f>SUM(I524:I527)</f>
        <v>-2714.5000000000005</v>
      </c>
      <c r="J528" s="128"/>
      <c r="K528" s="129"/>
      <c r="L528" s="98"/>
      <c r="M528" s="56"/>
      <c r="N528" s="56"/>
      <c r="O528" s="56"/>
    </row>
    <row r="529" spans="1:15" ht="26.4">
      <c r="A529" s="51">
        <v>220</v>
      </c>
      <c r="B529" s="52" t="s">
        <v>463</v>
      </c>
      <c r="C529" s="446" t="s">
        <v>486</v>
      </c>
      <c r="D529" s="372" t="s">
        <v>487</v>
      </c>
      <c r="E529" s="381" t="s">
        <v>20</v>
      </c>
      <c r="F529" s="411">
        <v>52278</v>
      </c>
      <c r="G529" s="413">
        <v>50915.8</v>
      </c>
      <c r="H529" s="352">
        <f t="shared" si="41"/>
        <v>97.394315008225263</v>
      </c>
      <c r="I529" s="355">
        <f t="shared" ref="I529:I546" si="43">+G529-F529</f>
        <v>-1362.1999999999971</v>
      </c>
      <c r="J529" s="53">
        <v>-78.3</v>
      </c>
      <c r="K529" s="54" t="s">
        <v>21</v>
      </c>
      <c r="L529" s="96" t="s">
        <v>465</v>
      </c>
      <c r="M529" s="56"/>
      <c r="N529" s="56"/>
      <c r="O529" s="56"/>
    </row>
    <row r="530" spans="1:15" ht="52.8">
      <c r="A530" s="51">
        <v>220</v>
      </c>
      <c r="B530" s="52" t="s">
        <v>463</v>
      </c>
      <c r="C530" s="447"/>
      <c r="D530" s="373"/>
      <c r="E530" s="382"/>
      <c r="F530" s="449"/>
      <c r="G530" s="450"/>
      <c r="H530" s="353"/>
      <c r="I530" s="356"/>
      <c r="J530" s="57">
        <v>-619.4</v>
      </c>
      <c r="K530" s="121" t="s">
        <v>25</v>
      </c>
      <c r="L530" s="98" t="s">
        <v>488</v>
      </c>
      <c r="M530" s="56"/>
      <c r="N530" s="56"/>
      <c r="O530" s="56"/>
    </row>
    <row r="531" spans="1:15" ht="39.6">
      <c r="A531" s="51">
        <v>220</v>
      </c>
      <c r="B531" s="52" t="s">
        <v>463</v>
      </c>
      <c r="C531" s="447"/>
      <c r="D531" s="373"/>
      <c r="E531" s="382"/>
      <c r="F531" s="449"/>
      <c r="G531" s="450"/>
      <c r="H531" s="353"/>
      <c r="I531" s="356"/>
      <c r="J531" s="57">
        <v>-45.7</v>
      </c>
      <c r="K531" s="58" t="s">
        <v>23</v>
      </c>
      <c r="L531" s="98" t="s">
        <v>489</v>
      </c>
      <c r="M531" s="56"/>
      <c r="N531" s="56"/>
      <c r="O531" s="56"/>
    </row>
    <row r="532" spans="1:15" ht="26.4">
      <c r="A532" s="51">
        <v>220</v>
      </c>
      <c r="B532" s="52" t="s">
        <v>463</v>
      </c>
      <c r="C532" s="447"/>
      <c r="D532" s="373"/>
      <c r="E532" s="382"/>
      <c r="F532" s="449"/>
      <c r="G532" s="450"/>
      <c r="H532" s="353"/>
      <c r="I532" s="356"/>
      <c r="J532" s="57">
        <v>-344.4</v>
      </c>
      <c r="K532" s="97" t="s">
        <v>51</v>
      </c>
      <c r="L532" s="98" t="s">
        <v>738</v>
      </c>
      <c r="M532" s="56"/>
      <c r="N532" s="56"/>
      <c r="O532" s="56"/>
    </row>
    <row r="533" spans="1:15" ht="105.6">
      <c r="A533" s="51">
        <v>220</v>
      </c>
      <c r="B533" s="52" t="s">
        <v>463</v>
      </c>
      <c r="C533" s="447"/>
      <c r="D533" s="373"/>
      <c r="E533" s="382"/>
      <c r="F533" s="449"/>
      <c r="G533" s="450"/>
      <c r="H533" s="353"/>
      <c r="I533" s="356"/>
      <c r="J533" s="57">
        <v>-138.80000000000001</v>
      </c>
      <c r="K533" s="121" t="s">
        <v>25</v>
      </c>
      <c r="L533" s="98" t="s">
        <v>490</v>
      </c>
      <c r="M533" s="56"/>
      <c r="N533" s="56"/>
      <c r="O533" s="56"/>
    </row>
    <row r="534" spans="1:15">
      <c r="A534" s="51">
        <v>220</v>
      </c>
      <c r="B534" s="52" t="s">
        <v>463</v>
      </c>
      <c r="C534" s="447"/>
      <c r="D534" s="373"/>
      <c r="E534" s="382"/>
      <c r="F534" s="449"/>
      <c r="G534" s="450"/>
      <c r="H534" s="353"/>
      <c r="I534" s="356"/>
      <c r="J534" s="57">
        <v>-14.3</v>
      </c>
      <c r="K534" s="58" t="s">
        <v>37</v>
      </c>
      <c r="L534" s="98" t="s">
        <v>491</v>
      </c>
      <c r="M534" s="56"/>
      <c r="N534" s="56"/>
      <c r="O534" s="56"/>
    </row>
    <row r="535" spans="1:15" ht="39.6">
      <c r="A535" s="51">
        <v>220</v>
      </c>
      <c r="B535" s="52" t="s">
        <v>463</v>
      </c>
      <c r="C535" s="447"/>
      <c r="D535" s="373"/>
      <c r="E535" s="383"/>
      <c r="F535" s="412"/>
      <c r="G535" s="414"/>
      <c r="H535" s="354"/>
      <c r="I535" s="357"/>
      <c r="J535" s="60">
        <v>-121.3</v>
      </c>
      <c r="K535" s="61" t="s">
        <v>25</v>
      </c>
      <c r="L535" s="99" t="s">
        <v>492</v>
      </c>
      <c r="M535" s="56"/>
      <c r="N535" s="56"/>
      <c r="O535" s="56"/>
    </row>
    <row r="536" spans="1:15" ht="39.6">
      <c r="A536" s="51">
        <v>220</v>
      </c>
      <c r="B536" s="52" t="s">
        <v>463</v>
      </c>
      <c r="C536" s="447"/>
      <c r="D536" s="373"/>
      <c r="E536" s="82" t="s">
        <v>121</v>
      </c>
      <c r="F536" s="166">
        <v>200</v>
      </c>
      <c r="G536" s="167">
        <v>0</v>
      </c>
      <c r="H536" s="84">
        <f t="shared" si="41"/>
        <v>0</v>
      </c>
      <c r="I536" s="66">
        <f t="shared" si="43"/>
        <v>-200</v>
      </c>
      <c r="J536" s="80">
        <v>-200</v>
      </c>
      <c r="K536" s="61" t="s">
        <v>25</v>
      </c>
      <c r="L536" s="99" t="s">
        <v>493</v>
      </c>
      <c r="M536" s="56"/>
      <c r="N536" s="56"/>
      <c r="O536" s="56"/>
    </row>
    <row r="537" spans="1:15" ht="39.6">
      <c r="A537" s="51">
        <v>220</v>
      </c>
      <c r="B537" s="52" t="s">
        <v>463</v>
      </c>
      <c r="C537" s="447"/>
      <c r="D537" s="373"/>
      <c r="E537" s="82" t="s">
        <v>168</v>
      </c>
      <c r="F537" s="166">
        <v>1</v>
      </c>
      <c r="G537" s="167">
        <v>0.1</v>
      </c>
      <c r="H537" s="84">
        <f t="shared" si="41"/>
        <v>10</v>
      </c>
      <c r="I537" s="66">
        <f t="shared" si="43"/>
        <v>-0.9</v>
      </c>
      <c r="J537" s="86">
        <v>-0.9</v>
      </c>
      <c r="K537" s="143" t="s">
        <v>25</v>
      </c>
      <c r="L537" s="76" t="s">
        <v>758</v>
      </c>
      <c r="M537" s="56"/>
      <c r="N537" s="56"/>
      <c r="O537" s="56"/>
    </row>
    <row r="538" spans="1:15" ht="79.2">
      <c r="A538" s="51">
        <v>220</v>
      </c>
      <c r="B538" s="52" t="s">
        <v>463</v>
      </c>
      <c r="C538" s="447"/>
      <c r="D538" s="373"/>
      <c r="E538" s="82" t="s">
        <v>57</v>
      </c>
      <c r="F538" s="166">
        <v>51422</v>
      </c>
      <c r="G538" s="167">
        <v>41050.9</v>
      </c>
      <c r="H538" s="84">
        <f t="shared" si="41"/>
        <v>79.83139512271012</v>
      </c>
      <c r="I538" s="66">
        <f t="shared" si="43"/>
        <v>-10371.099999999999</v>
      </c>
      <c r="J538" s="86">
        <v>-10371.1</v>
      </c>
      <c r="K538" s="234" t="s">
        <v>51</v>
      </c>
      <c r="L538" s="76" t="s">
        <v>773</v>
      </c>
      <c r="M538" s="56"/>
      <c r="N538" s="56"/>
      <c r="O538" s="56"/>
    </row>
    <row r="539" spans="1:15" ht="79.2">
      <c r="A539" s="51">
        <v>220</v>
      </c>
      <c r="B539" s="52" t="s">
        <v>463</v>
      </c>
      <c r="C539" s="447"/>
      <c r="D539" s="373"/>
      <c r="E539" s="82" t="s">
        <v>125</v>
      </c>
      <c r="F539" s="166">
        <v>8117</v>
      </c>
      <c r="G539" s="167">
        <v>7069.3</v>
      </c>
      <c r="H539" s="84">
        <f t="shared" si="41"/>
        <v>87.092521867685107</v>
      </c>
      <c r="I539" s="66">
        <f t="shared" si="43"/>
        <v>-1047.6999999999998</v>
      </c>
      <c r="J539" s="53">
        <v>-1047.7</v>
      </c>
      <c r="K539" s="68" t="s">
        <v>261</v>
      </c>
      <c r="L539" s="96" t="s">
        <v>475</v>
      </c>
      <c r="M539" s="56"/>
      <c r="N539" s="56"/>
      <c r="O539" s="56"/>
    </row>
    <row r="540" spans="1:15" ht="26.4">
      <c r="A540" s="51">
        <v>220</v>
      </c>
      <c r="B540" s="52" t="s">
        <v>463</v>
      </c>
      <c r="C540" s="447"/>
      <c r="D540" s="373"/>
      <c r="E540" s="381" t="s">
        <v>59</v>
      </c>
      <c r="F540" s="411">
        <v>102</v>
      </c>
      <c r="G540" s="413">
        <v>70.400000000000006</v>
      </c>
      <c r="H540" s="352">
        <f t="shared" si="41"/>
        <v>69.019607843137265</v>
      </c>
      <c r="I540" s="355">
        <f t="shared" si="43"/>
        <v>-31.599999999999994</v>
      </c>
      <c r="J540" s="53">
        <v>-9.6999999999999993</v>
      </c>
      <c r="K540" s="54" t="s">
        <v>21</v>
      </c>
      <c r="L540" s="96" t="s">
        <v>494</v>
      </c>
      <c r="M540" s="56"/>
      <c r="N540" s="56"/>
      <c r="O540" s="56"/>
    </row>
    <row r="541" spans="1:15" ht="39.6">
      <c r="A541" s="51">
        <v>220</v>
      </c>
      <c r="B541" s="52" t="s">
        <v>463</v>
      </c>
      <c r="C541" s="447"/>
      <c r="D541" s="373"/>
      <c r="E541" s="383"/>
      <c r="F541" s="412"/>
      <c r="G541" s="414"/>
      <c r="H541" s="354"/>
      <c r="I541" s="357"/>
      <c r="J541" s="60">
        <v>-21.9</v>
      </c>
      <c r="K541" s="90" t="s">
        <v>23</v>
      </c>
      <c r="L541" s="99" t="s">
        <v>495</v>
      </c>
      <c r="M541" s="56"/>
      <c r="N541" s="56"/>
      <c r="O541" s="56"/>
    </row>
    <row r="542" spans="1:15" ht="79.2">
      <c r="A542" s="51">
        <v>220</v>
      </c>
      <c r="B542" s="52" t="s">
        <v>463</v>
      </c>
      <c r="C542" s="447"/>
      <c r="D542" s="373"/>
      <c r="E542" s="82" t="s">
        <v>101</v>
      </c>
      <c r="F542" s="166">
        <v>55203</v>
      </c>
      <c r="G542" s="167">
        <v>53146.7</v>
      </c>
      <c r="H542" s="84">
        <f t="shared" si="41"/>
        <v>96.275021285075084</v>
      </c>
      <c r="I542" s="66">
        <f t="shared" si="43"/>
        <v>-2056.3000000000029</v>
      </c>
      <c r="J542" s="77">
        <v>-2056.3000000000002</v>
      </c>
      <c r="K542" s="121" t="s">
        <v>261</v>
      </c>
      <c r="L542" s="98" t="s">
        <v>475</v>
      </c>
      <c r="M542" s="56"/>
      <c r="N542" s="56"/>
      <c r="O542" s="56"/>
    </row>
    <row r="543" spans="1:15" ht="26.4">
      <c r="A543" s="51">
        <v>220</v>
      </c>
      <c r="B543" s="52" t="s">
        <v>463</v>
      </c>
      <c r="C543" s="447"/>
      <c r="D543" s="373"/>
      <c r="E543" s="381" t="s">
        <v>60</v>
      </c>
      <c r="F543" s="384">
        <v>577</v>
      </c>
      <c r="G543" s="387">
        <v>399.3</v>
      </c>
      <c r="H543" s="352">
        <f t="shared" si="41"/>
        <v>69.202772963604858</v>
      </c>
      <c r="I543" s="355">
        <f t="shared" si="43"/>
        <v>-177.7</v>
      </c>
      <c r="J543" s="53">
        <v>-52.8</v>
      </c>
      <c r="K543" s="54" t="s">
        <v>21</v>
      </c>
      <c r="L543" s="96" t="s">
        <v>494</v>
      </c>
      <c r="M543" s="56"/>
      <c r="N543" s="56"/>
      <c r="O543" s="56"/>
    </row>
    <row r="544" spans="1:15" ht="39.6">
      <c r="A544" s="51">
        <v>220</v>
      </c>
      <c r="B544" s="52" t="s">
        <v>463</v>
      </c>
      <c r="C544" s="447"/>
      <c r="D544" s="373"/>
      <c r="E544" s="383"/>
      <c r="F544" s="386"/>
      <c r="G544" s="389"/>
      <c r="H544" s="354"/>
      <c r="I544" s="357"/>
      <c r="J544" s="60">
        <v>-124.9</v>
      </c>
      <c r="K544" s="90" t="s">
        <v>23</v>
      </c>
      <c r="L544" s="99" t="s">
        <v>495</v>
      </c>
      <c r="M544" s="56"/>
      <c r="N544" s="56"/>
      <c r="O544" s="56"/>
    </row>
    <row r="545" spans="1:15" ht="79.2">
      <c r="A545" s="51">
        <v>220</v>
      </c>
      <c r="B545" s="52" t="s">
        <v>463</v>
      </c>
      <c r="C545" s="447"/>
      <c r="D545" s="373"/>
      <c r="E545" s="82" t="s">
        <v>27</v>
      </c>
      <c r="F545" s="166">
        <v>1131.4000000000001</v>
      </c>
      <c r="G545" s="167">
        <v>827.1</v>
      </c>
      <c r="H545" s="84">
        <f t="shared" si="41"/>
        <v>73.104118790878559</v>
      </c>
      <c r="I545" s="66">
        <f t="shared" si="43"/>
        <v>-304.30000000000007</v>
      </c>
      <c r="J545" s="80">
        <v>-304.3</v>
      </c>
      <c r="K545" s="90" t="s">
        <v>23</v>
      </c>
      <c r="L545" s="99" t="s">
        <v>496</v>
      </c>
      <c r="M545" s="56"/>
      <c r="N545" s="56"/>
      <c r="O545" s="56"/>
    </row>
    <row r="546" spans="1:15" ht="39.6">
      <c r="A546" s="51">
        <v>220</v>
      </c>
      <c r="B546" s="52" t="s">
        <v>463</v>
      </c>
      <c r="C546" s="447"/>
      <c r="D546" s="373"/>
      <c r="E546" s="82" t="s">
        <v>178</v>
      </c>
      <c r="F546" s="166">
        <v>2216</v>
      </c>
      <c r="G546" s="167">
        <v>2066.1999999999998</v>
      </c>
      <c r="H546" s="84">
        <f t="shared" si="41"/>
        <v>93.240072202166061</v>
      </c>
      <c r="I546" s="66">
        <f t="shared" si="43"/>
        <v>-149.80000000000018</v>
      </c>
      <c r="J546" s="86">
        <v>-149.80000000000001</v>
      </c>
      <c r="K546" s="87" t="s">
        <v>37</v>
      </c>
      <c r="L546" s="76" t="s">
        <v>497</v>
      </c>
      <c r="M546" s="56"/>
      <c r="N546" s="56"/>
      <c r="O546" s="56"/>
    </row>
    <row r="547" spans="1:15">
      <c r="A547" s="51">
        <v>220</v>
      </c>
      <c r="B547" s="52" t="s">
        <v>463</v>
      </c>
      <c r="C547" s="448"/>
      <c r="D547" s="374"/>
      <c r="E547" s="41" t="s">
        <v>29</v>
      </c>
      <c r="F547" s="71">
        <f>SUM(F529:F546)</f>
        <v>171247.4</v>
      </c>
      <c r="G547" s="72">
        <f>SUM(G529:G546)</f>
        <v>155545.80000000002</v>
      </c>
      <c r="H547" s="72">
        <f t="shared" si="41"/>
        <v>90.831043274233664</v>
      </c>
      <c r="I547" s="73">
        <f>SUM(I529:I546)</f>
        <v>-15701.599999999999</v>
      </c>
      <c r="J547" s="74"/>
      <c r="K547" s="75"/>
      <c r="L547" s="76"/>
      <c r="M547" s="56"/>
      <c r="N547" s="56"/>
      <c r="O547" s="56"/>
    </row>
    <row r="548" spans="1:15" ht="15.6">
      <c r="A548" s="415" t="s">
        <v>840</v>
      </c>
      <c r="B548" s="416"/>
      <c r="C548" s="416"/>
      <c r="D548" s="416"/>
      <c r="E548" s="416"/>
      <c r="F548" s="416"/>
      <c r="G548" s="416"/>
      <c r="H548" s="416"/>
      <c r="I548" s="416"/>
      <c r="J548" s="417"/>
      <c r="K548" s="418"/>
      <c r="L548" s="419"/>
      <c r="M548" s="56"/>
      <c r="N548" s="56"/>
      <c r="O548" s="56"/>
    </row>
    <row r="549" spans="1:15" ht="39.6">
      <c r="A549" s="51">
        <v>326</v>
      </c>
      <c r="B549" s="52" t="s">
        <v>498</v>
      </c>
      <c r="C549" s="369" t="s">
        <v>499</v>
      </c>
      <c r="D549" s="390" t="s">
        <v>500</v>
      </c>
      <c r="E549" s="381" t="s">
        <v>20</v>
      </c>
      <c r="F549" s="349">
        <v>15855</v>
      </c>
      <c r="G549" s="352">
        <v>12855.1</v>
      </c>
      <c r="H549" s="352">
        <f t="shared" si="41"/>
        <v>81.079154840744252</v>
      </c>
      <c r="I549" s="355">
        <f t="shared" ref="I549:I562" si="44">+G549-F549</f>
        <v>-2999.8999999999996</v>
      </c>
      <c r="J549" s="53">
        <v>-66.2</v>
      </c>
      <c r="K549" s="54" t="s">
        <v>21</v>
      </c>
      <c r="L549" s="142" t="s">
        <v>501</v>
      </c>
      <c r="M549" s="56"/>
      <c r="N549" s="56"/>
      <c r="O549" s="56"/>
    </row>
    <row r="550" spans="1:15" ht="26.4">
      <c r="A550" s="51">
        <v>326</v>
      </c>
      <c r="B550" s="52" t="s">
        <v>498</v>
      </c>
      <c r="C550" s="370"/>
      <c r="D550" s="391"/>
      <c r="E550" s="382"/>
      <c r="F550" s="350"/>
      <c r="G550" s="353"/>
      <c r="H550" s="353"/>
      <c r="I550" s="356"/>
      <c r="J550" s="77">
        <v>-2670.8</v>
      </c>
      <c r="K550" s="121" t="s">
        <v>261</v>
      </c>
      <c r="L550" s="331" t="s">
        <v>502</v>
      </c>
      <c r="M550" s="56"/>
      <c r="N550" s="56"/>
      <c r="O550" s="56"/>
    </row>
    <row r="551" spans="1:15" ht="39.6">
      <c r="A551" s="51">
        <v>326</v>
      </c>
      <c r="B551" s="52" t="s">
        <v>498</v>
      </c>
      <c r="C551" s="370"/>
      <c r="D551" s="391"/>
      <c r="E551" s="382"/>
      <c r="F551" s="350"/>
      <c r="G551" s="353"/>
      <c r="H551" s="353"/>
      <c r="I551" s="356"/>
      <c r="J551" s="77">
        <v>-93.7</v>
      </c>
      <c r="K551" s="121" t="s">
        <v>25</v>
      </c>
      <c r="L551" s="148" t="s">
        <v>503</v>
      </c>
      <c r="M551" s="56"/>
      <c r="N551" s="56"/>
      <c r="O551" s="56"/>
    </row>
    <row r="552" spans="1:15" ht="92.4">
      <c r="A552" s="51">
        <v>326</v>
      </c>
      <c r="B552" s="52" t="s">
        <v>498</v>
      </c>
      <c r="C552" s="370"/>
      <c r="D552" s="391"/>
      <c r="E552" s="382"/>
      <c r="F552" s="350"/>
      <c r="G552" s="353"/>
      <c r="H552" s="353"/>
      <c r="I552" s="356"/>
      <c r="J552" s="77">
        <v>-158.4</v>
      </c>
      <c r="K552" s="121" t="s">
        <v>25</v>
      </c>
      <c r="L552" s="98" t="s">
        <v>504</v>
      </c>
      <c r="M552" s="56"/>
      <c r="N552" s="56"/>
      <c r="O552" s="56"/>
    </row>
    <row r="553" spans="1:15" ht="26.4">
      <c r="A553" s="51">
        <v>326</v>
      </c>
      <c r="B553" s="52" t="s">
        <v>498</v>
      </c>
      <c r="C553" s="370"/>
      <c r="D553" s="391"/>
      <c r="E553" s="383"/>
      <c r="F553" s="351"/>
      <c r="G553" s="354"/>
      <c r="H553" s="354"/>
      <c r="I553" s="357"/>
      <c r="J553" s="80">
        <v>-10.8</v>
      </c>
      <c r="K553" s="61" t="s">
        <v>25</v>
      </c>
      <c r="L553" s="99" t="s">
        <v>505</v>
      </c>
      <c r="M553" s="56"/>
      <c r="N553" s="56"/>
      <c r="O553" s="56"/>
    </row>
    <row r="554" spans="1:15" ht="26.4">
      <c r="A554" s="51">
        <v>326</v>
      </c>
      <c r="B554" s="52" t="s">
        <v>498</v>
      </c>
      <c r="C554" s="370"/>
      <c r="D554" s="391"/>
      <c r="E554" s="82" t="s">
        <v>168</v>
      </c>
      <c r="F554" s="83">
        <v>70</v>
      </c>
      <c r="G554" s="84">
        <v>69.8</v>
      </c>
      <c r="H554" s="84">
        <f t="shared" si="41"/>
        <v>99.714285714285708</v>
      </c>
      <c r="I554" s="66">
        <f t="shared" si="44"/>
        <v>-0.20000000000000284</v>
      </c>
      <c r="J554" s="77">
        <v>-0.2</v>
      </c>
      <c r="K554" s="161" t="s">
        <v>70</v>
      </c>
      <c r="L554" s="98" t="s">
        <v>91</v>
      </c>
      <c r="M554" s="56"/>
      <c r="N554" s="56"/>
      <c r="O554" s="56"/>
    </row>
    <row r="555" spans="1:15" ht="39.6">
      <c r="A555" s="51">
        <v>326</v>
      </c>
      <c r="B555" s="52" t="s">
        <v>498</v>
      </c>
      <c r="C555" s="370"/>
      <c r="D555" s="391"/>
      <c r="E555" s="381" t="s">
        <v>57</v>
      </c>
      <c r="F555" s="349">
        <v>63898.8</v>
      </c>
      <c r="G555" s="352">
        <v>61612.800000000003</v>
      </c>
      <c r="H555" s="352">
        <f t="shared" si="41"/>
        <v>96.422468027568598</v>
      </c>
      <c r="I555" s="355">
        <f t="shared" si="44"/>
        <v>-2286</v>
      </c>
      <c r="J555" s="53">
        <v>-22.4</v>
      </c>
      <c r="K555" s="68" t="s">
        <v>25</v>
      </c>
      <c r="L555" s="142" t="s">
        <v>506</v>
      </c>
      <c r="M555" s="56"/>
      <c r="N555" s="56"/>
      <c r="O555" s="56"/>
    </row>
    <row r="556" spans="1:15" ht="39.6">
      <c r="A556" s="51">
        <v>326</v>
      </c>
      <c r="B556" s="52" t="s">
        <v>498</v>
      </c>
      <c r="C556" s="370"/>
      <c r="D556" s="391"/>
      <c r="E556" s="382"/>
      <c r="F556" s="350"/>
      <c r="G556" s="353"/>
      <c r="H556" s="353"/>
      <c r="I556" s="356"/>
      <c r="J556" s="77">
        <v>-700.4</v>
      </c>
      <c r="K556" s="97" t="s">
        <v>51</v>
      </c>
      <c r="L556" s="331" t="s">
        <v>507</v>
      </c>
      <c r="M556" s="56"/>
      <c r="N556" s="56"/>
      <c r="O556" s="56"/>
    </row>
    <row r="557" spans="1:15" ht="39.6">
      <c r="A557" s="51">
        <v>326</v>
      </c>
      <c r="B557" s="52" t="s">
        <v>498</v>
      </c>
      <c r="C557" s="370"/>
      <c r="D557" s="391"/>
      <c r="E557" s="382"/>
      <c r="F557" s="350"/>
      <c r="G557" s="353"/>
      <c r="H557" s="353"/>
      <c r="I557" s="356"/>
      <c r="J557" s="77">
        <v>-27.4</v>
      </c>
      <c r="K557" s="121" t="s">
        <v>25</v>
      </c>
      <c r="L557" s="98" t="s">
        <v>508</v>
      </c>
      <c r="M557" s="56"/>
      <c r="N557" s="56"/>
      <c r="O557" s="56"/>
    </row>
    <row r="558" spans="1:15" ht="26.4">
      <c r="A558" s="51">
        <v>326</v>
      </c>
      <c r="B558" s="52" t="s">
        <v>498</v>
      </c>
      <c r="C558" s="370"/>
      <c r="D558" s="391"/>
      <c r="E558" s="382"/>
      <c r="F558" s="350"/>
      <c r="G558" s="353"/>
      <c r="H558" s="353"/>
      <c r="I558" s="356"/>
      <c r="J558" s="77">
        <v>-254.9</v>
      </c>
      <c r="K558" s="97" t="s">
        <v>51</v>
      </c>
      <c r="L558" s="155" t="s">
        <v>136</v>
      </c>
      <c r="M558" s="56"/>
      <c r="N558" s="56"/>
      <c r="O558" s="56"/>
    </row>
    <row r="559" spans="1:15" ht="26.4">
      <c r="A559" s="51">
        <v>326</v>
      </c>
      <c r="B559" s="52" t="s">
        <v>498</v>
      </c>
      <c r="C559" s="370"/>
      <c r="D559" s="391"/>
      <c r="E559" s="383"/>
      <c r="F559" s="351"/>
      <c r="G559" s="354"/>
      <c r="H559" s="354"/>
      <c r="I559" s="357"/>
      <c r="J559" s="80">
        <v>-1280.9000000000001</v>
      </c>
      <c r="K559" s="61" t="s">
        <v>261</v>
      </c>
      <c r="L559" s="141" t="s">
        <v>509</v>
      </c>
      <c r="M559" s="56"/>
      <c r="N559" s="56"/>
      <c r="O559" s="56"/>
    </row>
    <row r="560" spans="1:15" ht="26.4">
      <c r="A560" s="51">
        <v>326</v>
      </c>
      <c r="B560" s="52" t="s">
        <v>498</v>
      </c>
      <c r="C560" s="370"/>
      <c r="D560" s="391"/>
      <c r="E560" s="82" t="s">
        <v>125</v>
      </c>
      <c r="F560" s="83">
        <v>20899.2</v>
      </c>
      <c r="G560" s="84">
        <v>9885.5</v>
      </c>
      <c r="H560" s="84">
        <f t="shared" si="41"/>
        <v>47.300853621191244</v>
      </c>
      <c r="I560" s="66">
        <f t="shared" si="44"/>
        <v>-11013.7</v>
      </c>
      <c r="J560" s="80">
        <v>-11013.7</v>
      </c>
      <c r="K560" s="61" t="s">
        <v>261</v>
      </c>
      <c r="L560" s="99" t="s">
        <v>510</v>
      </c>
      <c r="M560" s="56"/>
      <c r="N560" s="56"/>
      <c r="O560" s="56"/>
    </row>
    <row r="561" spans="1:15" ht="39.6">
      <c r="A561" s="51">
        <v>326</v>
      </c>
      <c r="B561" s="52" t="s">
        <v>498</v>
      </c>
      <c r="C561" s="370"/>
      <c r="D561" s="391"/>
      <c r="E561" s="82" t="s">
        <v>101</v>
      </c>
      <c r="F561" s="83">
        <v>87721</v>
      </c>
      <c r="G561" s="84">
        <v>82528.399999999994</v>
      </c>
      <c r="H561" s="84">
        <f t="shared" si="41"/>
        <v>94.080550837313751</v>
      </c>
      <c r="I561" s="66">
        <f t="shared" si="44"/>
        <v>-5192.6000000000058</v>
      </c>
      <c r="J561" s="86">
        <v>-5192.6000000000004</v>
      </c>
      <c r="K561" s="143" t="s">
        <v>261</v>
      </c>
      <c r="L561" s="76" t="s">
        <v>511</v>
      </c>
      <c r="M561" s="56"/>
      <c r="N561" s="56"/>
      <c r="O561" s="56"/>
    </row>
    <row r="562" spans="1:15" ht="39.6">
      <c r="A562" s="51">
        <v>326</v>
      </c>
      <c r="B562" s="52" t="s">
        <v>498</v>
      </c>
      <c r="C562" s="370"/>
      <c r="D562" s="391"/>
      <c r="E562" s="82" t="s">
        <v>178</v>
      </c>
      <c r="F562" s="83">
        <v>6744</v>
      </c>
      <c r="G562" s="84">
        <v>6290.8</v>
      </c>
      <c r="H562" s="84">
        <f t="shared" si="41"/>
        <v>93.279952550415189</v>
      </c>
      <c r="I562" s="66">
        <f t="shared" si="44"/>
        <v>-453.19999999999982</v>
      </c>
      <c r="J562" s="86">
        <v>-453.2</v>
      </c>
      <c r="K562" s="234" t="s">
        <v>51</v>
      </c>
      <c r="L562" s="245" t="s">
        <v>507</v>
      </c>
      <c r="M562" s="56"/>
      <c r="N562" s="56"/>
      <c r="O562" s="56"/>
    </row>
    <row r="563" spans="1:15" ht="26.4">
      <c r="A563" s="51">
        <v>326</v>
      </c>
      <c r="B563" s="70" t="s">
        <v>498</v>
      </c>
      <c r="C563" s="371"/>
      <c r="D563" s="392"/>
      <c r="E563" s="41" t="s">
        <v>29</v>
      </c>
      <c r="F563" s="71">
        <f>SUM(F549:F562)</f>
        <v>195188</v>
      </c>
      <c r="G563" s="72">
        <f>SUM(G549:G562)</f>
        <v>173242.39999999997</v>
      </c>
      <c r="H563" s="72">
        <f t="shared" si="41"/>
        <v>88.756685861835749</v>
      </c>
      <c r="I563" s="73">
        <f>SUM(I549:I562)</f>
        <v>-21945.600000000006</v>
      </c>
      <c r="J563" s="132"/>
      <c r="K563" s="232"/>
      <c r="L563" s="158"/>
      <c r="M563" s="56"/>
      <c r="N563" s="56"/>
      <c r="O563" s="56"/>
    </row>
    <row r="564" spans="1:15" ht="26.4">
      <c r="A564" s="51">
        <v>326</v>
      </c>
      <c r="B564" s="52" t="s">
        <v>498</v>
      </c>
      <c r="C564" s="369" t="s">
        <v>512</v>
      </c>
      <c r="D564" s="390" t="s">
        <v>513</v>
      </c>
      <c r="E564" s="381" t="s">
        <v>514</v>
      </c>
      <c r="F564" s="349">
        <v>206458</v>
      </c>
      <c r="G564" s="352">
        <v>204290.7</v>
      </c>
      <c r="H564" s="352">
        <f t="shared" si="41"/>
        <v>98.950246539247701</v>
      </c>
      <c r="I564" s="355">
        <f t="shared" ref="I564:I600" si="45">+G564-F564</f>
        <v>-2167.2999999999884</v>
      </c>
      <c r="J564" s="53">
        <v>-7.9</v>
      </c>
      <c r="K564" s="54" t="s">
        <v>21</v>
      </c>
      <c r="L564" s="332" t="s">
        <v>515</v>
      </c>
      <c r="M564" s="56"/>
      <c r="N564" s="56"/>
      <c r="O564" s="56"/>
    </row>
    <row r="565" spans="1:15" ht="26.4">
      <c r="A565" s="51">
        <v>326</v>
      </c>
      <c r="B565" s="52" t="s">
        <v>498</v>
      </c>
      <c r="C565" s="370"/>
      <c r="D565" s="391"/>
      <c r="E565" s="382"/>
      <c r="F565" s="350"/>
      <c r="G565" s="353"/>
      <c r="H565" s="353"/>
      <c r="I565" s="356"/>
      <c r="J565" s="77">
        <v>-0.8</v>
      </c>
      <c r="K565" s="97" t="s">
        <v>51</v>
      </c>
      <c r="L565" s="98" t="s">
        <v>91</v>
      </c>
      <c r="M565" s="56"/>
      <c r="N565" s="56"/>
      <c r="O565" s="56"/>
    </row>
    <row r="566" spans="1:15" ht="26.4">
      <c r="A566" s="51">
        <v>326</v>
      </c>
      <c r="B566" s="52" t="s">
        <v>498</v>
      </c>
      <c r="C566" s="370"/>
      <c r="D566" s="391"/>
      <c r="E566" s="382"/>
      <c r="F566" s="350"/>
      <c r="G566" s="353"/>
      <c r="H566" s="353"/>
      <c r="I566" s="356"/>
      <c r="J566" s="77">
        <v>-79.900000000000006</v>
      </c>
      <c r="K566" s="135" t="s">
        <v>144</v>
      </c>
      <c r="L566" s="164" t="s">
        <v>516</v>
      </c>
      <c r="M566" s="56"/>
      <c r="N566" s="56"/>
      <c r="O566" s="56"/>
    </row>
    <row r="567" spans="1:15" ht="39.6">
      <c r="A567" s="51">
        <v>326</v>
      </c>
      <c r="B567" s="52" t="s">
        <v>498</v>
      </c>
      <c r="C567" s="370"/>
      <c r="D567" s="391"/>
      <c r="E567" s="382"/>
      <c r="F567" s="350"/>
      <c r="G567" s="353"/>
      <c r="H567" s="353"/>
      <c r="I567" s="356"/>
      <c r="J567" s="77">
        <v>-569.70000000000005</v>
      </c>
      <c r="K567" s="121" t="s">
        <v>261</v>
      </c>
      <c r="L567" s="98" t="s">
        <v>517</v>
      </c>
      <c r="M567" s="56"/>
      <c r="N567" s="56"/>
      <c r="O567" s="56"/>
    </row>
    <row r="568" spans="1:15" ht="39.6">
      <c r="A568" s="51">
        <v>326</v>
      </c>
      <c r="B568" s="52" t="s">
        <v>498</v>
      </c>
      <c r="C568" s="370"/>
      <c r="D568" s="391"/>
      <c r="E568" s="382"/>
      <c r="F568" s="350"/>
      <c r="G568" s="353"/>
      <c r="H568" s="353"/>
      <c r="I568" s="356"/>
      <c r="J568" s="77">
        <v>-243.3</v>
      </c>
      <c r="K568" s="121" t="s">
        <v>25</v>
      </c>
      <c r="L568" s="333" t="s">
        <v>518</v>
      </c>
      <c r="M568" s="56"/>
      <c r="N568" s="56"/>
      <c r="O568" s="56"/>
    </row>
    <row r="569" spans="1:15" ht="39.6">
      <c r="A569" s="51">
        <v>326</v>
      </c>
      <c r="B569" s="52" t="s">
        <v>498</v>
      </c>
      <c r="C569" s="370"/>
      <c r="D569" s="391"/>
      <c r="E569" s="382"/>
      <c r="F569" s="350"/>
      <c r="G569" s="353"/>
      <c r="H569" s="353"/>
      <c r="I569" s="356"/>
      <c r="J569" s="77">
        <v>-111.4</v>
      </c>
      <c r="K569" s="121" t="s">
        <v>25</v>
      </c>
      <c r="L569" s="333" t="s">
        <v>519</v>
      </c>
      <c r="M569" s="56"/>
      <c r="N569" s="56"/>
      <c r="O569" s="56"/>
    </row>
    <row r="570" spans="1:15" ht="26.4">
      <c r="A570" s="51">
        <v>326</v>
      </c>
      <c r="B570" s="52" t="s">
        <v>498</v>
      </c>
      <c r="C570" s="370"/>
      <c r="D570" s="391"/>
      <c r="E570" s="382"/>
      <c r="F570" s="350"/>
      <c r="G570" s="353"/>
      <c r="H570" s="353"/>
      <c r="I570" s="356"/>
      <c r="J570" s="77">
        <v>-105.9</v>
      </c>
      <c r="K570" s="121" t="s">
        <v>25</v>
      </c>
      <c r="L570" s="333" t="s">
        <v>520</v>
      </c>
      <c r="M570" s="56"/>
      <c r="N570" s="56"/>
      <c r="O570" s="56"/>
    </row>
    <row r="571" spans="1:15" ht="52.8">
      <c r="A571" s="51">
        <v>326</v>
      </c>
      <c r="B571" s="52" t="s">
        <v>498</v>
      </c>
      <c r="C571" s="370"/>
      <c r="D571" s="391"/>
      <c r="E571" s="383"/>
      <c r="F571" s="351"/>
      <c r="G571" s="354"/>
      <c r="H571" s="354"/>
      <c r="I571" s="357"/>
      <c r="J571" s="80">
        <v>-1048.4000000000001</v>
      </c>
      <c r="K571" s="61" t="s">
        <v>261</v>
      </c>
      <c r="L571" s="165" t="s">
        <v>521</v>
      </c>
      <c r="M571" s="56"/>
      <c r="N571" s="56"/>
      <c r="O571" s="56"/>
    </row>
    <row r="572" spans="1:15" ht="26.4">
      <c r="A572" s="51">
        <v>326</v>
      </c>
      <c r="B572" s="52" t="s">
        <v>498</v>
      </c>
      <c r="C572" s="370"/>
      <c r="D572" s="391"/>
      <c r="E572" s="381" t="s">
        <v>57</v>
      </c>
      <c r="F572" s="349">
        <v>44392.2</v>
      </c>
      <c r="G572" s="352">
        <v>42761</v>
      </c>
      <c r="H572" s="352">
        <f t="shared" si="41"/>
        <v>96.325480602448181</v>
      </c>
      <c r="I572" s="355">
        <f t="shared" si="45"/>
        <v>-1631.1999999999971</v>
      </c>
      <c r="J572" s="53">
        <v>-198.5</v>
      </c>
      <c r="K572" s="89" t="s">
        <v>35</v>
      </c>
      <c r="L572" s="246" t="s">
        <v>522</v>
      </c>
      <c r="M572" s="56"/>
      <c r="N572" s="56"/>
      <c r="O572" s="56"/>
    </row>
    <row r="573" spans="1:15" ht="26.4">
      <c r="A573" s="51">
        <v>326</v>
      </c>
      <c r="B573" s="52" t="s">
        <v>498</v>
      </c>
      <c r="C573" s="370"/>
      <c r="D573" s="391"/>
      <c r="E573" s="382"/>
      <c r="F573" s="350"/>
      <c r="G573" s="353"/>
      <c r="H573" s="353"/>
      <c r="I573" s="356"/>
      <c r="J573" s="77">
        <v>-52</v>
      </c>
      <c r="K573" s="121" t="s">
        <v>25</v>
      </c>
      <c r="L573" s="334" t="s">
        <v>522</v>
      </c>
      <c r="M573" s="56"/>
      <c r="N573" s="56"/>
      <c r="O573" s="56"/>
    </row>
    <row r="574" spans="1:15" ht="39.6">
      <c r="A574" s="51">
        <v>326</v>
      </c>
      <c r="B574" s="52" t="s">
        <v>498</v>
      </c>
      <c r="C574" s="370"/>
      <c r="D574" s="391"/>
      <c r="E574" s="382"/>
      <c r="F574" s="350"/>
      <c r="G574" s="353"/>
      <c r="H574" s="353"/>
      <c r="I574" s="356"/>
      <c r="J574" s="77">
        <v>-766.3</v>
      </c>
      <c r="K574" s="97" t="s">
        <v>51</v>
      </c>
      <c r="L574" s="331" t="s">
        <v>507</v>
      </c>
      <c r="M574" s="56"/>
      <c r="N574" s="56"/>
      <c r="O574" s="56"/>
    </row>
    <row r="575" spans="1:15" ht="26.4">
      <c r="A575" s="51">
        <v>326</v>
      </c>
      <c r="B575" s="52" t="s">
        <v>498</v>
      </c>
      <c r="C575" s="370"/>
      <c r="D575" s="391"/>
      <c r="E575" s="382"/>
      <c r="F575" s="350"/>
      <c r="G575" s="353"/>
      <c r="H575" s="353"/>
      <c r="I575" s="356"/>
      <c r="J575" s="77">
        <v>-147</v>
      </c>
      <c r="K575" s="97" t="s">
        <v>51</v>
      </c>
      <c r="L575" s="333" t="s">
        <v>523</v>
      </c>
      <c r="M575" s="56"/>
      <c r="N575" s="56"/>
      <c r="O575" s="56"/>
    </row>
    <row r="576" spans="1:15" ht="26.4">
      <c r="A576" s="51">
        <v>326</v>
      </c>
      <c r="B576" s="52" t="s">
        <v>498</v>
      </c>
      <c r="C576" s="370"/>
      <c r="D576" s="391"/>
      <c r="E576" s="382"/>
      <c r="F576" s="350"/>
      <c r="G576" s="353"/>
      <c r="H576" s="353"/>
      <c r="I576" s="356"/>
      <c r="J576" s="77">
        <v>-5.0999999999999996</v>
      </c>
      <c r="K576" s="78" t="s">
        <v>102</v>
      </c>
      <c r="L576" s="164" t="s">
        <v>524</v>
      </c>
      <c r="M576" s="56"/>
      <c r="N576" s="56"/>
      <c r="O576" s="56"/>
    </row>
    <row r="577" spans="1:15" ht="52.8">
      <c r="A577" s="51">
        <v>326</v>
      </c>
      <c r="B577" s="52" t="s">
        <v>498</v>
      </c>
      <c r="C577" s="370"/>
      <c r="D577" s="391"/>
      <c r="E577" s="383"/>
      <c r="F577" s="351"/>
      <c r="G577" s="354"/>
      <c r="H577" s="354"/>
      <c r="I577" s="357"/>
      <c r="J577" s="80">
        <v>-462.3</v>
      </c>
      <c r="K577" s="61" t="s">
        <v>25</v>
      </c>
      <c r="L577" s="335" t="s">
        <v>525</v>
      </c>
      <c r="M577" s="56"/>
      <c r="N577" s="56"/>
      <c r="O577" s="56"/>
    </row>
    <row r="578" spans="1:15" ht="26.4">
      <c r="A578" s="51">
        <v>326</v>
      </c>
      <c r="B578" s="52" t="s">
        <v>498</v>
      </c>
      <c r="C578" s="370"/>
      <c r="D578" s="391"/>
      <c r="E578" s="82" t="s">
        <v>121</v>
      </c>
      <c r="F578" s="83">
        <v>4945</v>
      </c>
      <c r="G578" s="84">
        <v>4916.6000000000004</v>
      </c>
      <c r="H578" s="84">
        <f t="shared" si="41"/>
        <v>99.425682507583417</v>
      </c>
      <c r="I578" s="66">
        <f t="shared" si="45"/>
        <v>-28.399999999999636</v>
      </c>
      <c r="J578" s="77">
        <v>-28.4</v>
      </c>
      <c r="K578" s="121" t="s">
        <v>25</v>
      </c>
      <c r="L578" s="336" t="s">
        <v>526</v>
      </c>
      <c r="M578" s="56"/>
      <c r="N578" s="56"/>
      <c r="O578" s="56"/>
    </row>
    <row r="579" spans="1:15" ht="105.6">
      <c r="A579" s="51">
        <v>326</v>
      </c>
      <c r="B579" s="52" t="s">
        <v>498</v>
      </c>
      <c r="C579" s="370"/>
      <c r="D579" s="391"/>
      <c r="E579" s="381" t="s">
        <v>59</v>
      </c>
      <c r="F579" s="349">
        <v>182</v>
      </c>
      <c r="G579" s="352">
        <v>107.1</v>
      </c>
      <c r="H579" s="352">
        <f t="shared" si="41"/>
        <v>58.846153846153847</v>
      </c>
      <c r="I579" s="355">
        <f t="shared" si="45"/>
        <v>-74.900000000000006</v>
      </c>
      <c r="J579" s="53">
        <v>-9.9</v>
      </c>
      <c r="K579" s="68" t="s">
        <v>25</v>
      </c>
      <c r="L579" s="226" t="s">
        <v>527</v>
      </c>
      <c r="M579" s="56"/>
      <c r="N579" s="56"/>
      <c r="O579" s="56"/>
    </row>
    <row r="580" spans="1:15" ht="158.4">
      <c r="A580" s="51">
        <v>326</v>
      </c>
      <c r="B580" s="52" t="s">
        <v>498</v>
      </c>
      <c r="C580" s="370"/>
      <c r="D580" s="391"/>
      <c r="E580" s="382"/>
      <c r="F580" s="350"/>
      <c r="G580" s="353"/>
      <c r="H580" s="353"/>
      <c r="I580" s="356"/>
      <c r="J580" s="77">
        <v>-8.1</v>
      </c>
      <c r="K580" s="121" t="s">
        <v>25</v>
      </c>
      <c r="L580" s="155" t="s">
        <v>528</v>
      </c>
      <c r="M580" s="56"/>
      <c r="N580" s="56"/>
      <c r="O580" s="56"/>
    </row>
    <row r="581" spans="1:15" ht="79.2">
      <c r="A581" s="51">
        <v>326</v>
      </c>
      <c r="B581" s="52" t="s">
        <v>498</v>
      </c>
      <c r="C581" s="370"/>
      <c r="D581" s="391"/>
      <c r="E581" s="382"/>
      <c r="F581" s="350"/>
      <c r="G581" s="353"/>
      <c r="H581" s="353"/>
      <c r="I581" s="356"/>
      <c r="J581" s="77">
        <v>-1.8</v>
      </c>
      <c r="K581" s="121" t="s">
        <v>25</v>
      </c>
      <c r="L581" s="155" t="s">
        <v>529</v>
      </c>
      <c r="M581" s="56"/>
      <c r="N581" s="56"/>
      <c r="O581" s="56"/>
    </row>
    <row r="582" spans="1:15" ht="26.4">
      <c r="A582" s="51">
        <v>326</v>
      </c>
      <c r="B582" s="52" t="s">
        <v>498</v>
      </c>
      <c r="C582" s="370"/>
      <c r="D582" s="391"/>
      <c r="E582" s="382"/>
      <c r="F582" s="350"/>
      <c r="G582" s="353"/>
      <c r="H582" s="353"/>
      <c r="I582" s="356"/>
      <c r="J582" s="77">
        <v>-2.9</v>
      </c>
      <c r="K582" s="121" t="s">
        <v>25</v>
      </c>
      <c r="L582" s="98" t="s">
        <v>530</v>
      </c>
      <c r="M582" s="56"/>
      <c r="N582" s="56"/>
      <c r="O582" s="56"/>
    </row>
    <row r="583" spans="1:15" ht="118.8">
      <c r="A583" s="51">
        <v>326</v>
      </c>
      <c r="B583" s="52" t="s">
        <v>498</v>
      </c>
      <c r="C583" s="370"/>
      <c r="D583" s="391"/>
      <c r="E583" s="382"/>
      <c r="F583" s="350"/>
      <c r="G583" s="353"/>
      <c r="H583" s="353"/>
      <c r="I583" s="356"/>
      <c r="J583" s="77">
        <v>-9</v>
      </c>
      <c r="K583" s="58" t="s">
        <v>37</v>
      </c>
      <c r="L583" s="155" t="s">
        <v>531</v>
      </c>
      <c r="M583" s="56"/>
      <c r="N583" s="56"/>
      <c r="O583" s="56"/>
    </row>
    <row r="584" spans="1:15" ht="79.2">
      <c r="A584" s="51">
        <v>326</v>
      </c>
      <c r="B584" s="52" t="s">
        <v>498</v>
      </c>
      <c r="C584" s="370"/>
      <c r="D584" s="391"/>
      <c r="E584" s="382"/>
      <c r="F584" s="350"/>
      <c r="G584" s="353"/>
      <c r="H584" s="353"/>
      <c r="I584" s="356"/>
      <c r="J584" s="77">
        <v>-21.9</v>
      </c>
      <c r="K584" s="121" t="s">
        <v>25</v>
      </c>
      <c r="L584" s="155" t="s">
        <v>761</v>
      </c>
      <c r="M584" s="56"/>
      <c r="N584" s="56"/>
      <c r="O584" s="56"/>
    </row>
    <row r="585" spans="1:15" ht="145.19999999999999">
      <c r="A585" s="51">
        <v>326</v>
      </c>
      <c r="B585" s="52" t="s">
        <v>498</v>
      </c>
      <c r="C585" s="370"/>
      <c r="D585" s="391"/>
      <c r="E585" s="382"/>
      <c r="F585" s="350"/>
      <c r="G585" s="353"/>
      <c r="H585" s="353"/>
      <c r="I585" s="356"/>
      <c r="J585" s="77">
        <v>-6.9</v>
      </c>
      <c r="K585" s="121" t="s">
        <v>25</v>
      </c>
      <c r="L585" s="155" t="s">
        <v>532</v>
      </c>
      <c r="M585" s="56"/>
      <c r="N585" s="56"/>
      <c r="O585" s="56"/>
    </row>
    <row r="586" spans="1:15" ht="39.6">
      <c r="A586" s="51">
        <v>326</v>
      </c>
      <c r="B586" s="52" t="s">
        <v>498</v>
      </c>
      <c r="C586" s="370"/>
      <c r="D586" s="391"/>
      <c r="E586" s="383"/>
      <c r="F586" s="351"/>
      <c r="G586" s="354"/>
      <c r="H586" s="354"/>
      <c r="I586" s="357"/>
      <c r="J586" s="80">
        <v>-14.4</v>
      </c>
      <c r="K586" s="61" t="s">
        <v>25</v>
      </c>
      <c r="L586" s="99" t="s">
        <v>533</v>
      </c>
      <c r="M586" s="56"/>
      <c r="N586" s="56"/>
      <c r="O586" s="56"/>
    </row>
    <row r="587" spans="1:15" ht="26.4">
      <c r="A587" s="51">
        <v>326</v>
      </c>
      <c r="B587" s="52" t="s">
        <v>498</v>
      </c>
      <c r="C587" s="370"/>
      <c r="D587" s="391"/>
      <c r="E587" s="82" t="s">
        <v>534</v>
      </c>
      <c r="F587" s="83">
        <v>2000</v>
      </c>
      <c r="G587" s="84">
        <v>1917.6</v>
      </c>
      <c r="H587" s="84">
        <f t="shared" ref="H587:H650" si="46">IF(ISBLANK(G587),"",+G587/F587*100)</f>
        <v>95.88</v>
      </c>
      <c r="I587" s="66">
        <f t="shared" si="45"/>
        <v>-82.400000000000091</v>
      </c>
      <c r="J587" s="77">
        <v>-82.4</v>
      </c>
      <c r="K587" s="121" t="s">
        <v>25</v>
      </c>
      <c r="L587" s="98" t="s">
        <v>510</v>
      </c>
      <c r="M587" s="56"/>
      <c r="N587" s="56"/>
      <c r="O587" s="56"/>
    </row>
    <row r="588" spans="1:15" ht="92.4">
      <c r="A588" s="51">
        <v>326</v>
      </c>
      <c r="B588" s="52" t="s">
        <v>498</v>
      </c>
      <c r="C588" s="370"/>
      <c r="D588" s="391"/>
      <c r="E588" s="381" t="s">
        <v>60</v>
      </c>
      <c r="F588" s="349">
        <v>1012</v>
      </c>
      <c r="G588" s="352">
        <v>606.79999999999995</v>
      </c>
      <c r="H588" s="352">
        <f t="shared" si="46"/>
        <v>59.960474308300391</v>
      </c>
      <c r="I588" s="355">
        <f t="shared" si="45"/>
        <v>-405.20000000000005</v>
      </c>
      <c r="J588" s="53">
        <v>-56.1</v>
      </c>
      <c r="K588" s="68" t="s">
        <v>25</v>
      </c>
      <c r="L588" s="226" t="s">
        <v>762</v>
      </c>
      <c r="M588" s="56"/>
      <c r="N588" s="56"/>
      <c r="O588" s="56"/>
    </row>
    <row r="589" spans="1:15" ht="158.4">
      <c r="A589" s="51">
        <v>326</v>
      </c>
      <c r="B589" s="52" t="s">
        <v>498</v>
      </c>
      <c r="C589" s="370"/>
      <c r="D589" s="391"/>
      <c r="E589" s="382"/>
      <c r="F589" s="350"/>
      <c r="G589" s="353"/>
      <c r="H589" s="353"/>
      <c r="I589" s="356"/>
      <c r="J589" s="77">
        <v>-45.9</v>
      </c>
      <c r="K589" s="121" t="s">
        <v>25</v>
      </c>
      <c r="L589" s="155" t="s">
        <v>528</v>
      </c>
      <c r="M589" s="56"/>
      <c r="N589" s="56"/>
      <c r="O589" s="56"/>
    </row>
    <row r="590" spans="1:15" ht="145.19999999999999">
      <c r="A590" s="51">
        <v>326</v>
      </c>
      <c r="B590" s="52" t="s">
        <v>498</v>
      </c>
      <c r="C590" s="370"/>
      <c r="D590" s="391"/>
      <c r="E590" s="382"/>
      <c r="F590" s="350"/>
      <c r="G590" s="353"/>
      <c r="H590" s="353"/>
      <c r="I590" s="356"/>
      <c r="J590" s="77">
        <v>-39.299999999999997</v>
      </c>
      <c r="K590" s="121" t="s">
        <v>25</v>
      </c>
      <c r="L590" s="155" t="s">
        <v>532</v>
      </c>
      <c r="M590" s="56"/>
      <c r="N590" s="56"/>
      <c r="O590" s="56"/>
    </row>
    <row r="591" spans="1:15" ht="79.2">
      <c r="A591" s="51">
        <v>326</v>
      </c>
      <c r="B591" s="52" t="s">
        <v>498</v>
      </c>
      <c r="C591" s="370"/>
      <c r="D591" s="391"/>
      <c r="E591" s="382"/>
      <c r="F591" s="350"/>
      <c r="G591" s="353"/>
      <c r="H591" s="353"/>
      <c r="I591" s="356"/>
      <c r="J591" s="77">
        <v>-10.199999999999999</v>
      </c>
      <c r="K591" s="121" t="s">
        <v>25</v>
      </c>
      <c r="L591" s="152" t="s">
        <v>529</v>
      </c>
      <c r="M591" s="56"/>
      <c r="N591" s="56"/>
      <c r="O591" s="56"/>
    </row>
    <row r="592" spans="1:15" ht="118.8">
      <c r="A592" s="51">
        <v>326</v>
      </c>
      <c r="B592" s="52" t="s">
        <v>498</v>
      </c>
      <c r="C592" s="370"/>
      <c r="D592" s="391"/>
      <c r="E592" s="382"/>
      <c r="F592" s="350"/>
      <c r="G592" s="353"/>
      <c r="H592" s="353"/>
      <c r="I592" s="356"/>
      <c r="J592" s="77">
        <v>-41.6</v>
      </c>
      <c r="K592" s="58" t="s">
        <v>37</v>
      </c>
      <c r="L592" s="155" t="s">
        <v>531</v>
      </c>
      <c r="M592" s="56"/>
      <c r="N592" s="56"/>
      <c r="O592" s="56"/>
    </row>
    <row r="593" spans="1:15" ht="26.4">
      <c r="A593" s="51">
        <v>326</v>
      </c>
      <c r="B593" s="52" t="s">
        <v>498</v>
      </c>
      <c r="C593" s="370"/>
      <c r="D593" s="391"/>
      <c r="E593" s="382"/>
      <c r="F593" s="350"/>
      <c r="G593" s="353"/>
      <c r="H593" s="353"/>
      <c r="I593" s="356"/>
      <c r="J593" s="77">
        <v>-16.2</v>
      </c>
      <c r="K593" s="121" t="s">
        <v>25</v>
      </c>
      <c r="L593" s="98" t="s">
        <v>530</v>
      </c>
      <c r="M593" s="56"/>
      <c r="N593" s="56"/>
      <c r="O593" s="56"/>
    </row>
    <row r="594" spans="1:15" ht="39.6">
      <c r="A594" s="51">
        <v>326</v>
      </c>
      <c r="B594" s="52" t="s">
        <v>498</v>
      </c>
      <c r="C594" s="370"/>
      <c r="D594" s="391"/>
      <c r="E594" s="382"/>
      <c r="F594" s="350"/>
      <c r="G594" s="353"/>
      <c r="H594" s="353"/>
      <c r="I594" s="356"/>
      <c r="J594" s="77">
        <v>-71.900000000000006</v>
      </c>
      <c r="K594" s="121" t="s">
        <v>25</v>
      </c>
      <c r="L594" s="98" t="s">
        <v>533</v>
      </c>
      <c r="M594" s="56"/>
      <c r="N594" s="56"/>
      <c r="O594" s="56"/>
    </row>
    <row r="595" spans="1:15" ht="79.2">
      <c r="A595" s="51">
        <v>326</v>
      </c>
      <c r="B595" s="52" t="s">
        <v>498</v>
      </c>
      <c r="C595" s="370"/>
      <c r="D595" s="391"/>
      <c r="E595" s="383"/>
      <c r="F595" s="351"/>
      <c r="G595" s="354"/>
      <c r="H595" s="354"/>
      <c r="I595" s="357"/>
      <c r="J595" s="77">
        <v>-124</v>
      </c>
      <c r="K595" s="121" t="s">
        <v>25</v>
      </c>
      <c r="L595" s="155" t="s">
        <v>761</v>
      </c>
      <c r="M595" s="56"/>
      <c r="N595" s="56"/>
      <c r="O595" s="56"/>
    </row>
    <row r="596" spans="1:15" ht="26.4">
      <c r="A596" s="51">
        <v>326</v>
      </c>
      <c r="B596" s="52" t="s">
        <v>498</v>
      </c>
      <c r="C596" s="370"/>
      <c r="D596" s="391"/>
      <c r="E596" s="381" t="s">
        <v>27</v>
      </c>
      <c r="F596" s="349">
        <v>6024.9</v>
      </c>
      <c r="G596" s="352">
        <v>3426.4</v>
      </c>
      <c r="H596" s="352">
        <f t="shared" si="46"/>
        <v>56.870653454829132</v>
      </c>
      <c r="I596" s="355">
        <f t="shared" si="45"/>
        <v>-2598.4999999999995</v>
      </c>
      <c r="J596" s="53">
        <v>-312</v>
      </c>
      <c r="K596" s="89" t="s">
        <v>61</v>
      </c>
      <c r="L596" s="236" t="s">
        <v>535</v>
      </c>
      <c r="M596" s="56"/>
      <c r="N596" s="56"/>
      <c r="O596" s="56"/>
    </row>
    <row r="597" spans="1:15" ht="26.4">
      <c r="A597" s="51">
        <v>326</v>
      </c>
      <c r="B597" s="52" t="s">
        <v>498</v>
      </c>
      <c r="C597" s="370"/>
      <c r="D597" s="391"/>
      <c r="E597" s="383"/>
      <c r="F597" s="351"/>
      <c r="G597" s="354"/>
      <c r="H597" s="354"/>
      <c r="I597" s="357"/>
      <c r="J597" s="80">
        <v>-2286.5</v>
      </c>
      <c r="K597" s="61" t="s">
        <v>261</v>
      </c>
      <c r="L597" s="335" t="s">
        <v>536</v>
      </c>
      <c r="M597" s="56"/>
      <c r="N597" s="56"/>
      <c r="O597" s="56"/>
    </row>
    <row r="598" spans="1:15" ht="66">
      <c r="A598" s="51">
        <v>326</v>
      </c>
      <c r="B598" s="52" t="s">
        <v>498</v>
      </c>
      <c r="C598" s="370"/>
      <c r="D598" s="391"/>
      <c r="E598" s="82" t="s">
        <v>40</v>
      </c>
      <c r="F598" s="83">
        <v>20.399999999999999</v>
      </c>
      <c r="G598" s="84">
        <v>2.7</v>
      </c>
      <c r="H598" s="84">
        <f t="shared" si="46"/>
        <v>13.235294117647062</v>
      </c>
      <c r="I598" s="66">
        <f t="shared" si="45"/>
        <v>-17.7</v>
      </c>
      <c r="J598" s="80">
        <v>-17.7</v>
      </c>
      <c r="K598" s="61" t="s">
        <v>25</v>
      </c>
      <c r="L598" s="335" t="s">
        <v>537</v>
      </c>
      <c r="M598" s="56"/>
      <c r="N598" s="56"/>
      <c r="O598" s="56"/>
    </row>
    <row r="599" spans="1:15" ht="79.2">
      <c r="A599" s="51">
        <v>326</v>
      </c>
      <c r="B599" s="52" t="s">
        <v>498</v>
      </c>
      <c r="C599" s="370"/>
      <c r="D599" s="391"/>
      <c r="E599" s="82" t="s">
        <v>160</v>
      </c>
      <c r="F599" s="83">
        <v>27195.9</v>
      </c>
      <c r="G599" s="84">
        <v>14345.1</v>
      </c>
      <c r="H599" s="84">
        <f t="shared" si="46"/>
        <v>52.747289113432537</v>
      </c>
      <c r="I599" s="66">
        <f t="shared" si="45"/>
        <v>-12850.800000000001</v>
      </c>
      <c r="J599" s="53">
        <v>-12850.8</v>
      </c>
      <c r="K599" s="68" t="s">
        <v>25</v>
      </c>
      <c r="L599" s="236" t="s">
        <v>817</v>
      </c>
      <c r="M599" s="56"/>
      <c r="N599" s="56"/>
      <c r="O599" s="56"/>
    </row>
    <row r="600" spans="1:15" ht="39.6">
      <c r="A600" s="51">
        <v>326</v>
      </c>
      <c r="B600" s="52" t="s">
        <v>498</v>
      </c>
      <c r="C600" s="370"/>
      <c r="D600" s="391"/>
      <c r="E600" s="381" t="s">
        <v>178</v>
      </c>
      <c r="F600" s="349">
        <v>823464</v>
      </c>
      <c r="G600" s="352">
        <v>821772.3</v>
      </c>
      <c r="H600" s="352">
        <f t="shared" si="46"/>
        <v>99.794562968144334</v>
      </c>
      <c r="I600" s="355">
        <f t="shared" si="45"/>
        <v>-1691.6999999999534</v>
      </c>
      <c r="J600" s="53">
        <v>-95</v>
      </c>
      <c r="K600" s="131" t="s">
        <v>51</v>
      </c>
      <c r="L600" s="337" t="s">
        <v>507</v>
      </c>
      <c r="M600" s="56"/>
      <c r="N600" s="56"/>
      <c r="O600" s="56"/>
    </row>
    <row r="601" spans="1:15" ht="39.6">
      <c r="A601" s="51">
        <v>326</v>
      </c>
      <c r="B601" s="52"/>
      <c r="C601" s="370"/>
      <c r="D601" s="391"/>
      <c r="E601" s="382"/>
      <c r="F601" s="350"/>
      <c r="G601" s="353"/>
      <c r="H601" s="353"/>
      <c r="I601" s="356"/>
      <c r="J601" s="77">
        <v>-295.60000000000002</v>
      </c>
      <c r="K601" s="97" t="s">
        <v>51</v>
      </c>
      <c r="L601" s="333" t="s">
        <v>538</v>
      </c>
      <c r="M601" s="56"/>
      <c r="N601" s="56"/>
      <c r="O601" s="56"/>
    </row>
    <row r="602" spans="1:15" ht="52.8">
      <c r="A602" s="51">
        <v>326</v>
      </c>
      <c r="B602" s="52" t="s">
        <v>498</v>
      </c>
      <c r="C602" s="370"/>
      <c r="D602" s="391"/>
      <c r="E602" s="383"/>
      <c r="F602" s="351"/>
      <c r="G602" s="354"/>
      <c r="H602" s="354"/>
      <c r="I602" s="357"/>
      <c r="J602" s="80">
        <v>-1301.0999999999999</v>
      </c>
      <c r="K602" s="61" t="s">
        <v>261</v>
      </c>
      <c r="L602" s="335" t="s">
        <v>539</v>
      </c>
      <c r="M602" s="56"/>
      <c r="N602" s="56"/>
      <c r="O602" s="56"/>
    </row>
    <row r="603" spans="1:15" ht="26.4">
      <c r="A603" s="51">
        <v>326</v>
      </c>
      <c r="B603" s="70" t="s">
        <v>498</v>
      </c>
      <c r="C603" s="371"/>
      <c r="D603" s="392"/>
      <c r="E603" s="41" t="s">
        <v>29</v>
      </c>
      <c r="F603" s="71">
        <f>SUM(F564:F602)</f>
        <v>1115694.4000000001</v>
      </c>
      <c r="G603" s="72">
        <f>SUM(G564:G602)</f>
        <v>1094146.3</v>
      </c>
      <c r="H603" s="72">
        <f t="shared" si="46"/>
        <v>98.068637791854101</v>
      </c>
      <c r="I603" s="73">
        <f>SUM(I564:I602)</f>
        <v>-21548.09999999994</v>
      </c>
      <c r="J603" s="128"/>
      <c r="K603" s="129"/>
      <c r="L603" s="237"/>
      <c r="M603" s="56"/>
      <c r="N603" s="56"/>
      <c r="O603" s="56"/>
    </row>
    <row r="604" spans="1:15" ht="26.4">
      <c r="A604" s="51">
        <v>326</v>
      </c>
      <c r="B604" s="52" t="s">
        <v>498</v>
      </c>
      <c r="C604" s="369" t="s">
        <v>540</v>
      </c>
      <c r="D604" s="378" t="s">
        <v>541</v>
      </c>
      <c r="E604" s="381" t="s">
        <v>20</v>
      </c>
      <c r="F604" s="349">
        <v>57285.599999999999</v>
      </c>
      <c r="G604" s="352">
        <v>56589.8</v>
      </c>
      <c r="H604" s="352">
        <f t="shared" si="46"/>
        <v>98.785384110492004</v>
      </c>
      <c r="I604" s="355">
        <f t="shared" ref="I604:I612" si="47">+G604-F604</f>
        <v>-695.79999999999563</v>
      </c>
      <c r="J604" s="53">
        <v>-19.8</v>
      </c>
      <c r="K604" s="54" t="s">
        <v>21</v>
      </c>
      <c r="L604" s="142" t="s">
        <v>542</v>
      </c>
      <c r="M604" s="56"/>
      <c r="N604" s="56"/>
      <c r="O604" s="56"/>
    </row>
    <row r="605" spans="1:15" ht="26.4">
      <c r="A605" s="51">
        <v>326</v>
      </c>
      <c r="B605" s="52" t="s">
        <v>498</v>
      </c>
      <c r="C605" s="370"/>
      <c r="D605" s="379"/>
      <c r="E605" s="382"/>
      <c r="F605" s="350"/>
      <c r="G605" s="353"/>
      <c r="H605" s="353"/>
      <c r="I605" s="356"/>
      <c r="J605" s="77">
        <v>-217.4</v>
      </c>
      <c r="K605" s="78" t="s">
        <v>35</v>
      </c>
      <c r="L605" s="148" t="s">
        <v>543</v>
      </c>
      <c r="M605" s="56"/>
      <c r="N605" s="56"/>
      <c r="O605" s="56"/>
    </row>
    <row r="606" spans="1:15" ht="26.4">
      <c r="A606" s="51">
        <v>326</v>
      </c>
      <c r="B606" s="52" t="s">
        <v>498</v>
      </c>
      <c r="C606" s="370"/>
      <c r="D606" s="379"/>
      <c r="E606" s="382"/>
      <c r="F606" s="350"/>
      <c r="G606" s="353"/>
      <c r="H606" s="353"/>
      <c r="I606" s="356"/>
      <c r="J606" s="77">
        <v>-178</v>
      </c>
      <c r="K606" s="58" t="s">
        <v>23</v>
      </c>
      <c r="L606" s="148" t="s">
        <v>544</v>
      </c>
      <c r="M606" s="56"/>
      <c r="N606" s="56"/>
      <c r="O606" s="56"/>
    </row>
    <row r="607" spans="1:15" ht="52.8">
      <c r="A607" s="51">
        <v>326</v>
      </c>
      <c r="B607" s="52" t="s">
        <v>498</v>
      </c>
      <c r="C607" s="370"/>
      <c r="D607" s="379"/>
      <c r="E607" s="383"/>
      <c r="F607" s="351"/>
      <c r="G607" s="354"/>
      <c r="H607" s="354"/>
      <c r="I607" s="357"/>
      <c r="J607" s="80">
        <v>-280.60000000000002</v>
      </c>
      <c r="K607" s="61" t="s">
        <v>25</v>
      </c>
      <c r="L607" s="141" t="s">
        <v>545</v>
      </c>
      <c r="M607" s="56"/>
      <c r="N607" s="56"/>
      <c r="O607" s="56"/>
    </row>
    <row r="608" spans="1:15" ht="26.4">
      <c r="A608" s="51">
        <v>326</v>
      </c>
      <c r="B608" s="52" t="s">
        <v>498</v>
      </c>
      <c r="C608" s="370"/>
      <c r="D608" s="379"/>
      <c r="E608" s="82" t="s">
        <v>168</v>
      </c>
      <c r="F608" s="83">
        <v>52</v>
      </c>
      <c r="G608" s="84">
        <v>51.1</v>
      </c>
      <c r="H608" s="84">
        <f t="shared" si="46"/>
        <v>98.269230769230774</v>
      </c>
      <c r="I608" s="66">
        <f t="shared" si="47"/>
        <v>-0.89999999999999858</v>
      </c>
      <c r="J608" s="80">
        <v>-0.9</v>
      </c>
      <c r="K608" s="238" t="s">
        <v>70</v>
      </c>
      <c r="L608" s="338" t="s">
        <v>91</v>
      </c>
      <c r="M608" s="56"/>
      <c r="N608" s="56"/>
      <c r="O608" s="56"/>
    </row>
    <row r="609" spans="1:15" ht="39.6">
      <c r="A609" s="51">
        <v>326</v>
      </c>
      <c r="B609" s="52" t="s">
        <v>498</v>
      </c>
      <c r="C609" s="370"/>
      <c r="D609" s="379"/>
      <c r="E609" s="82" t="s">
        <v>57</v>
      </c>
      <c r="F609" s="83">
        <v>9321</v>
      </c>
      <c r="G609" s="84">
        <v>7355.7</v>
      </c>
      <c r="H609" s="84">
        <f t="shared" si="46"/>
        <v>78.915352429996773</v>
      </c>
      <c r="I609" s="66">
        <f t="shared" si="47"/>
        <v>-1965.3000000000002</v>
      </c>
      <c r="J609" s="86">
        <v>-1965.3</v>
      </c>
      <c r="K609" s="143" t="s">
        <v>51</v>
      </c>
      <c r="L609" s="339" t="s">
        <v>507</v>
      </c>
      <c r="M609" s="56"/>
      <c r="N609" s="56"/>
      <c r="O609" s="56"/>
    </row>
    <row r="610" spans="1:15" ht="26.4">
      <c r="A610" s="51">
        <v>326</v>
      </c>
      <c r="B610" s="52" t="s">
        <v>498</v>
      </c>
      <c r="C610" s="370"/>
      <c r="D610" s="379"/>
      <c r="E610" s="82" t="s">
        <v>125</v>
      </c>
      <c r="F610" s="83">
        <v>311</v>
      </c>
      <c r="G610" s="84">
        <v>49.5</v>
      </c>
      <c r="H610" s="84">
        <f t="shared" si="46"/>
        <v>15.916398713826366</v>
      </c>
      <c r="I610" s="66">
        <f t="shared" si="47"/>
        <v>-261.5</v>
      </c>
      <c r="J610" s="86">
        <v>-261.5</v>
      </c>
      <c r="K610" s="143" t="s">
        <v>25</v>
      </c>
      <c r="L610" s="76" t="s">
        <v>510</v>
      </c>
      <c r="M610" s="56"/>
      <c r="N610" s="56"/>
      <c r="O610" s="56"/>
    </row>
    <row r="611" spans="1:15" ht="26.4">
      <c r="A611" s="51">
        <v>326</v>
      </c>
      <c r="B611" s="52" t="s">
        <v>498</v>
      </c>
      <c r="C611" s="370"/>
      <c r="D611" s="379"/>
      <c r="E611" s="82" t="s">
        <v>101</v>
      </c>
      <c r="F611" s="83">
        <v>94856</v>
      </c>
      <c r="G611" s="84">
        <v>93369.2</v>
      </c>
      <c r="H611" s="84">
        <f t="shared" si="46"/>
        <v>98.432571476764778</v>
      </c>
      <c r="I611" s="66">
        <f t="shared" si="47"/>
        <v>-1486.8000000000029</v>
      </c>
      <c r="J611" s="86">
        <v>-1486.8</v>
      </c>
      <c r="K611" s="143" t="s">
        <v>261</v>
      </c>
      <c r="L611" s="76" t="s">
        <v>510</v>
      </c>
      <c r="M611" s="56"/>
      <c r="N611" s="56"/>
      <c r="O611" s="56"/>
    </row>
    <row r="612" spans="1:15" ht="26.4">
      <c r="A612" s="51">
        <v>326</v>
      </c>
      <c r="B612" s="52" t="s">
        <v>498</v>
      </c>
      <c r="C612" s="370"/>
      <c r="D612" s="379"/>
      <c r="E612" s="82" t="s">
        <v>27</v>
      </c>
      <c r="F612" s="83">
        <v>58</v>
      </c>
      <c r="G612" s="84">
        <v>2.9</v>
      </c>
      <c r="H612" s="84">
        <f t="shared" si="46"/>
        <v>5</v>
      </c>
      <c r="I612" s="66">
        <f t="shared" si="47"/>
        <v>-55.1</v>
      </c>
      <c r="J612" s="86">
        <v>-55.1</v>
      </c>
      <c r="K612" s="143" t="s">
        <v>25</v>
      </c>
      <c r="L612" s="340" t="s">
        <v>546</v>
      </c>
      <c r="M612" s="56"/>
      <c r="N612" s="56"/>
      <c r="O612" s="56"/>
    </row>
    <row r="613" spans="1:15" ht="26.4">
      <c r="A613" s="51">
        <v>326</v>
      </c>
      <c r="B613" s="70" t="s">
        <v>498</v>
      </c>
      <c r="C613" s="371"/>
      <c r="D613" s="380"/>
      <c r="E613" s="41" t="s">
        <v>29</v>
      </c>
      <c r="F613" s="71">
        <f>SUM(F604:F612)</f>
        <v>161883.6</v>
      </c>
      <c r="G613" s="72">
        <f>SUM(G604:G612)</f>
        <v>157418.19999999998</v>
      </c>
      <c r="H613" s="72">
        <f t="shared" si="46"/>
        <v>97.241598284199256</v>
      </c>
      <c r="I613" s="73">
        <f>SUM(I604:I612)</f>
        <v>-4465.3999999999996</v>
      </c>
      <c r="J613" s="74"/>
      <c r="K613" s="75"/>
      <c r="L613" s="239"/>
      <c r="M613" s="56"/>
      <c r="N613" s="56"/>
      <c r="O613" s="56"/>
    </row>
    <row r="614" spans="1:15" ht="15.6">
      <c r="A614" s="415" t="s">
        <v>841</v>
      </c>
      <c r="B614" s="416"/>
      <c r="C614" s="416"/>
      <c r="D614" s="416"/>
      <c r="E614" s="416"/>
      <c r="F614" s="416"/>
      <c r="G614" s="416"/>
      <c r="H614" s="416"/>
      <c r="I614" s="416"/>
      <c r="J614" s="417"/>
      <c r="K614" s="418"/>
      <c r="L614" s="419"/>
      <c r="M614" s="56"/>
      <c r="N614" s="56"/>
      <c r="O614" s="56"/>
    </row>
    <row r="615" spans="1:15">
      <c r="A615" s="51">
        <v>551</v>
      </c>
      <c r="B615" s="52" t="s">
        <v>547</v>
      </c>
      <c r="C615" s="446" t="s">
        <v>296</v>
      </c>
      <c r="D615" s="390" t="s">
        <v>548</v>
      </c>
      <c r="E615" s="381" t="s">
        <v>20</v>
      </c>
      <c r="F615" s="349">
        <v>8533</v>
      </c>
      <c r="G615" s="352">
        <v>6710.2</v>
      </c>
      <c r="H615" s="352">
        <f t="shared" si="46"/>
        <v>78.638228055783429</v>
      </c>
      <c r="I615" s="355">
        <f t="shared" ref="I615:I630" si="48">+G615-F615</f>
        <v>-1822.8000000000002</v>
      </c>
      <c r="J615" s="53">
        <v>-1.3</v>
      </c>
      <c r="K615" s="54" t="s">
        <v>21</v>
      </c>
      <c r="L615" s="96" t="s">
        <v>549</v>
      </c>
      <c r="M615" s="56"/>
      <c r="N615" s="56"/>
      <c r="O615" s="56"/>
    </row>
    <row r="616" spans="1:15">
      <c r="A616" s="51">
        <v>551</v>
      </c>
      <c r="B616" s="52" t="s">
        <v>547</v>
      </c>
      <c r="C616" s="447"/>
      <c r="D616" s="391"/>
      <c r="E616" s="382"/>
      <c r="F616" s="350"/>
      <c r="G616" s="353"/>
      <c r="H616" s="353"/>
      <c r="I616" s="356"/>
      <c r="J616" s="77">
        <v>-1.1000000000000001</v>
      </c>
      <c r="K616" s="147" t="s">
        <v>21</v>
      </c>
      <c r="L616" s="240" t="s">
        <v>90</v>
      </c>
      <c r="M616" s="56"/>
      <c r="N616" s="56"/>
      <c r="O616" s="56"/>
    </row>
    <row r="617" spans="1:15">
      <c r="A617" s="51">
        <v>551</v>
      </c>
      <c r="B617" s="52" t="s">
        <v>547</v>
      </c>
      <c r="C617" s="447"/>
      <c r="D617" s="391"/>
      <c r="E617" s="382"/>
      <c r="F617" s="350"/>
      <c r="G617" s="353"/>
      <c r="H617" s="353"/>
      <c r="I617" s="356"/>
      <c r="J617" s="77">
        <v>-4.9000000000000004</v>
      </c>
      <c r="K617" s="58" t="s">
        <v>37</v>
      </c>
      <c r="L617" s="241" t="s">
        <v>550</v>
      </c>
      <c r="M617" s="56"/>
      <c r="N617" s="56"/>
      <c r="O617" s="56"/>
    </row>
    <row r="618" spans="1:15">
      <c r="A618" s="51">
        <v>551</v>
      </c>
      <c r="B618" s="52" t="s">
        <v>547</v>
      </c>
      <c r="C618" s="447"/>
      <c r="D618" s="391"/>
      <c r="E618" s="382"/>
      <c r="F618" s="350"/>
      <c r="G618" s="353"/>
      <c r="H618" s="353"/>
      <c r="I618" s="356"/>
      <c r="J618" s="77">
        <v>-19.899999999999999</v>
      </c>
      <c r="K618" s="58" t="s">
        <v>23</v>
      </c>
      <c r="L618" s="117" t="s">
        <v>551</v>
      </c>
      <c r="M618" s="56"/>
      <c r="N618" s="56"/>
      <c r="O618" s="56"/>
    </row>
    <row r="619" spans="1:15">
      <c r="A619" s="51">
        <v>551</v>
      </c>
      <c r="B619" s="52" t="s">
        <v>547</v>
      </c>
      <c r="C619" s="447"/>
      <c r="D619" s="391"/>
      <c r="E619" s="382"/>
      <c r="F619" s="350"/>
      <c r="G619" s="353"/>
      <c r="H619" s="353"/>
      <c r="I619" s="356"/>
      <c r="J619" s="77">
        <v>-1.4</v>
      </c>
      <c r="K619" s="121" t="s">
        <v>25</v>
      </c>
      <c r="L619" s="117" t="s">
        <v>552</v>
      </c>
      <c r="M619" s="56"/>
      <c r="N619" s="56"/>
      <c r="O619" s="56"/>
    </row>
    <row r="620" spans="1:15">
      <c r="A620" s="51">
        <v>551</v>
      </c>
      <c r="B620" s="52" t="s">
        <v>547</v>
      </c>
      <c r="C620" s="447"/>
      <c r="D620" s="391"/>
      <c r="E620" s="383"/>
      <c r="F620" s="351"/>
      <c r="G620" s="354"/>
      <c r="H620" s="354"/>
      <c r="I620" s="357"/>
      <c r="J620" s="80">
        <v>-1794.2</v>
      </c>
      <c r="K620" s="61" t="s">
        <v>25</v>
      </c>
      <c r="L620" s="99" t="s">
        <v>553</v>
      </c>
      <c r="M620" s="56"/>
      <c r="N620" s="56"/>
      <c r="O620" s="56"/>
    </row>
    <row r="621" spans="1:15">
      <c r="A621" s="51">
        <v>551</v>
      </c>
      <c r="B621" s="52" t="s">
        <v>547</v>
      </c>
      <c r="C621" s="447"/>
      <c r="D621" s="391"/>
      <c r="E621" s="381" t="s">
        <v>27</v>
      </c>
      <c r="F621" s="349">
        <v>721.5</v>
      </c>
      <c r="G621" s="352">
        <v>553.6</v>
      </c>
      <c r="H621" s="352">
        <f t="shared" si="46"/>
        <v>76.729036729036736</v>
      </c>
      <c r="I621" s="355">
        <f t="shared" si="48"/>
        <v>-167.89999999999998</v>
      </c>
      <c r="J621" s="53">
        <v>-59</v>
      </c>
      <c r="K621" s="89" t="s">
        <v>35</v>
      </c>
      <c r="L621" s="96" t="s">
        <v>554</v>
      </c>
      <c r="M621" s="56"/>
      <c r="N621" s="56"/>
      <c r="O621" s="56"/>
    </row>
    <row r="622" spans="1:15">
      <c r="A622" s="51">
        <v>551</v>
      </c>
      <c r="B622" s="52" t="s">
        <v>547</v>
      </c>
      <c r="C622" s="447"/>
      <c r="D622" s="391"/>
      <c r="E622" s="382"/>
      <c r="F622" s="350"/>
      <c r="G622" s="353"/>
      <c r="H622" s="353"/>
      <c r="I622" s="356"/>
      <c r="J622" s="77">
        <v>-23.1</v>
      </c>
      <c r="K622" s="58" t="s">
        <v>23</v>
      </c>
      <c r="L622" s="98" t="s">
        <v>555</v>
      </c>
      <c r="M622" s="56"/>
      <c r="N622" s="56"/>
      <c r="O622" s="56"/>
    </row>
    <row r="623" spans="1:15">
      <c r="A623" s="51">
        <v>551</v>
      </c>
      <c r="B623" s="52" t="s">
        <v>547</v>
      </c>
      <c r="C623" s="447"/>
      <c r="D623" s="391"/>
      <c r="E623" s="382"/>
      <c r="F623" s="350"/>
      <c r="G623" s="353"/>
      <c r="H623" s="353"/>
      <c r="I623" s="356"/>
      <c r="J623" s="77">
        <v>-1</v>
      </c>
      <c r="K623" s="121" t="s">
        <v>25</v>
      </c>
      <c r="L623" s="98" t="s">
        <v>556</v>
      </c>
      <c r="M623" s="56"/>
      <c r="N623" s="56"/>
      <c r="O623" s="56"/>
    </row>
    <row r="624" spans="1:15">
      <c r="A624" s="51">
        <v>551</v>
      </c>
      <c r="B624" s="52" t="s">
        <v>547</v>
      </c>
      <c r="C624" s="447"/>
      <c r="D624" s="391"/>
      <c r="E624" s="382"/>
      <c r="F624" s="350"/>
      <c r="G624" s="353"/>
      <c r="H624" s="353"/>
      <c r="I624" s="356"/>
      <c r="J624" s="77">
        <v>-57</v>
      </c>
      <c r="K624" s="97" t="s">
        <v>51</v>
      </c>
      <c r="L624" s="98" t="s">
        <v>557</v>
      </c>
      <c r="M624" s="56"/>
      <c r="N624" s="56"/>
      <c r="O624" s="56"/>
    </row>
    <row r="625" spans="1:15">
      <c r="A625" s="51">
        <v>551</v>
      </c>
      <c r="B625" s="52" t="s">
        <v>547</v>
      </c>
      <c r="C625" s="447"/>
      <c r="D625" s="391"/>
      <c r="E625" s="382"/>
      <c r="F625" s="350"/>
      <c r="G625" s="353"/>
      <c r="H625" s="353"/>
      <c r="I625" s="356"/>
      <c r="J625" s="77">
        <v>-0.4</v>
      </c>
      <c r="K625" s="58" t="s">
        <v>23</v>
      </c>
      <c r="L625" s="98" t="s">
        <v>558</v>
      </c>
      <c r="M625" s="56"/>
      <c r="N625" s="56"/>
      <c r="O625" s="56"/>
    </row>
    <row r="626" spans="1:15">
      <c r="A626" s="51">
        <v>551</v>
      </c>
      <c r="B626" s="52" t="s">
        <v>547</v>
      </c>
      <c r="C626" s="447"/>
      <c r="D626" s="391"/>
      <c r="E626" s="382"/>
      <c r="F626" s="350"/>
      <c r="G626" s="353"/>
      <c r="H626" s="353"/>
      <c r="I626" s="356"/>
      <c r="J626" s="77">
        <v>-13.6</v>
      </c>
      <c r="K626" s="58" t="s">
        <v>37</v>
      </c>
      <c r="L626" s="98" t="s">
        <v>559</v>
      </c>
      <c r="M626" s="56"/>
      <c r="N626" s="56"/>
      <c r="O626" s="56"/>
    </row>
    <row r="627" spans="1:15">
      <c r="A627" s="51">
        <v>551</v>
      </c>
      <c r="B627" s="52" t="s">
        <v>547</v>
      </c>
      <c r="C627" s="447"/>
      <c r="D627" s="391"/>
      <c r="E627" s="382"/>
      <c r="F627" s="350"/>
      <c r="G627" s="353"/>
      <c r="H627" s="353"/>
      <c r="I627" s="356"/>
      <c r="J627" s="77">
        <v>-5.5</v>
      </c>
      <c r="K627" s="78" t="s">
        <v>102</v>
      </c>
      <c r="L627" s="109" t="s">
        <v>254</v>
      </c>
      <c r="M627" s="56"/>
      <c r="N627" s="56"/>
      <c r="O627" s="56"/>
    </row>
    <row r="628" spans="1:15">
      <c r="A628" s="51">
        <v>551</v>
      </c>
      <c r="B628" s="52" t="s">
        <v>547</v>
      </c>
      <c r="C628" s="447"/>
      <c r="D628" s="391"/>
      <c r="E628" s="383"/>
      <c r="F628" s="351"/>
      <c r="G628" s="354"/>
      <c r="H628" s="354"/>
      <c r="I628" s="357"/>
      <c r="J628" s="80">
        <v>-8.3000000000000007</v>
      </c>
      <c r="K628" s="61" t="s">
        <v>25</v>
      </c>
      <c r="L628" s="91" t="s">
        <v>560</v>
      </c>
      <c r="M628" s="56"/>
      <c r="N628" s="56"/>
      <c r="O628" s="56"/>
    </row>
    <row r="629" spans="1:15">
      <c r="A629" s="51">
        <v>551</v>
      </c>
      <c r="B629" s="52" t="s">
        <v>547</v>
      </c>
      <c r="C629" s="447"/>
      <c r="D629" s="391"/>
      <c r="E629" s="82" t="s">
        <v>160</v>
      </c>
      <c r="F629" s="83">
        <v>182.6</v>
      </c>
      <c r="G629" s="84">
        <v>0</v>
      </c>
      <c r="H629" s="84">
        <f t="shared" si="46"/>
        <v>0</v>
      </c>
      <c r="I629" s="66">
        <f t="shared" si="48"/>
        <v>-182.6</v>
      </c>
      <c r="J629" s="86">
        <v>-182.6</v>
      </c>
      <c r="K629" s="143" t="s">
        <v>25</v>
      </c>
      <c r="L629" s="76" t="s">
        <v>561</v>
      </c>
      <c r="M629" s="56"/>
      <c r="N629" s="56"/>
      <c r="O629" s="56"/>
    </row>
    <row r="630" spans="1:15" ht="26.4">
      <c r="A630" s="51">
        <v>551</v>
      </c>
      <c r="B630" s="52" t="s">
        <v>547</v>
      </c>
      <c r="C630" s="447"/>
      <c r="D630" s="391"/>
      <c r="E630" s="82" t="s">
        <v>178</v>
      </c>
      <c r="F630" s="83">
        <v>47</v>
      </c>
      <c r="G630" s="84">
        <v>45.7</v>
      </c>
      <c r="H630" s="84">
        <f t="shared" si="46"/>
        <v>97.234042553191486</v>
      </c>
      <c r="I630" s="66">
        <f t="shared" si="48"/>
        <v>-1.2999999999999972</v>
      </c>
      <c r="J630" s="86">
        <v>-1.3</v>
      </c>
      <c r="K630" s="143" t="s">
        <v>25</v>
      </c>
      <c r="L630" s="223" t="s">
        <v>562</v>
      </c>
      <c r="M630" s="56"/>
      <c r="N630" s="56"/>
      <c r="O630" s="56"/>
    </row>
    <row r="631" spans="1:15">
      <c r="A631" s="51">
        <v>551</v>
      </c>
      <c r="B631" s="70" t="s">
        <v>547</v>
      </c>
      <c r="C631" s="448"/>
      <c r="D631" s="392"/>
      <c r="E631" s="41" t="s">
        <v>29</v>
      </c>
      <c r="F631" s="71">
        <f>SUM(F615:F630)</f>
        <v>9484.1</v>
      </c>
      <c r="G631" s="72">
        <f>SUM(G615:G630)</f>
        <v>7309.5</v>
      </c>
      <c r="H631" s="72">
        <f t="shared" si="46"/>
        <v>77.071097942872797</v>
      </c>
      <c r="I631" s="73">
        <f>SUM(I615:I630)</f>
        <v>-2174.6000000000004</v>
      </c>
      <c r="J631" s="128"/>
      <c r="K631" s="129"/>
      <c r="L631" s="242"/>
      <c r="M631" s="56"/>
      <c r="N631" s="56"/>
      <c r="O631" s="56"/>
    </row>
    <row r="632" spans="1:15" ht="26.4">
      <c r="A632" s="51">
        <v>551</v>
      </c>
      <c r="B632" s="52" t="s">
        <v>547</v>
      </c>
      <c r="C632" s="446" t="s">
        <v>563</v>
      </c>
      <c r="D632" s="378" t="s">
        <v>564</v>
      </c>
      <c r="E632" s="381" t="s">
        <v>20</v>
      </c>
      <c r="F632" s="349">
        <v>88680</v>
      </c>
      <c r="G632" s="352">
        <v>86740.7</v>
      </c>
      <c r="H632" s="352">
        <f t="shared" si="46"/>
        <v>97.813148398737027</v>
      </c>
      <c r="I632" s="355">
        <f t="shared" ref="I632:I649" si="49">+G632-F632</f>
        <v>-1939.3000000000029</v>
      </c>
      <c r="J632" s="53">
        <v>20.8</v>
      </c>
      <c r="K632" s="89" t="s">
        <v>35</v>
      </c>
      <c r="L632" s="96" t="s">
        <v>565</v>
      </c>
      <c r="M632" s="56"/>
      <c r="N632" s="56"/>
      <c r="O632" s="56"/>
    </row>
    <row r="633" spans="1:15">
      <c r="A633" s="51">
        <v>551</v>
      </c>
      <c r="B633" s="52" t="s">
        <v>547</v>
      </c>
      <c r="C633" s="447"/>
      <c r="D633" s="379"/>
      <c r="E633" s="382"/>
      <c r="F633" s="350"/>
      <c r="G633" s="353"/>
      <c r="H633" s="353"/>
      <c r="I633" s="356"/>
      <c r="J633" s="77">
        <v>-3.8</v>
      </c>
      <c r="K633" s="147" t="s">
        <v>21</v>
      </c>
      <c r="L633" s="117" t="s">
        <v>566</v>
      </c>
      <c r="M633" s="56"/>
      <c r="N633" s="56"/>
      <c r="O633" s="56"/>
    </row>
    <row r="634" spans="1:15">
      <c r="A634" s="51">
        <v>551</v>
      </c>
      <c r="B634" s="52" t="s">
        <v>547</v>
      </c>
      <c r="C634" s="447"/>
      <c r="D634" s="379"/>
      <c r="E634" s="382"/>
      <c r="F634" s="350"/>
      <c r="G634" s="353"/>
      <c r="H634" s="353"/>
      <c r="I634" s="356"/>
      <c r="J634" s="77">
        <v>-11.2</v>
      </c>
      <c r="K634" s="58" t="s">
        <v>37</v>
      </c>
      <c r="L634" s="109" t="s">
        <v>567</v>
      </c>
      <c r="M634" s="56"/>
      <c r="N634" s="56"/>
      <c r="O634" s="56"/>
    </row>
    <row r="635" spans="1:15">
      <c r="A635" s="51">
        <v>551</v>
      </c>
      <c r="B635" s="52" t="s">
        <v>547</v>
      </c>
      <c r="C635" s="447"/>
      <c r="D635" s="379"/>
      <c r="E635" s="383"/>
      <c r="F635" s="351"/>
      <c r="G635" s="354"/>
      <c r="H635" s="354"/>
      <c r="I635" s="357"/>
      <c r="J635" s="80">
        <v>-1945.1</v>
      </c>
      <c r="K635" s="126" t="s">
        <v>102</v>
      </c>
      <c r="L635" s="112" t="s">
        <v>254</v>
      </c>
      <c r="M635" s="56"/>
      <c r="N635" s="56"/>
      <c r="O635" s="56"/>
    </row>
    <row r="636" spans="1:15">
      <c r="A636" s="51">
        <v>551</v>
      </c>
      <c r="B636" s="52" t="s">
        <v>547</v>
      </c>
      <c r="C636" s="447"/>
      <c r="D636" s="379"/>
      <c r="E636" s="381" t="s">
        <v>57</v>
      </c>
      <c r="F636" s="349">
        <v>16736.5</v>
      </c>
      <c r="G636" s="352">
        <v>11293.1</v>
      </c>
      <c r="H636" s="352">
        <f t="shared" si="46"/>
        <v>67.47587607922803</v>
      </c>
      <c r="I636" s="355">
        <f t="shared" si="49"/>
        <v>-5443.4</v>
      </c>
      <c r="J636" s="53">
        <v>-90.5</v>
      </c>
      <c r="K636" s="54" t="s">
        <v>21</v>
      </c>
      <c r="L636" s="116" t="s">
        <v>566</v>
      </c>
      <c r="M636" s="56"/>
      <c r="N636" s="56"/>
      <c r="O636" s="56"/>
    </row>
    <row r="637" spans="1:15">
      <c r="A637" s="51">
        <v>551</v>
      </c>
      <c r="B637" s="52" t="s">
        <v>547</v>
      </c>
      <c r="C637" s="447"/>
      <c r="D637" s="379"/>
      <c r="E637" s="382"/>
      <c r="F637" s="350"/>
      <c r="G637" s="353"/>
      <c r="H637" s="353"/>
      <c r="I637" s="356"/>
      <c r="J637" s="77">
        <v>-927.9</v>
      </c>
      <c r="K637" s="58" t="s">
        <v>37</v>
      </c>
      <c r="L637" s="109" t="s">
        <v>567</v>
      </c>
      <c r="M637" s="56"/>
      <c r="N637" s="56"/>
      <c r="O637" s="56"/>
    </row>
    <row r="638" spans="1:15">
      <c r="A638" s="51">
        <v>551</v>
      </c>
      <c r="B638" s="52" t="s">
        <v>547</v>
      </c>
      <c r="C638" s="447"/>
      <c r="D638" s="379"/>
      <c r="E638" s="382"/>
      <c r="F638" s="350"/>
      <c r="G638" s="353"/>
      <c r="H638" s="353"/>
      <c r="I638" s="356"/>
      <c r="J638" s="77">
        <v>-1017.1</v>
      </c>
      <c r="K638" s="78" t="s">
        <v>102</v>
      </c>
      <c r="L638" s="109" t="s">
        <v>254</v>
      </c>
      <c r="M638" s="56"/>
      <c r="N638" s="56"/>
      <c r="O638" s="56"/>
    </row>
    <row r="639" spans="1:15">
      <c r="A639" s="51">
        <v>551</v>
      </c>
      <c r="B639" s="52" t="s">
        <v>547</v>
      </c>
      <c r="C639" s="447"/>
      <c r="D639" s="379"/>
      <c r="E639" s="383"/>
      <c r="F639" s="351"/>
      <c r="G639" s="354"/>
      <c r="H639" s="354"/>
      <c r="I639" s="357"/>
      <c r="J639" s="80">
        <v>-3407.9</v>
      </c>
      <c r="K639" s="126" t="s">
        <v>61</v>
      </c>
      <c r="L639" s="112" t="s">
        <v>240</v>
      </c>
      <c r="M639" s="56"/>
      <c r="N639" s="56"/>
      <c r="O639" s="56"/>
    </row>
    <row r="640" spans="1:15" ht="39.6">
      <c r="A640" s="51">
        <v>551</v>
      </c>
      <c r="B640" s="52" t="s">
        <v>547</v>
      </c>
      <c r="C640" s="447"/>
      <c r="D640" s="379"/>
      <c r="E640" s="82" t="s">
        <v>83</v>
      </c>
      <c r="F640" s="83">
        <v>999</v>
      </c>
      <c r="G640" s="84">
        <v>285.3</v>
      </c>
      <c r="H640" s="84">
        <f t="shared" si="46"/>
        <v>28.558558558558563</v>
      </c>
      <c r="I640" s="66">
        <f t="shared" si="49"/>
        <v>-713.7</v>
      </c>
      <c r="J640" s="80">
        <v>-713.7</v>
      </c>
      <c r="K640" s="61" t="s">
        <v>51</v>
      </c>
      <c r="L640" s="243" t="s">
        <v>568</v>
      </c>
      <c r="M640" s="56"/>
      <c r="N640" s="56"/>
      <c r="O640" s="56"/>
    </row>
    <row r="641" spans="1:15">
      <c r="A641" s="51">
        <v>551</v>
      </c>
      <c r="B641" s="52" t="s">
        <v>547</v>
      </c>
      <c r="C641" s="447"/>
      <c r="D641" s="379"/>
      <c r="E641" s="82" t="s">
        <v>257</v>
      </c>
      <c r="F641" s="83">
        <v>2</v>
      </c>
      <c r="G641" s="84">
        <v>1</v>
      </c>
      <c r="H641" s="84">
        <f t="shared" si="46"/>
        <v>50</v>
      </c>
      <c r="I641" s="66">
        <f t="shared" si="49"/>
        <v>-1</v>
      </c>
      <c r="J641" s="86">
        <v>-1</v>
      </c>
      <c r="K641" s="143" t="s">
        <v>25</v>
      </c>
      <c r="L641" s="244" t="s">
        <v>569</v>
      </c>
      <c r="M641" s="56"/>
      <c r="N641" s="56"/>
      <c r="O641" s="56"/>
    </row>
    <row r="642" spans="1:15">
      <c r="A642" s="51">
        <v>551</v>
      </c>
      <c r="B642" s="52" t="s">
        <v>547</v>
      </c>
      <c r="C642" s="447"/>
      <c r="D642" s="379"/>
      <c r="E642" s="82" t="s">
        <v>259</v>
      </c>
      <c r="F642" s="83">
        <v>10</v>
      </c>
      <c r="G642" s="84">
        <v>7</v>
      </c>
      <c r="H642" s="84">
        <f t="shared" si="46"/>
        <v>70</v>
      </c>
      <c r="I642" s="66">
        <f t="shared" si="49"/>
        <v>-3</v>
      </c>
      <c r="J642" s="86">
        <v>-3</v>
      </c>
      <c r="K642" s="143" t="s">
        <v>25</v>
      </c>
      <c r="L642" s="244" t="s">
        <v>569</v>
      </c>
      <c r="M642" s="56"/>
      <c r="N642" s="56"/>
      <c r="O642" s="56"/>
    </row>
    <row r="643" spans="1:15" ht="39.6">
      <c r="A643" s="51">
        <v>551</v>
      </c>
      <c r="B643" s="52" t="s">
        <v>547</v>
      </c>
      <c r="C643" s="447"/>
      <c r="D643" s="379"/>
      <c r="E643" s="82" t="s">
        <v>88</v>
      </c>
      <c r="F643" s="83">
        <v>1617</v>
      </c>
      <c r="G643" s="84">
        <v>1616.8</v>
      </c>
      <c r="H643" s="84">
        <f t="shared" si="46"/>
        <v>99.987631416202845</v>
      </c>
      <c r="I643" s="66">
        <f t="shared" si="49"/>
        <v>-0.20000000000004547</v>
      </c>
      <c r="J643" s="86">
        <v>-0.2</v>
      </c>
      <c r="K643" s="143" t="s">
        <v>25</v>
      </c>
      <c r="L643" s="245" t="s">
        <v>568</v>
      </c>
      <c r="M643" s="56"/>
      <c r="N643" s="56"/>
      <c r="O643" s="56"/>
    </row>
    <row r="644" spans="1:15">
      <c r="A644" s="51">
        <v>551</v>
      </c>
      <c r="B644" s="52" t="s">
        <v>547</v>
      </c>
      <c r="C644" s="447"/>
      <c r="D644" s="379"/>
      <c r="E644" s="82" t="s">
        <v>264</v>
      </c>
      <c r="F644" s="83">
        <v>10</v>
      </c>
      <c r="G644" s="84">
        <v>6.8</v>
      </c>
      <c r="H644" s="84">
        <f t="shared" si="46"/>
        <v>68</v>
      </c>
      <c r="I644" s="66">
        <f t="shared" si="49"/>
        <v>-3.2</v>
      </c>
      <c r="J644" s="86">
        <v>-3.2</v>
      </c>
      <c r="K644" s="143" t="s">
        <v>25</v>
      </c>
      <c r="L644" s="244" t="s">
        <v>569</v>
      </c>
      <c r="M644" s="56"/>
      <c r="N644" s="56"/>
      <c r="O644" s="56"/>
    </row>
    <row r="645" spans="1:15">
      <c r="A645" s="51">
        <v>551</v>
      </c>
      <c r="B645" s="52" t="s">
        <v>547</v>
      </c>
      <c r="C645" s="447"/>
      <c r="D645" s="379"/>
      <c r="E645" s="82" t="s">
        <v>214</v>
      </c>
      <c r="F645" s="83">
        <v>56</v>
      </c>
      <c r="G645" s="84">
        <v>38.700000000000003</v>
      </c>
      <c r="H645" s="84">
        <f t="shared" si="46"/>
        <v>69.107142857142861</v>
      </c>
      <c r="I645" s="66">
        <f t="shared" si="49"/>
        <v>-17.299999999999997</v>
      </c>
      <c r="J645" s="53">
        <v>-17.3</v>
      </c>
      <c r="K645" s="68" t="s">
        <v>25</v>
      </c>
      <c r="L645" s="246" t="s">
        <v>569</v>
      </c>
      <c r="M645" s="56"/>
      <c r="N645" s="56"/>
      <c r="O645" s="56"/>
    </row>
    <row r="646" spans="1:15">
      <c r="A646" s="51">
        <v>551</v>
      </c>
      <c r="B646" s="52" t="s">
        <v>547</v>
      </c>
      <c r="C646" s="447"/>
      <c r="D646" s="379"/>
      <c r="E646" s="381" t="s">
        <v>27</v>
      </c>
      <c r="F646" s="349">
        <v>1085.2</v>
      </c>
      <c r="G646" s="352">
        <v>1052.5</v>
      </c>
      <c r="H646" s="352">
        <f t="shared" si="46"/>
        <v>96.986730556579431</v>
      </c>
      <c r="I646" s="355">
        <f t="shared" si="49"/>
        <v>-32.700000000000045</v>
      </c>
      <c r="J646" s="53">
        <v>-17.7</v>
      </c>
      <c r="K646" s="54" t="s">
        <v>21</v>
      </c>
      <c r="L646" s="116" t="s">
        <v>566</v>
      </c>
      <c r="M646" s="56"/>
      <c r="N646" s="56"/>
      <c r="O646" s="56"/>
    </row>
    <row r="647" spans="1:15">
      <c r="A647" s="51">
        <v>551</v>
      </c>
      <c r="B647" s="52" t="s">
        <v>547</v>
      </c>
      <c r="C647" s="447"/>
      <c r="D647" s="379"/>
      <c r="E647" s="382"/>
      <c r="F647" s="350"/>
      <c r="G647" s="353"/>
      <c r="H647" s="353"/>
      <c r="I647" s="356"/>
      <c r="J647" s="77">
        <v>-14.8</v>
      </c>
      <c r="K647" s="123" t="s">
        <v>78</v>
      </c>
      <c r="L647" s="117" t="s">
        <v>91</v>
      </c>
      <c r="M647" s="56"/>
      <c r="N647" s="56"/>
      <c r="O647" s="56"/>
    </row>
    <row r="648" spans="1:15">
      <c r="A648" s="51">
        <v>551</v>
      </c>
      <c r="B648" s="52" t="s">
        <v>547</v>
      </c>
      <c r="C648" s="447"/>
      <c r="D648" s="379"/>
      <c r="E648" s="383"/>
      <c r="F648" s="351"/>
      <c r="G648" s="354"/>
      <c r="H648" s="354"/>
      <c r="I648" s="357"/>
      <c r="J648" s="80">
        <v>-0.2</v>
      </c>
      <c r="K648" s="90" t="s">
        <v>37</v>
      </c>
      <c r="L648" s="112" t="s">
        <v>567</v>
      </c>
      <c r="M648" s="56"/>
      <c r="N648" s="56"/>
      <c r="O648" s="56"/>
    </row>
    <row r="649" spans="1:15" ht="26.4">
      <c r="A649" s="51">
        <v>551</v>
      </c>
      <c r="B649" s="52" t="s">
        <v>547</v>
      </c>
      <c r="C649" s="447"/>
      <c r="D649" s="379"/>
      <c r="E649" s="82" t="s">
        <v>160</v>
      </c>
      <c r="F649" s="83">
        <v>952.8</v>
      </c>
      <c r="G649" s="84">
        <v>451.1</v>
      </c>
      <c r="H649" s="84">
        <f t="shared" si="46"/>
        <v>47.344668345927801</v>
      </c>
      <c r="I649" s="66">
        <f t="shared" si="49"/>
        <v>-501.69999999999993</v>
      </c>
      <c r="J649" s="80">
        <v>-501.7</v>
      </c>
      <c r="K649" s="61" t="s">
        <v>25</v>
      </c>
      <c r="L649" s="141" t="s">
        <v>570</v>
      </c>
      <c r="M649" s="56"/>
      <c r="N649" s="56"/>
      <c r="O649" s="56"/>
    </row>
    <row r="650" spans="1:15">
      <c r="A650" s="51">
        <v>551</v>
      </c>
      <c r="B650" s="70" t="s">
        <v>547</v>
      </c>
      <c r="C650" s="448"/>
      <c r="D650" s="380"/>
      <c r="E650" s="41" t="s">
        <v>29</v>
      </c>
      <c r="F650" s="71">
        <f>SUM(F632:F649)</f>
        <v>110148.5</v>
      </c>
      <c r="G650" s="72">
        <f>SUM(G632:G649)</f>
        <v>101493.00000000001</v>
      </c>
      <c r="H650" s="72">
        <f t="shared" si="46"/>
        <v>92.141971974198484</v>
      </c>
      <c r="I650" s="73">
        <f>SUM(I632:I649)</f>
        <v>-8655.5000000000018</v>
      </c>
      <c r="J650" s="74"/>
      <c r="K650" s="75"/>
      <c r="L650" s="76"/>
      <c r="M650" s="56"/>
      <c r="N650" s="56"/>
      <c r="O650" s="56"/>
    </row>
    <row r="651" spans="1:15" ht="15.6">
      <c r="A651" s="415" t="s">
        <v>842</v>
      </c>
      <c r="B651" s="416"/>
      <c r="C651" s="416"/>
      <c r="D651" s="416"/>
      <c r="E651" s="416"/>
      <c r="F651" s="416"/>
      <c r="G651" s="416"/>
      <c r="H651" s="416"/>
      <c r="I651" s="416"/>
      <c r="J651" s="417"/>
      <c r="K651" s="418"/>
      <c r="L651" s="419"/>
      <c r="M651" s="56"/>
      <c r="N651" s="56"/>
      <c r="O651" s="56"/>
    </row>
    <row r="652" spans="1:15">
      <c r="A652" s="51">
        <v>554</v>
      </c>
      <c r="B652" s="52" t="s">
        <v>571</v>
      </c>
      <c r="C652" s="369" t="s">
        <v>563</v>
      </c>
      <c r="D652" s="390" t="s">
        <v>572</v>
      </c>
      <c r="E652" s="381" t="s">
        <v>20</v>
      </c>
      <c r="F652" s="349">
        <v>77128.899999999994</v>
      </c>
      <c r="G652" s="352">
        <v>73358.600000000006</v>
      </c>
      <c r="H652" s="352">
        <f t="shared" ref="H652:H715" si="50">IF(ISBLANK(G652),"",+G652/F652*100)</f>
        <v>95.111689651998162</v>
      </c>
      <c r="I652" s="355">
        <f t="shared" ref="I652:I658" si="51">+G652-F652</f>
        <v>-3770.2999999999884</v>
      </c>
      <c r="J652" s="53">
        <v>-49</v>
      </c>
      <c r="K652" s="89" t="s">
        <v>70</v>
      </c>
      <c r="L652" s="142" t="s">
        <v>573</v>
      </c>
      <c r="M652" s="56"/>
      <c r="N652" s="56"/>
      <c r="O652" s="56"/>
    </row>
    <row r="653" spans="1:15">
      <c r="A653" s="51">
        <v>554</v>
      </c>
      <c r="B653" s="52" t="s">
        <v>571</v>
      </c>
      <c r="C653" s="370"/>
      <c r="D653" s="391"/>
      <c r="E653" s="382"/>
      <c r="F653" s="350"/>
      <c r="G653" s="353"/>
      <c r="H653" s="353"/>
      <c r="I653" s="356"/>
      <c r="J653" s="77">
        <v>-68.3</v>
      </c>
      <c r="K653" s="78" t="s">
        <v>61</v>
      </c>
      <c r="L653" s="148" t="s">
        <v>818</v>
      </c>
      <c r="M653" s="56"/>
      <c r="N653" s="56"/>
      <c r="O653" s="56"/>
    </row>
    <row r="654" spans="1:15" ht="26.4">
      <c r="A654" s="51">
        <v>554</v>
      </c>
      <c r="B654" s="52" t="s">
        <v>571</v>
      </c>
      <c r="C654" s="370"/>
      <c r="D654" s="391"/>
      <c r="E654" s="382"/>
      <c r="F654" s="350"/>
      <c r="G654" s="353"/>
      <c r="H654" s="353"/>
      <c r="I654" s="356"/>
      <c r="J654" s="77">
        <v>-96.6</v>
      </c>
      <c r="K654" s="121" t="s">
        <v>25</v>
      </c>
      <c r="L654" s="148" t="s">
        <v>819</v>
      </c>
      <c r="M654" s="56"/>
      <c r="N654" s="56"/>
      <c r="O654" s="56"/>
    </row>
    <row r="655" spans="1:15" ht="26.4">
      <c r="A655" s="51">
        <v>554</v>
      </c>
      <c r="B655" s="52" t="s">
        <v>571</v>
      </c>
      <c r="C655" s="370"/>
      <c r="D655" s="391"/>
      <c r="E655" s="382"/>
      <c r="F655" s="350"/>
      <c r="G655" s="353"/>
      <c r="H655" s="353"/>
      <c r="I655" s="356"/>
      <c r="J655" s="77">
        <v>-353.4</v>
      </c>
      <c r="K655" s="121" t="s">
        <v>25</v>
      </c>
      <c r="L655" s="148" t="s">
        <v>820</v>
      </c>
      <c r="M655" s="56"/>
      <c r="N655" s="56"/>
      <c r="O655" s="56"/>
    </row>
    <row r="656" spans="1:15">
      <c r="A656" s="51">
        <v>554</v>
      </c>
      <c r="B656" s="52" t="s">
        <v>571</v>
      </c>
      <c r="C656" s="370"/>
      <c r="D656" s="391"/>
      <c r="E656" s="383"/>
      <c r="F656" s="351"/>
      <c r="G656" s="354"/>
      <c r="H656" s="354"/>
      <c r="I656" s="357"/>
      <c r="J656" s="80">
        <v>-3203</v>
      </c>
      <c r="K656" s="61" t="s">
        <v>25</v>
      </c>
      <c r="L656" s="141" t="s">
        <v>574</v>
      </c>
      <c r="M656" s="56"/>
      <c r="N656" s="56"/>
      <c r="O656" s="56"/>
    </row>
    <row r="657" spans="1:15" ht="26.4">
      <c r="A657" s="51">
        <v>554</v>
      </c>
      <c r="B657" s="52" t="s">
        <v>571</v>
      </c>
      <c r="C657" s="370"/>
      <c r="D657" s="391"/>
      <c r="E657" s="82" t="s">
        <v>57</v>
      </c>
      <c r="F657" s="83">
        <v>52.6</v>
      </c>
      <c r="G657" s="84">
        <v>13.2</v>
      </c>
      <c r="H657" s="84">
        <f t="shared" si="50"/>
        <v>25.095057034220531</v>
      </c>
      <c r="I657" s="66">
        <f t="shared" si="51"/>
        <v>-39.400000000000006</v>
      </c>
      <c r="J657" s="80">
        <v>-39.4</v>
      </c>
      <c r="K657" s="61" t="s">
        <v>25</v>
      </c>
      <c r="L657" s="141" t="s">
        <v>763</v>
      </c>
      <c r="M657" s="56"/>
      <c r="N657" s="56"/>
      <c r="O657" s="56"/>
    </row>
    <row r="658" spans="1:15" ht="26.4">
      <c r="A658" s="51">
        <v>554</v>
      </c>
      <c r="B658" s="52" t="s">
        <v>571</v>
      </c>
      <c r="C658" s="370"/>
      <c r="D658" s="391"/>
      <c r="E658" s="82" t="s">
        <v>40</v>
      </c>
      <c r="F658" s="83">
        <v>151.80000000000001</v>
      </c>
      <c r="G658" s="84">
        <v>76.900000000000006</v>
      </c>
      <c r="H658" s="84">
        <f t="shared" si="50"/>
        <v>50.658761528326743</v>
      </c>
      <c r="I658" s="66">
        <f t="shared" si="51"/>
        <v>-74.900000000000006</v>
      </c>
      <c r="J658" s="86">
        <v>-74.900000000000006</v>
      </c>
      <c r="K658" s="143" t="s">
        <v>25</v>
      </c>
      <c r="L658" s="223" t="s">
        <v>821</v>
      </c>
      <c r="M658" s="56"/>
      <c r="N658" s="56"/>
      <c r="O658" s="56"/>
    </row>
    <row r="659" spans="1:15">
      <c r="A659" s="51">
        <v>554</v>
      </c>
      <c r="B659" s="70" t="s">
        <v>571</v>
      </c>
      <c r="C659" s="371"/>
      <c r="D659" s="392"/>
      <c r="E659" s="41" t="s">
        <v>29</v>
      </c>
      <c r="F659" s="71">
        <f>SUM(F652:F658)</f>
        <v>77333.3</v>
      </c>
      <c r="G659" s="72">
        <f>SUM(G652:G658)</f>
        <v>73448.7</v>
      </c>
      <c r="H659" s="72">
        <f t="shared" si="50"/>
        <v>94.97680817965869</v>
      </c>
      <c r="I659" s="72">
        <f>SUM(I652:I658)</f>
        <v>-3884.5999999999885</v>
      </c>
      <c r="J659" s="247"/>
      <c r="K659" s="248"/>
      <c r="L659" s="249"/>
      <c r="M659" s="56"/>
      <c r="N659" s="56"/>
      <c r="O659" s="56"/>
    </row>
    <row r="660" spans="1:15" ht="15.6">
      <c r="A660" s="415" t="s">
        <v>843</v>
      </c>
      <c r="B660" s="416"/>
      <c r="C660" s="416"/>
      <c r="D660" s="416"/>
      <c r="E660" s="416"/>
      <c r="F660" s="416"/>
      <c r="G660" s="416"/>
      <c r="H660" s="416"/>
      <c r="I660" s="416"/>
      <c r="J660" s="443"/>
      <c r="K660" s="444"/>
      <c r="L660" s="445"/>
      <c r="M660" s="56"/>
      <c r="N660" s="56"/>
      <c r="O660" s="56"/>
    </row>
    <row r="661" spans="1:15">
      <c r="A661" s="51">
        <v>617</v>
      </c>
      <c r="B661" s="52" t="s">
        <v>575</v>
      </c>
      <c r="C661" s="363" t="s">
        <v>164</v>
      </c>
      <c r="D661" s="366" t="s">
        <v>576</v>
      </c>
      <c r="E661" s="346" t="s">
        <v>20</v>
      </c>
      <c r="F661" s="431">
        <v>90996</v>
      </c>
      <c r="G661" s="434">
        <v>90635.4</v>
      </c>
      <c r="H661" s="352">
        <f t="shared" si="50"/>
        <v>99.603718844784382</v>
      </c>
      <c r="I661" s="355">
        <f t="shared" ref="I661:I671" si="52">+G661-F661</f>
        <v>-360.60000000000582</v>
      </c>
      <c r="J661" s="53">
        <v>-5.3</v>
      </c>
      <c r="K661" s="124" t="s">
        <v>37</v>
      </c>
      <c r="L661" s="250" t="s">
        <v>577</v>
      </c>
      <c r="M661" s="56"/>
      <c r="N661" s="56"/>
      <c r="O661" s="56"/>
    </row>
    <row r="662" spans="1:15">
      <c r="A662" s="51">
        <v>617</v>
      </c>
      <c r="B662" s="52" t="s">
        <v>575</v>
      </c>
      <c r="C662" s="364"/>
      <c r="D662" s="367"/>
      <c r="E662" s="347"/>
      <c r="F662" s="432"/>
      <c r="G662" s="435"/>
      <c r="H662" s="353"/>
      <c r="I662" s="356"/>
      <c r="J662" s="77">
        <v>-284.3</v>
      </c>
      <c r="K662" s="97" t="s">
        <v>51</v>
      </c>
      <c r="L662" s="251" t="s">
        <v>136</v>
      </c>
      <c r="M662" s="56"/>
      <c r="N662" s="56"/>
      <c r="O662" s="56"/>
    </row>
    <row r="663" spans="1:15">
      <c r="A663" s="51">
        <v>617</v>
      </c>
      <c r="B663" s="52" t="s">
        <v>575</v>
      </c>
      <c r="C663" s="364"/>
      <c r="D663" s="367"/>
      <c r="E663" s="347"/>
      <c r="F663" s="432"/>
      <c r="G663" s="435"/>
      <c r="H663" s="353"/>
      <c r="I663" s="356"/>
      <c r="J663" s="77">
        <v>-8.6</v>
      </c>
      <c r="K663" s="78" t="s">
        <v>102</v>
      </c>
      <c r="L663" s="155" t="s">
        <v>254</v>
      </c>
      <c r="M663" s="56"/>
      <c r="N663" s="56"/>
      <c r="O663" s="56"/>
    </row>
    <row r="664" spans="1:15">
      <c r="A664" s="51">
        <v>617</v>
      </c>
      <c r="B664" s="52" t="s">
        <v>575</v>
      </c>
      <c r="C664" s="364"/>
      <c r="D664" s="367"/>
      <c r="E664" s="348"/>
      <c r="F664" s="433"/>
      <c r="G664" s="436"/>
      <c r="H664" s="354"/>
      <c r="I664" s="357"/>
      <c r="J664" s="80">
        <v>-62.4</v>
      </c>
      <c r="K664" s="126" t="s">
        <v>61</v>
      </c>
      <c r="L664" s="154" t="s">
        <v>240</v>
      </c>
      <c r="M664" s="56"/>
      <c r="N664" s="56"/>
      <c r="O664" s="56"/>
    </row>
    <row r="665" spans="1:15">
      <c r="A665" s="51">
        <v>617</v>
      </c>
      <c r="B665" s="52" t="s">
        <v>575</v>
      </c>
      <c r="C665" s="364"/>
      <c r="D665" s="367"/>
      <c r="E665" s="118" t="s">
        <v>57</v>
      </c>
      <c r="F665" s="252">
        <v>5514.4</v>
      </c>
      <c r="G665" s="253">
        <v>967.7</v>
      </c>
      <c r="H665" s="84">
        <f t="shared" si="50"/>
        <v>17.548600029014942</v>
      </c>
      <c r="I665" s="66">
        <v>-4546.7</v>
      </c>
      <c r="J665" s="77">
        <v>-4546.7</v>
      </c>
      <c r="K665" s="97" t="s">
        <v>51</v>
      </c>
      <c r="L665" s="254" t="s">
        <v>136</v>
      </c>
      <c r="M665" s="56"/>
      <c r="N665" s="56"/>
      <c r="O665" s="56"/>
    </row>
    <row r="666" spans="1:15" ht="39.6">
      <c r="A666" s="51">
        <v>617</v>
      </c>
      <c r="B666" s="52" t="s">
        <v>575</v>
      </c>
      <c r="C666" s="364"/>
      <c r="D666" s="367"/>
      <c r="E666" s="346" t="s">
        <v>27</v>
      </c>
      <c r="F666" s="431">
        <v>4268.3999999999996</v>
      </c>
      <c r="G666" s="434">
        <v>2916.6</v>
      </c>
      <c r="H666" s="352">
        <f t="shared" si="50"/>
        <v>68.330053415799824</v>
      </c>
      <c r="I666" s="355">
        <f t="shared" si="52"/>
        <v>-1351.7999999999997</v>
      </c>
      <c r="J666" s="53">
        <v>-701</v>
      </c>
      <c r="K666" s="54" t="s">
        <v>21</v>
      </c>
      <c r="L666" s="250" t="s">
        <v>578</v>
      </c>
      <c r="M666" s="56"/>
      <c r="N666" s="56"/>
      <c r="O666" s="56"/>
    </row>
    <row r="667" spans="1:15" ht="39.6">
      <c r="A667" s="51">
        <v>617</v>
      </c>
      <c r="B667" s="52" t="s">
        <v>575</v>
      </c>
      <c r="C667" s="364"/>
      <c r="D667" s="367"/>
      <c r="E667" s="347"/>
      <c r="F667" s="432"/>
      <c r="G667" s="435"/>
      <c r="H667" s="353"/>
      <c r="I667" s="356"/>
      <c r="J667" s="77">
        <v>-267.10000000000002</v>
      </c>
      <c r="K667" s="58" t="s">
        <v>23</v>
      </c>
      <c r="L667" s="155" t="s">
        <v>579</v>
      </c>
      <c r="M667" s="56"/>
      <c r="N667" s="56"/>
      <c r="O667" s="56"/>
    </row>
    <row r="668" spans="1:15">
      <c r="A668" s="51">
        <v>617</v>
      </c>
      <c r="B668" s="52" t="s">
        <v>575</v>
      </c>
      <c r="C668" s="364"/>
      <c r="D668" s="367"/>
      <c r="E668" s="347"/>
      <c r="F668" s="432"/>
      <c r="G668" s="435"/>
      <c r="H668" s="353"/>
      <c r="I668" s="356"/>
      <c r="J668" s="77">
        <v>-346.7</v>
      </c>
      <c r="K668" s="97" t="s">
        <v>51</v>
      </c>
      <c r="L668" s="255" t="s">
        <v>136</v>
      </c>
      <c r="M668" s="56"/>
      <c r="N668" s="56"/>
      <c r="O668" s="56"/>
    </row>
    <row r="669" spans="1:15">
      <c r="A669" s="51">
        <v>617</v>
      </c>
      <c r="B669" s="52" t="s">
        <v>575</v>
      </c>
      <c r="C669" s="364"/>
      <c r="D669" s="367"/>
      <c r="E669" s="348"/>
      <c r="F669" s="433"/>
      <c r="G669" s="436"/>
      <c r="H669" s="354"/>
      <c r="I669" s="357"/>
      <c r="J669" s="80">
        <v>-37</v>
      </c>
      <c r="K669" s="126" t="s">
        <v>61</v>
      </c>
      <c r="L669" s="256" t="s">
        <v>240</v>
      </c>
      <c r="M669" s="56"/>
      <c r="N669" s="56"/>
      <c r="O669" s="56"/>
    </row>
    <row r="670" spans="1:15">
      <c r="A670" s="51">
        <v>617</v>
      </c>
      <c r="B670" s="52" t="s">
        <v>575</v>
      </c>
      <c r="C670" s="364"/>
      <c r="D670" s="367"/>
      <c r="E670" s="118" t="s">
        <v>40</v>
      </c>
      <c r="F670" s="119">
        <v>12</v>
      </c>
      <c r="G670" s="120">
        <v>5.2</v>
      </c>
      <c r="H670" s="84">
        <f t="shared" si="50"/>
        <v>43.333333333333336</v>
      </c>
      <c r="I670" s="66">
        <f t="shared" si="52"/>
        <v>-6.8</v>
      </c>
      <c r="J670" s="80">
        <v>-6.8</v>
      </c>
      <c r="K670" s="90" t="s">
        <v>37</v>
      </c>
      <c r="L670" s="256" t="s">
        <v>577</v>
      </c>
      <c r="M670" s="56"/>
      <c r="N670" s="56"/>
      <c r="O670" s="56"/>
    </row>
    <row r="671" spans="1:15">
      <c r="A671" s="51">
        <v>617</v>
      </c>
      <c r="B671" s="52" t="s">
        <v>575</v>
      </c>
      <c r="C671" s="364"/>
      <c r="D671" s="367"/>
      <c r="E671" s="118" t="s">
        <v>178</v>
      </c>
      <c r="F671" s="252">
        <v>32001</v>
      </c>
      <c r="G671" s="253">
        <v>31993.9</v>
      </c>
      <c r="H671" s="84">
        <f t="shared" si="50"/>
        <v>99.97781319333771</v>
      </c>
      <c r="I671" s="66">
        <f t="shared" si="52"/>
        <v>-7.0999999999985448</v>
      </c>
      <c r="J671" s="257">
        <v>-7.1</v>
      </c>
      <c r="K671" s="143" t="s">
        <v>25</v>
      </c>
      <c r="L671" s="258" t="s">
        <v>580</v>
      </c>
      <c r="M671" s="56"/>
      <c r="N671" s="56"/>
      <c r="O671" s="56"/>
    </row>
    <row r="672" spans="1:15">
      <c r="A672" s="51">
        <v>617</v>
      </c>
      <c r="B672" s="70" t="s">
        <v>575</v>
      </c>
      <c r="C672" s="365"/>
      <c r="D672" s="368"/>
      <c r="E672" s="41" t="s">
        <v>29</v>
      </c>
      <c r="F672" s="71">
        <f>SUM(F661:F671)</f>
        <v>132791.79999999999</v>
      </c>
      <c r="G672" s="72">
        <f>SUM(G661:G671)</f>
        <v>126518.79999999999</v>
      </c>
      <c r="H672" s="72">
        <f t="shared" si="50"/>
        <v>95.276063732850972</v>
      </c>
      <c r="I672" s="73">
        <f>SUM(I661:I671)</f>
        <v>-6273.0000000000045</v>
      </c>
      <c r="J672" s="132"/>
      <c r="K672" s="259"/>
      <c r="L672" s="158"/>
      <c r="M672" s="56"/>
      <c r="N672" s="56"/>
      <c r="O672" s="56"/>
    </row>
    <row r="673" spans="1:15" ht="26.4">
      <c r="A673" s="51">
        <v>617</v>
      </c>
      <c r="B673" s="52" t="s">
        <v>575</v>
      </c>
      <c r="C673" s="363" t="s">
        <v>581</v>
      </c>
      <c r="D673" s="366" t="s">
        <v>582</v>
      </c>
      <c r="E673" s="346" t="s">
        <v>20</v>
      </c>
      <c r="F673" s="437">
        <v>78982</v>
      </c>
      <c r="G673" s="440">
        <v>78879.7</v>
      </c>
      <c r="H673" s="352">
        <f t="shared" si="50"/>
        <v>99.87047681750272</v>
      </c>
      <c r="I673" s="355">
        <f t="shared" ref="I673:I677" si="53">+G673-F673</f>
        <v>-102.30000000000291</v>
      </c>
      <c r="J673" s="53">
        <v>-0.2</v>
      </c>
      <c r="K673" s="68" t="s">
        <v>25</v>
      </c>
      <c r="L673" s="260" t="s">
        <v>822</v>
      </c>
      <c r="M673" s="56"/>
      <c r="N673" s="56"/>
      <c r="O673" s="56"/>
    </row>
    <row r="674" spans="1:15">
      <c r="A674" s="51">
        <v>617</v>
      </c>
      <c r="B674" s="52" t="s">
        <v>575</v>
      </c>
      <c r="C674" s="364"/>
      <c r="D674" s="367"/>
      <c r="E674" s="347"/>
      <c r="F674" s="438"/>
      <c r="G674" s="441"/>
      <c r="H674" s="353"/>
      <c r="I674" s="356"/>
      <c r="J674" s="77">
        <v>-2.1</v>
      </c>
      <c r="K674" s="58" t="s">
        <v>37</v>
      </c>
      <c r="L674" s="261" t="s">
        <v>577</v>
      </c>
      <c r="M674" s="56"/>
      <c r="N674" s="56"/>
      <c r="O674" s="56"/>
    </row>
    <row r="675" spans="1:15" ht="26.4">
      <c r="A675" s="51">
        <v>617</v>
      </c>
      <c r="B675" s="52" t="s">
        <v>575</v>
      </c>
      <c r="C675" s="364"/>
      <c r="D675" s="367"/>
      <c r="E675" s="348"/>
      <c r="F675" s="439"/>
      <c r="G675" s="442"/>
      <c r="H675" s="354"/>
      <c r="I675" s="357"/>
      <c r="J675" s="80">
        <v>-100</v>
      </c>
      <c r="K675" s="122" t="s">
        <v>51</v>
      </c>
      <c r="L675" s="262" t="s">
        <v>583</v>
      </c>
      <c r="M675" s="56"/>
      <c r="N675" s="56"/>
      <c r="O675" s="56"/>
    </row>
    <row r="676" spans="1:15" ht="118.8">
      <c r="A676" s="51">
        <v>617</v>
      </c>
      <c r="B676" s="52" t="s">
        <v>575</v>
      </c>
      <c r="C676" s="364"/>
      <c r="D676" s="367"/>
      <c r="E676" s="118" t="s">
        <v>57</v>
      </c>
      <c r="F676" s="263">
        <v>7740</v>
      </c>
      <c r="G676" s="264">
        <v>6440</v>
      </c>
      <c r="H676" s="84">
        <f t="shared" si="50"/>
        <v>83.204134366925061</v>
      </c>
      <c r="I676" s="66">
        <f t="shared" si="53"/>
        <v>-1300</v>
      </c>
      <c r="J676" s="80">
        <v>-1300</v>
      </c>
      <c r="K676" s="122" t="s">
        <v>51</v>
      </c>
      <c r="L676" s="154" t="s">
        <v>823</v>
      </c>
      <c r="M676" s="56"/>
      <c r="N676" s="56"/>
      <c r="O676" s="56"/>
    </row>
    <row r="677" spans="1:15" ht="39.6">
      <c r="A677" s="51">
        <v>617</v>
      </c>
      <c r="B677" s="52" t="s">
        <v>575</v>
      </c>
      <c r="C677" s="364"/>
      <c r="D677" s="367"/>
      <c r="E677" s="118" t="s">
        <v>27</v>
      </c>
      <c r="F677" s="263">
        <v>74.900000000000006</v>
      </c>
      <c r="G677" s="264">
        <v>39.1</v>
      </c>
      <c r="H677" s="84">
        <f t="shared" si="50"/>
        <v>52.202937249666213</v>
      </c>
      <c r="I677" s="66">
        <f t="shared" si="53"/>
        <v>-35.800000000000004</v>
      </c>
      <c r="J677" s="86">
        <v>-35.799999999999997</v>
      </c>
      <c r="K677" s="143" t="s">
        <v>25</v>
      </c>
      <c r="L677" s="199" t="s">
        <v>584</v>
      </c>
      <c r="M677" s="56"/>
      <c r="N677" s="56"/>
      <c r="O677" s="56"/>
    </row>
    <row r="678" spans="1:15">
      <c r="A678" s="51">
        <v>617</v>
      </c>
      <c r="B678" s="70" t="s">
        <v>575</v>
      </c>
      <c r="C678" s="365"/>
      <c r="D678" s="368"/>
      <c r="E678" s="41" t="s">
        <v>29</v>
      </c>
      <c r="F678" s="71">
        <f>SUM(F673:F677)</f>
        <v>86796.9</v>
      </c>
      <c r="G678" s="72">
        <f>SUM(G673:G677)</f>
        <v>85358.8</v>
      </c>
      <c r="H678" s="72">
        <f t="shared" si="50"/>
        <v>98.343143591533817</v>
      </c>
      <c r="I678" s="73">
        <f>SUM(I673:I677)</f>
        <v>-1438.1000000000029</v>
      </c>
      <c r="J678" s="74"/>
      <c r="K678" s="139"/>
      <c r="L678" s="88"/>
      <c r="M678" s="56"/>
      <c r="N678" s="56"/>
      <c r="O678" s="56"/>
    </row>
    <row r="679" spans="1:15" ht="118.8">
      <c r="A679" s="51">
        <v>617</v>
      </c>
      <c r="B679" s="52" t="s">
        <v>575</v>
      </c>
      <c r="C679" s="363" t="s">
        <v>585</v>
      </c>
      <c r="D679" s="366" t="s">
        <v>586</v>
      </c>
      <c r="E679" s="118" t="s">
        <v>587</v>
      </c>
      <c r="F679" s="265">
        <v>6120</v>
      </c>
      <c r="G679" s="266">
        <v>4838</v>
      </c>
      <c r="H679" s="84">
        <f t="shared" si="50"/>
        <v>79.052287581699346</v>
      </c>
      <c r="I679" s="66">
        <f t="shared" ref="I679:I680" si="54">+G679-F679</f>
        <v>-1282</v>
      </c>
      <c r="J679" s="86">
        <v>-1282</v>
      </c>
      <c r="K679" s="143" t="s">
        <v>51</v>
      </c>
      <c r="L679" s="267" t="s">
        <v>824</v>
      </c>
      <c r="M679" s="56"/>
      <c r="N679" s="56"/>
      <c r="O679" s="56"/>
    </row>
    <row r="680" spans="1:15" ht="118.8">
      <c r="A680" s="51">
        <v>617</v>
      </c>
      <c r="B680" s="52" t="s">
        <v>575</v>
      </c>
      <c r="C680" s="364"/>
      <c r="D680" s="367"/>
      <c r="E680" s="118" t="s">
        <v>589</v>
      </c>
      <c r="F680" s="265">
        <v>52000</v>
      </c>
      <c r="G680" s="266">
        <v>39189.800000000003</v>
      </c>
      <c r="H680" s="84">
        <f t="shared" si="50"/>
        <v>75.365000000000009</v>
      </c>
      <c r="I680" s="66">
        <f t="shared" si="54"/>
        <v>-12810.199999999997</v>
      </c>
      <c r="J680" s="86">
        <v>-12810.199999999997</v>
      </c>
      <c r="K680" s="143" t="s">
        <v>51</v>
      </c>
      <c r="L680" s="267" t="s">
        <v>588</v>
      </c>
      <c r="M680" s="56"/>
      <c r="N680" s="56"/>
      <c r="O680" s="56"/>
    </row>
    <row r="681" spans="1:15">
      <c r="A681" s="51">
        <v>617</v>
      </c>
      <c r="B681" s="52" t="s">
        <v>575</v>
      </c>
      <c r="C681" s="365"/>
      <c r="D681" s="368"/>
      <c r="E681" s="41" t="s">
        <v>29</v>
      </c>
      <c r="F681" s="71">
        <f>SUM(F679:F680)</f>
        <v>58120</v>
      </c>
      <c r="G681" s="72">
        <f>SUM(G679:G680)</f>
        <v>44027.8</v>
      </c>
      <c r="H681" s="72">
        <f t="shared" si="50"/>
        <v>75.753269098417078</v>
      </c>
      <c r="I681" s="73">
        <f>SUM(I679:I680)</f>
        <v>-14092.199999999997</v>
      </c>
      <c r="J681" s="74"/>
      <c r="K681" s="139"/>
      <c r="L681" s="88"/>
      <c r="M681" s="56"/>
      <c r="N681" s="56"/>
      <c r="O681" s="56"/>
    </row>
    <row r="682" spans="1:15" ht="66">
      <c r="A682" s="51">
        <v>617</v>
      </c>
      <c r="B682" s="52" t="s">
        <v>575</v>
      </c>
      <c r="C682" s="428" t="s">
        <v>590</v>
      </c>
      <c r="D682" s="366" t="s">
        <v>591</v>
      </c>
      <c r="E682" s="268" t="s">
        <v>592</v>
      </c>
      <c r="F682" s="263">
        <v>947</v>
      </c>
      <c r="G682" s="264">
        <v>359.5</v>
      </c>
      <c r="H682" s="84">
        <f t="shared" si="50"/>
        <v>37.961985216473067</v>
      </c>
      <c r="I682" s="66">
        <f t="shared" ref="I682:I687" si="55">+G682-F682</f>
        <v>-587.5</v>
      </c>
      <c r="J682" s="86">
        <v>-587.5</v>
      </c>
      <c r="K682" s="102" t="s">
        <v>61</v>
      </c>
      <c r="L682" s="267" t="s">
        <v>593</v>
      </c>
      <c r="M682" s="37"/>
      <c r="N682" s="37"/>
      <c r="O682" s="37"/>
    </row>
    <row r="683" spans="1:15" ht="52.8">
      <c r="A683" s="51">
        <v>617</v>
      </c>
      <c r="B683" s="52" t="s">
        <v>575</v>
      </c>
      <c r="C683" s="429"/>
      <c r="D683" s="367"/>
      <c r="E683" s="269" t="s">
        <v>594</v>
      </c>
      <c r="F683" s="263">
        <v>2.8</v>
      </c>
      <c r="G683" s="264">
        <v>0.1</v>
      </c>
      <c r="H683" s="84">
        <f t="shared" si="50"/>
        <v>3.5714285714285721</v>
      </c>
      <c r="I683" s="66">
        <f t="shared" si="55"/>
        <v>-2.6999999999999997</v>
      </c>
      <c r="J683" s="86">
        <v>-2.6999999999999997</v>
      </c>
      <c r="K683" s="143" t="s">
        <v>25</v>
      </c>
      <c r="L683" s="267" t="s">
        <v>825</v>
      </c>
      <c r="M683" s="37"/>
      <c r="N683" s="37"/>
      <c r="O683" s="37"/>
    </row>
    <row r="684" spans="1:15" ht="52.8">
      <c r="A684" s="51">
        <v>617</v>
      </c>
      <c r="B684" s="52" t="s">
        <v>575</v>
      </c>
      <c r="C684" s="429"/>
      <c r="D684" s="367"/>
      <c r="E684" s="269" t="s">
        <v>595</v>
      </c>
      <c r="F684" s="263">
        <v>11.2</v>
      </c>
      <c r="G684" s="264">
        <v>3.2</v>
      </c>
      <c r="H684" s="84">
        <f t="shared" si="50"/>
        <v>28.571428571428577</v>
      </c>
      <c r="I684" s="66">
        <f t="shared" si="55"/>
        <v>-7.9999999999999991</v>
      </c>
      <c r="J684" s="86">
        <v>-7.9999999999999991</v>
      </c>
      <c r="K684" s="143" t="s">
        <v>25</v>
      </c>
      <c r="L684" s="267" t="s">
        <v>764</v>
      </c>
      <c r="M684" s="37"/>
      <c r="N684" s="37"/>
      <c r="O684" s="37"/>
    </row>
    <row r="685" spans="1:15" ht="66">
      <c r="A685" s="51">
        <v>617</v>
      </c>
      <c r="B685" s="52" t="s">
        <v>575</v>
      </c>
      <c r="C685" s="429"/>
      <c r="D685" s="367"/>
      <c r="E685" s="269" t="s">
        <v>596</v>
      </c>
      <c r="F685" s="263">
        <v>5363</v>
      </c>
      <c r="G685" s="264">
        <v>2037.2</v>
      </c>
      <c r="H685" s="84">
        <f t="shared" si="50"/>
        <v>37.986201752750326</v>
      </c>
      <c r="I685" s="66">
        <f t="shared" si="55"/>
        <v>-3325.8</v>
      </c>
      <c r="J685" s="86">
        <v>-3325.8</v>
      </c>
      <c r="K685" s="102" t="s">
        <v>61</v>
      </c>
      <c r="L685" s="267" t="s">
        <v>597</v>
      </c>
      <c r="M685" s="37"/>
      <c r="N685" s="37"/>
      <c r="O685" s="37"/>
    </row>
    <row r="686" spans="1:15" ht="52.8">
      <c r="A686" s="51">
        <v>617</v>
      </c>
      <c r="B686" s="52" t="s">
        <v>575</v>
      </c>
      <c r="C686" s="429"/>
      <c r="D686" s="367"/>
      <c r="E686" s="269" t="s">
        <v>598</v>
      </c>
      <c r="F686" s="263">
        <v>9.4</v>
      </c>
      <c r="G686" s="264">
        <v>0.7</v>
      </c>
      <c r="H686" s="84">
        <f t="shared" si="50"/>
        <v>7.4468085106382977</v>
      </c>
      <c r="I686" s="66">
        <f t="shared" si="55"/>
        <v>-8.7000000000000011</v>
      </c>
      <c r="J686" s="86">
        <v>-8.7000000000000011</v>
      </c>
      <c r="K686" s="143" t="s">
        <v>25</v>
      </c>
      <c r="L686" s="267" t="s">
        <v>764</v>
      </c>
      <c r="M686" s="37"/>
      <c r="N686" s="37"/>
      <c r="O686" s="37"/>
    </row>
    <row r="687" spans="1:15" ht="52.8">
      <c r="A687" s="51">
        <v>617</v>
      </c>
      <c r="B687" s="52" t="s">
        <v>575</v>
      </c>
      <c r="C687" s="429"/>
      <c r="D687" s="367"/>
      <c r="E687" s="269" t="s">
        <v>599</v>
      </c>
      <c r="F687" s="263">
        <v>63.6</v>
      </c>
      <c r="G687" s="264">
        <v>18</v>
      </c>
      <c r="H687" s="84">
        <f t="shared" si="50"/>
        <v>28.30188679245283</v>
      </c>
      <c r="I687" s="66">
        <f t="shared" si="55"/>
        <v>-45.6</v>
      </c>
      <c r="J687" s="86">
        <v>-45.6</v>
      </c>
      <c r="K687" s="143" t="s">
        <v>25</v>
      </c>
      <c r="L687" s="267" t="s">
        <v>764</v>
      </c>
      <c r="M687" s="37"/>
      <c r="N687" s="37"/>
      <c r="O687" s="37"/>
    </row>
    <row r="688" spans="1:15" ht="25.5" customHeight="1">
      <c r="A688" s="51">
        <v>617</v>
      </c>
      <c r="B688" s="70" t="s">
        <v>575</v>
      </c>
      <c r="C688" s="430"/>
      <c r="D688" s="368"/>
      <c r="E688" s="41" t="s">
        <v>29</v>
      </c>
      <c r="F688" s="71">
        <f>SUM(F682:F687)</f>
        <v>6397</v>
      </c>
      <c r="G688" s="72">
        <f>SUM(G682:G687)</f>
        <v>2418.6999999999998</v>
      </c>
      <c r="H688" s="72">
        <f t="shared" si="50"/>
        <v>37.809910895732372</v>
      </c>
      <c r="I688" s="73">
        <f>SUM(I682:I687)</f>
        <v>-3978.2999999999997</v>
      </c>
      <c r="J688" s="74"/>
      <c r="K688" s="139"/>
      <c r="L688" s="88"/>
      <c r="M688" s="37"/>
      <c r="N688" s="37"/>
      <c r="O688" s="37"/>
    </row>
    <row r="689" spans="1:15">
      <c r="A689" s="51">
        <v>617</v>
      </c>
      <c r="B689" s="52" t="s">
        <v>575</v>
      </c>
      <c r="C689" s="363" t="s">
        <v>600</v>
      </c>
      <c r="D689" s="366" t="s">
        <v>601</v>
      </c>
      <c r="E689" s="118" t="s">
        <v>20</v>
      </c>
      <c r="F689" s="119">
        <v>2892</v>
      </c>
      <c r="G689" s="120">
        <v>2891.7</v>
      </c>
      <c r="H689" s="84">
        <f t="shared" si="50"/>
        <v>99.989626556016589</v>
      </c>
      <c r="I689" s="66">
        <f t="shared" ref="I689:I691" si="56">+G689-F689</f>
        <v>-0.3000000000001819</v>
      </c>
      <c r="J689" s="86">
        <v>-0.3</v>
      </c>
      <c r="K689" s="143" t="s">
        <v>25</v>
      </c>
      <c r="L689" s="267" t="s">
        <v>602</v>
      </c>
      <c r="M689" s="37"/>
      <c r="N689" s="37"/>
      <c r="O689" s="37"/>
    </row>
    <row r="690" spans="1:15">
      <c r="A690" s="51">
        <v>617</v>
      </c>
      <c r="B690" s="52" t="s">
        <v>575</v>
      </c>
      <c r="C690" s="364"/>
      <c r="D690" s="367"/>
      <c r="E690" s="118" t="s">
        <v>57</v>
      </c>
      <c r="F690" s="119">
        <v>90</v>
      </c>
      <c r="G690" s="120">
        <v>79.7</v>
      </c>
      <c r="H690" s="84">
        <f t="shared" si="50"/>
        <v>88.555555555555557</v>
      </c>
      <c r="I690" s="66">
        <f t="shared" si="56"/>
        <v>-10.299999999999997</v>
      </c>
      <c r="J690" s="86">
        <v>-10.3</v>
      </c>
      <c r="K690" s="234" t="s">
        <v>51</v>
      </c>
      <c r="L690" s="270" t="s">
        <v>136</v>
      </c>
      <c r="M690" s="37"/>
      <c r="N690" s="37"/>
      <c r="O690" s="37"/>
    </row>
    <row r="691" spans="1:15" ht="26.4">
      <c r="A691" s="51">
        <v>617</v>
      </c>
      <c r="B691" s="52" t="s">
        <v>575</v>
      </c>
      <c r="C691" s="364"/>
      <c r="D691" s="367"/>
      <c r="E691" s="118" t="s">
        <v>27</v>
      </c>
      <c r="F691" s="166">
        <v>1093.9000000000001</v>
      </c>
      <c r="G691" s="167">
        <v>376.8</v>
      </c>
      <c r="H691" s="84">
        <f t="shared" si="50"/>
        <v>34.445561751531216</v>
      </c>
      <c r="I691" s="66">
        <f t="shared" si="56"/>
        <v>-717.10000000000014</v>
      </c>
      <c r="J691" s="53">
        <v>-717.1</v>
      </c>
      <c r="K691" s="68" t="s">
        <v>25</v>
      </c>
      <c r="L691" s="271" t="s">
        <v>826</v>
      </c>
      <c r="M691" s="37"/>
      <c r="N691" s="37"/>
      <c r="O691" s="37"/>
    </row>
    <row r="692" spans="1:15">
      <c r="A692" s="51">
        <v>617</v>
      </c>
      <c r="B692" s="70" t="s">
        <v>575</v>
      </c>
      <c r="C692" s="365"/>
      <c r="D692" s="368"/>
      <c r="E692" s="41" t="s">
        <v>29</v>
      </c>
      <c r="F692" s="71">
        <f>SUM(F689:F691)</f>
        <v>4075.9</v>
      </c>
      <c r="G692" s="72">
        <f>SUM(G689:G691)</f>
        <v>3348.2</v>
      </c>
      <c r="H692" s="72">
        <f t="shared" si="50"/>
        <v>82.146274442454427</v>
      </c>
      <c r="I692" s="73">
        <f>SUM(I689:I691)</f>
        <v>-727.70000000000027</v>
      </c>
      <c r="J692" s="272"/>
      <c r="K692" s="133"/>
      <c r="L692" s="158"/>
      <c r="M692" s="37"/>
      <c r="N692" s="37"/>
      <c r="O692" s="37"/>
    </row>
    <row r="693" spans="1:15" ht="25.5" customHeight="1">
      <c r="A693" s="51">
        <v>617</v>
      </c>
      <c r="B693" s="52" t="s">
        <v>575</v>
      </c>
      <c r="C693" s="363" t="s">
        <v>377</v>
      </c>
      <c r="D693" s="366" t="s">
        <v>603</v>
      </c>
      <c r="E693" s="346" t="s">
        <v>20</v>
      </c>
      <c r="F693" s="420">
        <v>667</v>
      </c>
      <c r="G693" s="422">
        <v>666</v>
      </c>
      <c r="H693" s="352">
        <f t="shared" si="50"/>
        <v>99.850074962518747</v>
      </c>
      <c r="I693" s="355">
        <f t="shared" ref="I693:I702" si="57">+G693-F693</f>
        <v>-1</v>
      </c>
      <c r="J693" s="53">
        <v>-0.5</v>
      </c>
      <c r="K693" s="54" t="s">
        <v>21</v>
      </c>
      <c r="L693" s="271" t="s">
        <v>604</v>
      </c>
      <c r="M693" s="37"/>
      <c r="N693" s="37"/>
      <c r="O693" s="37"/>
    </row>
    <row r="694" spans="1:15" ht="25.5" customHeight="1">
      <c r="A694" s="51">
        <v>617</v>
      </c>
      <c r="B694" s="52" t="s">
        <v>575</v>
      </c>
      <c r="C694" s="364"/>
      <c r="D694" s="367"/>
      <c r="E694" s="348"/>
      <c r="F694" s="421"/>
      <c r="G694" s="423"/>
      <c r="H694" s="354"/>
      <c r="I694" s="357"/>
      <c r="J694" s="80">
        <v>-0.5</v>
      </c>
      <c r="K694" s="90" t="s">
        <v>37</v>
      </c>
      <c r="L694" s="273" t="s">
        <v>577</v>
      </c>
      <c r="M694" s="37"/>
      <c r="N694" s="37"/>
      <c r="O694" s="37"/>
    </row>
    <row r="695" spans="1:15" ht="52.8">
      <c r="A695" s="51">
        <v>617</v>
      </c>
      <c r="B695" s="52" t="s">
        <v>575</v>
      </c>
      <c r="C695" s="364"/>
      <c r="D695" s="367"/>
      <c r="E695" s="118" t="s">
        <v>125</v>
      </c>
      <c r="F695" s="274">
        <v>9880</v>
      </c>
      <c r="G695" s="275">
        <v>7931.9</v>
      </c>
      <c r="H695" s="84">
        <f t="shared" si="50"/>
        <v>80.282388663967609</v>
      </c>
      <c r="I695" s="66">
        <f t="shared" si="57"/>
        <v>-1948.1000000000004</v>
      </c>
      <c r="J695" s="77">
        <v>-1948.1</v>
      </c>
      <c r="K695" s="121" t="s">
        <v>261</v>
      </c>
      <c r="L695" s="276" t="s">
        <v>605</v>
      </c>
      <c r="M695" s="37"/>
      <c r="N695" s="37"/>
      <c r="O695" s="37"/>
    </row>
    <row r="696" spans="1:15" ht="26.4">
      <c r="A696" s="51">
        <v>617</v>
      </c>
      <c r="B696" s="52" t="s">
        <v>575</v>
      </c>
      <c r="C696" s="364"/>
      <c r="D696" s="367"/>
      <c r="E696" s="346" t="s">
        <v>59</v>
      </c>
      <c r="F696" s="420">
        <v>302</v>
      </c>
      <c r="G696" s="422">
        <v>265.2</v>
      </c>
      <c r="H696" s="352">
        <f t="shared" si="50"/>
        <v>87.814569536423832</v>
      </c>
      <c r="I696" s="355">
        <f t="shared" si="57"/>
        <v>-36.800000000000011</v>
      </c>
      <c r="J696" s="53">
        <v>-13.2</v>
      </c>
      <c r="K696" s="54" t="s">
        <v>21</v>
      </c>
      <c r="L696" s="277" t="s">
        <v>827</v>
      </c>
      <c r="M696" s="37"/>
      <c r="N696" s="37"/>
      <c r="O696" s="37"/>
    </row>
    <row r="697" spans="1:15" ht="26.4">
      <c r="A697" s="51">
        <v>617</v>
      </c>
      <c r="B697" s="52" t="s">
        <v>575</v>
      </c>
      <c r="C697" s="364"/>
      <c r="D697" s="367"/>
      <c r="E697" s="348"/>
      <c r="F697" s="421"/>
      <c r="G697" s="423"/>
      <c r="H697" s="354"/>
      <c r="I697" s="357"/>
      <c r="J697" s="80">
        <v>-23.6</v>
      </c>
      <c r="K697" s="61" t="s">
        <v>25</v>
      </c>
      <c r="L697" s="278" t="s">
        <v>606</v>
      </c>
      <c r="M697" s="37"/>
      <c r="N697" s="37"/>
      <c r="O697" s="37"/>
    </row>
    <row r="698" spans="1:15" ht="52.8">
      <c r="A698" s="51">
        <v>617</v>
      </c>
      <c r="B698" s="52" t="s">
        <v>575</v>
      </c>
      <c r="C698" s="364"/>
      <c r="D698" s="367"/>
      <c r="E698" s="118" t="s">
        <v>101</v>
      </c>
      <c r="F698" s="119">
        <v>121603</v>
      </c>
      <c r="G698" s="120">
        <v>98844.1</v>
      </c>
      <c r="H698" s="84">
        <f t="shared" si="50"/>
        <v>81.284261079085226</v>
      </c>
      <c r="I698" s="66">
        <f t="shared" si="57"/>
        <v>-22758.899999999994</v>
      </c>
      <c r="J698" s="77">
        <v>-22758.899999999994</v>
      </c>
      <c r="K698" s="121" t="s">
        <v>261</v>
      </c>
      <c r="L698" s="276" t="s">
        <v>605</v>
      </c>
      <c r="M698" s="37"/>
      <c r="N698" s="37"/>
      <c r="O698" s="37"/>
    </row>
    <row r="699" spans="1:15" ht="26.4">
      <c r="A699" s="51">
        <v>617</v>
      </c>
      <c r="B699" s="52" t="s">
        <v>575</v>
      </c>
      <c r="C699" s="364"/>
      <c r="D699" s="367"/>
      <c r="E699" s="346" t="s">
        <v>60</v>
      </c>
      <c r="F699" s="424">
        <v>1711</v>
      </c>
      <c r="G699" s="426">
        <v>1503.8</v>
      </c>
      <c r="H699" s="352">
        <f t="shared" si="50"/>
        <v>87.890122735242542</v>
      </c>
      <c r="I699" s="355">
        <f>+G699-F699</f>
        <v>-207.20000000000005</v>
      </c>
      <c r="J699" s="53">
        <v>-66.599999999999994</v>
      </c>
      <c r="K699" s="54" t="s">
        <v>21</v>
      </c>
      <c r="L699" s="277" t="s">
        <v>827</v>
      </c>
      <c r="M699" s="37"/>
      <c r="N699" s="37"/>
      <c r="O699" s="37"/>
    </row>
    <row r="700" spans="1:15" ht="26.4">
      <c r="A700" s="51">
        <v>617</v>
      </c>
      <c r="B700" s="52" t="s">
        <v>575</v>
      </c>
      <c r="C700" s="364"/>
      <c r="D700" s="367"/>
      <c r="E700" s="348"/>
      <c r="F700" s="425"/>
      <c r="G700" s="427"/>
      <c r="H700" s="354"/>
      <c r="I700" s="357"/>
      <c r="J700" s="80">
        <v>-140.6</v>
      </c>
      <c r="K700" s="61" t="s">
        <v>25</v>
      </c>
      <c r="L700" s="278" t="s">
        <v>606</v>
      </c>
      <c r="M700" s="37"/>
      <c r="N700" s="37"/>
      <c r="O700" s="37"/>
    </row>
    <row r="701" spans="1:15" ht="26.4">
      <c r="A701" s="51">
        <v>617</v>
      </c>
      <c r="B701" s="52" t="s">
        <v>575</v>
      </c>
      <c r="C701" s="364"/>
      <c r="D701" s="367"/>
      <c r="E701" s="118" t="s">
        <v>607</v>
      </c>
      <c r="F701" s="221">
        <v>5</v>
      </c>
      <c r="G701" s="145">
        <v>4</v>
      </c>
      <c r="H701" s="84">
        <f t="shared" si="50"/>
        <v>80</v>
      </c>
      <c r="I701" s="66">
        <f t="shared" ref="I701" si="58">+G701-F701</f>
        <v>-1</v>
      </c>
      <c r="J701" s="80">
        <v>-1</v>
      </c>
      <c r="K701" s="61" t="s">
        <v>25</v>
      </c>
      <c r="L701" s="278" t="s">
        <v>828</v>
      </c>
      <c r="M701" s="37"/>
      <c r="N701" s="37"/>
      <c r="O701" s="37"/>
    </row>
    <row r="702" spans="1:15" ht="25.5" customHeight="1">
      <c r="A702" s="51">
        <v>617</v>
      </c>
      <c r="B702" s="52" t="s">
        <v>575</v>
      </c>
      <c r="C702" s="364"/>
      <c r="D702" s="367"/>
      <c r="E702" s="118" t="s">
        <v>608</v>
      </c>
      <c r="F702" s="221">
        <v>670</v>
      </c>
      <c r="G702" s="145">
        <v>669.7</v>
      </c>
      <c r="H702" s="84">
        <f t="shared" si="50"/>
        <v>99.955223880597018</v>
      </c>
      <c r="I702" s="66">
        <f t="shared" si="57"/>
        <v>-0.29999999999995453</v>
      </c>
      <c r="J702" s="86">
        <v>-0.3</v>
      </c>
      <c r="K702" s="87" t="s">
        <v>37</v>
      </c>
      <c r="L702" s="279" t="s">
        <v>577</v>
      </c>
      <c r="M702" s="37"/>
      <c r="N702" s="37"/>
      <c r="O702" s="37"/>
    </row>
    <row r="703" spans="1:15" ht="25.5" customHeight="1">
      <c r="A703" s="51">
        <v>617</v>
      </c>
      <c r="B703" s="70" t="s">
        <v>575</v>
      </c>
      <c r="C703" s="365"/>
      <c r="D703" s="368"/>
      <c r="E703" s="41" t="s">
        <v>29</v>
      </c>
      <c r="F703" s="71">
        <f>SUM(F693:F702)</f>
        <v>134838</v>
      </c>
      <c r="G703" s="72">
        <f>SUM(G693:G702)</f>
        <v>109884.70000000001</v>
      </c>
      <c r="H703" s="72">
        <f t="shared" si="50"/>
        <v>81.49386671413103</v>
      </c>
      <c r="I703" s="73">
        <f>SUM(I693:I702)</f>
        <v>-24953.299999999996</v>
      </c>
      <c r="J703" s="74"/>
      <c r="K703" s="139"/>
      <c r="L703" s="88"/>
      <c r="M703" s="37"/>
      <c r="N703" s="37"/>
      <c r="O703" s="37"/>
    </row>
    <row r="704" spans="1:15" ht="105.6">
      <c r="A704" s="51">
        <v>617</v>
      </c>
      <c r="B704" s="52" t="s">
        <v>575</v>
      </c>
      <c r="C704" s="363" t="s">
        <v>609</v>
      </c>
      <c r="D704" s="366" t="s">
        <v>610</v>
      </c>
      <c r="E704" s="118" t="s">
        <v>611</v>
      </c>
      <c r="F704" s="119">
        <v>2300</v>
      </c>
      <c r="G704" s="120">
        <v>1471</v>
      </c>
      <c r="H704" s="84">
        <f t="shared" si="50"/>
        <v>63.956521739130437</v>
      </c>
      <c r="I704" s="66">
        <f t="shared" ref="I704:I705" si="59">+G704-F704</f>
        <v>-829</v>
      </c>
      <c r="J704" s="86">
        <v>-829</v>
      </c>
      <c r="K704" s="143" t="s">
        <v>209</v>
      </c>
      <c r="L704" s="267" t="s">
        <v>765</v>
      </c>
      <c r="M704" s="37"/>
      <c r="N704" s="37"/>
      <c r="O704" s="37"/>
    </row>
    <row r="705" spans="1:15" ht="105.6">
      <c r="A705" s="51">
        <v>617</v>
      </c>
      <c r="B705" s="52" t="s">
        <v>575</v>
      </c>
      <c r="C705" s="364"/>
      <c r="D705" s="367"/>
      <c r="E705" s="118" t="s">
        <v>612</v>
      </c>
      <c r="F705" s="119">
        <v>10000</v>
      </c>
      <c r="G705" s="120">
        <v>5305.5</v>
      </c>
      <c r="H705" s="84">
        <f t="shared" si="50"/>
        <v>53.055</v>
      </c>
      <c r="I705" s="66">
        <f t="shared" si="59"/>
        <v>-4694.5</v>
      </c>
      <c r="J705" s="86">
        <v>-4694.5</v>
      </c>
      <c r="K705" s="143" t="s">
        <v>51</v>
      </c>
      <c r="L705" s="267" t="s">
        <v>613</v>
      </c>
      <c r="M705" s="37"/>
      <c r="N705" s="37"/>
      <c r="O705" s="37"/>
    </row>
    <row r="706" spans="1:15">
      <c r="A706" s="51">
        <v>617</v>
      </c>
      <c r="B706" s="70" t="s">
        <v>575</v>
      </c>
      <c r="C706" s="365"/>
      <c r="D706" s="368"/>
      <c r="E706" s="41" t="s">
        <v>29</v>
      </c>
      <c r="F706" s="71">
        <f>SUM(F704:F705)</f>
        <v>12300</v>
      </c>
      <c r="G706" s="72">
        <f>SUM(G704:G705)</f>
        <v>6776.5</v>
      </c>
      <c r="H706" s="72">
        <f t="shared" si="50"/>
        <v>55.09349593495935</v>
      </c>
      <c r="I706" s="73">
        <f>SUM(I704:I705)</f>
        <v>-5523.5</v>
      </c>
      <c r="J706" s="132"/>
      <c r="K706" s="133"/>
      <c r="L706" s="158"/>
      <c r="M706" s="37"/>
      <c r="N706" s="37"/>
      <c r="O706" s="37"/>
    </row>
    <row r="707" spans="1:15" ht="52.8">
      <c r="A707" s="51">
        <v>617</v>
      </c>
      <c r="B707" s="52" t="s">
        <v>575</v>
      </c>
      <c r="C707" s="363" t="s">
        <v>614</v>
      </c>
      <c r="D707" s="366" t="s">
        <v>615</v>
      </c>
      <c r="E707" s="118" t="s">
        <v>616</v>
      </c>
      <c r="F707" s="119">
        <v>142</v>
      </c>
      <c r="G707" s="167">
        <v>66.599999999999994</v>
      </c>
      <c r="H707" s="84">
        <f t="shared" si="50"/>
        <v>46.901408450704224</v>
      </c>
      <c r="I707" s="66">
        <f t="shared" ref="I707:I711" si="60">+G707-F707</f>
        <v>-75.400000000000006</v>
      </c>
      <c r="J707" s="53">
        <v>-75.400000000000006</v>
      </c>
      <c r="K707" s="124" t="s">
        <v>23</v>
      </c>
      <c r="L707" s="260" t="s">
        <v>617</v>
      </c>
      <c r="M707" s="56"/>
      <c r="N707" s="56"/>
      <c r="O707" s="56"/>
    </row>
    <row r="708" spans="1:15" ht="26.4">
      <c r="A708" s="51">
        <v>617</v>
      </c>
      <c r="B708" s="52" t="s">
        <v>575</v>
      </c>
      <c r="C708" s="364"/>
      <c r="D708" s="367"/>
      <c r="E708" s="346" t="s">
        <v>618</v>
      </c>
      <c r="F708" s="411">
        <v>33000</v>
      </c>
      <c r="G708" s="413">
        <v>10900.5</v>
      </c>
      <c r="H708" s="352">
        <f t="shared" si="50"/>
        <v>33.031818181818181</v>
      </c>
      <c r="I708" s="355">
        <f t="shared" si="60"/>
        <v>-22099.5</v>
      </c>
      <c r="J708" s="53">
        <v>-13.6</v>
      </c>
      <c r="K708" s="54" t="s">
        <v>21</v>
      </c>
      <c r="L708" s="260" t="s">
        <v>619</v>
      </c>
      <c r="M708" s="37"/>
      <c r="N708" s="37"/>
      <c r="O708" s="37"/>
    </row>
    <row r="709" spans="1:15" ht="66">
      <c r="A709" s="51">
        <v>617</v>
      </c>
      <c r="B709" s="52" t="s">
        <v>575</v>
      </c>
      <c r="C709" s="364"/>
      <c r="D709" s="367"/>
      <c r="E709" s="348"/>
      <c r="F709" s="412"/>
      <c r="G709" s="414"/>
      <c r="H709" s="354"/>
      <c r="I709" s="357"/>
      <c r="J709" s="80">
        <v>-22085.9</v>
      </c>
      <c r="K709" s="61" t="s">
        <v>25</v>
      </c>
      <c r="L709" s="262" t="s">
        <v>620</v>
      </c>
      <c r="M709" s="37"/>
      <c r="N709" s="37"/>
      <c r="O709" s="37"/>
    </row>
    <row r="710" spans="1:15" ht="52.8">
      <c r="A710" s="51">
        <v>617</v>
      </c>
      <c r="B710" s="52" t="s">
        <v>575</v>
      </c>
      <c r="C710" s="364"/>
      <c r="D710" s="367"/>
      <c r="E710" s="118" t="s">
        <v>621</v>
      </c>
      <c r="F710" s="166">
        <v>60</v>
      </c>
      <c r="G710" s="167">
        <v>24.1</v>
      </c>
      <c r="H710" s="84">
        <f t="shared" si="50"/>
        <v>40.166666666666664</v>
      </c>
      <c r="I710" s="66">
        <f t="shared" si="60"/>
        <v>-35.9</v>
      </c>
      <c r="J710" s="77">
        <v>-35.9</v>
      </c>
      <c r="K710" s="58" t="s">
        <v>23</v>
      </c>
      <c r="L710" s="261" t="s">
        <v>622</v>
      </c>
      <c r="M710" s="37"/>
      <c r="N710" s="37"/>
      <c r="O710" s="37"/>
    </row>
    <row r="711" spans="1:15" ht="26.4">
      <c r="A711" s="51">
        <v>617</v>
      </c>
      <c r="B711" s="52" t="s">
        <v>575</v>
      </c>
      <c r="C711" s="364"/>
      <c r="D711" s="367"/>
      <c r="E711" s="346" t="s">
        <v>623</v>
      </c>
      <c r="F711" s="411">
        <v>10500</v>
      </c>
      <c r="G711" s="413">
        <v>2560.1999999999998</v>
      </c>
      <c r="H711" s="352">
        <f t="shared" si="50"/>
        <v>24.382857142857141</v>
      </c>
      <c r="I711" s="355">
        <f t="shared" si="60"/>
        <v>-7939.8</v>
      </c>
      <c r="J711" s="53">
        <v>-3.2</v>
      </c>
      <c r="K711" s="54" t="s">
        <v>21</v>
      </c>
      <c r="L711" s="260" t="s">
        <v>619</v>
      </c>
      <c r="M711" s="37"/>
      <c r="N711" s="37"/>
      <c r="O711" s="37"/>
    </row>
    <row r="712" spans="1:15" ht="52.8">
      <c r="A712" s="51">
        <v>617</v>
      </c>
      <c r="B712" s="52" t="s">
        <v>575</v>
      </c>
      <c r="C712" s="364"/>
      <c r="D712" s="368"/>
      <c r="E712" s="348"/>
      <c r="F712" s="412"/>
      <c r="G712" s="414"/>
      <c r="H712" s="354"/>
      <c r="I712" s="357"/>
      <c r="J712" s="80">
        <v>-7936.6</v>
      </c>
      <c r="K712" s="61" t="s">
        <v>51</v>
      </c>
      <c r="L712" s="262" t="s">
        <v>624</v>
      </c>
      <c r="M712" s="56"/>
      <c r="N712" s="56"/>
      <c r="O712" s="56"/>
    </row>
    <row r="713" spans="1:15">
      <c r="A713" s="51">
        <v>617</v>
      </c>
      <c r="B713" s="70" t="s">
        <v>575</v>
      </c>
      <c r="C713" s="365"/>
      <c r="D713" s="125" t="s">
        <v>615</v>
      </c>
      <c r="E713" s="41" t="s">
        <v>29</v>
      </c>
      <c r="F713" s="71">
        <f>SUM(F707:F712)</f>
        <v>43702</v>
      </c>
      <c r="G713" s="72">
        <f>SUM(G707:G712)</f>
        <v>13551.400000000001</v>
      </c>
      <c r="H713" s="72">
        <f t="shared" si="50"/>
        <v>31.008649489725876</v>
      </c>
      <c r="I713" s="73">
        <f>SUM(I707:I712)</f>
        <v>-30150.600000000002</v>
      </c>
      <c r="J713" s="93"/>
      <c r="K713" s="94"/>
      <c r="L713" s="114"/>
      <c r="M713" s="56"/>
      <c r="N713" s="56"/>
      <c r="O713" s="56"/>
    </row>
    <row r="714" spans="1:15" ht="15.6">
      <c r="A714" s="415" t="s">
        <v>844</v>
      </c>
      <c r="B714" s="416"/>
      <c r="C714" s="416"/>
      <c r="D714" s="416"/>
      <c r="E714" s="416"/>
      <c r="F714" s="416"/>
      <c r="G714" s="416"/>
      <c r="H714" s="416"/>
      <c r="I714" s="416"/>
      <c r="J714" s="417"/>
      <c r="K714" s="418"/>
      <c r="L714" s="419"/>
      <c r="M714" s="56"/>
      <c r="N714" s="56"/>
      <c r="O714" s="56"/>
    </row>
    <row r="715" spans="1:15" ht="39.6">
      <c r="A715" s="280">
        <v>1812</v>
      </c>
      <c r="B715" s="52" t="s">
        <v>625</v>
      </c>
      <c r="C715" s="346" t="s">
        <v>18</v>
      </c>
      <c r="D715" s="366" t="s">
        <v>626</v>
      </c>
      <c r="E715" s="346" t="s">
        <v>20</v>
      </c>
      <c r="F715" s="384">
        <v>88322.7</v>
      </c>
      <c r="G715" s="387">
        <v>87015.8</v>
      </c>
      <c r="H715" s="387">
        <f t="shared" si="50"/>
        <v>98.520312445158496</v>
      </c>
      <c r="I715" s="355">
        <f t="shared" ref="I715:I744" si="61">+G715-F715</f>
        <v>-1306.8999999999942</v>
      </c>
      <c r="J715" s="67">
        <v>-132.1</v>
      </c>
      <c r="K715" s="68" t="s">
        <v>25</v>
      </c>
      <c r="L715" s="142" t="s">
        <v>627</v>
      </c>
      <c r="M715" s="56"/>
      <c r="N715" s="56"/>
      <c r="O715" s="56"/>
    </row>
    <row r="716" spans="1:15">
      <c r="A716" s="280">
        <v>1812</v>
      </c>
      <c r="B716" s="52" t="s">
        <v>625</v>
      </c>
      <c r="C716" s="347"/>
      <c r="D716" s="367"/>
      <c r="E716" s="347"/>
      <c r="F716" s="385"/>
      <c r="G716" s="388"/>
      <c r="H716" s="388"/>
      <c r="I716" s="356"/>
      <c r="J716" s="77">
        <v>-203.2</v>
      </c>
      <c r="K716" s="121" t="s">
        <v>25</v>
      </c>
      <c r="L716" s="148" t="s">
        <v>628</v>
      </c>
      <c r="M716" s="56"/>
      <c r="N716" s="56"/>
      <c r="O716" s="56"/>
    </row>
    <row r="717" spans="1:15">
      <c r="A717" s="280">
        <v>1812</v>
      </c>
      <c r="B717" s="52" t="s">
        <v>625</v>
      </c>
      <c r="C717" s="347"/>
      <c r="D717" s="367"/>
      <c r="E717" s="347"/>
      <c r="F717" s="385"/>
      <c r="G717" s="388"/>
      <c r="H717" s="388"/>
      <c r="I717" s="356"/>
      <c r="J717" s="77">
        <v>-22.4</v>
      </c>
      <c r="K717" s="121" t="s">
        <v>25</v>
      </c>
      <c r="L717" s="148" t="s">
        <v>629</v>
      </c>
      <c r="M717" s="56"/>
      <c r="N717" s="56"/>
      <c r="O717" s="56"/>
    </row>
    <row r="718" spans="1:15" ht="26.4">
      <c r="A718" s="280">
        <v>1812</v>
      </c>
      <c r="B718" s="52" t="s">
        <v>625</v>
      </c>
      <c r="C718" s="347"/>
      <c r="D718" s="367"/>
      <c r="E718" s="347"/>
      <c r="F718" s="385"/>
      <c r="G718" s="388"/>
      <c r="H718" s="388"/>
      <c r="I718" s="356"/>
      <c r="J718" s="77">
        <v>-53.9</v>
      </c>
      <c r="K718" s="121" t="s">
        <v>25</v>
      </c>
      <c r="L718" s="148" t="s">
        <v>630</v>
      </c>
      <c r="M718" s="56"/>
      <c r="N718" s="56"/>
      <c r="O718" s="56"/>
    </row>
    <row r="719" spans="1:15">
      <c r="A719" s="280">
        <v>1812</v>
      </c>
      <c r="B719" s="52" t="s">
        <v>625</v>
      </c>
      <c r="C719" s="347"/>
      <c r="D719" s="367"/>
      <c r="E719" s="347"/>
      <c r="F719" s="385"/>
      <c r="G719" s="388"/>
      <c r="H719" s="388"/>
      <c r="I719" s="356"/>
      <c r="J719" s="77">
        <v>-56.1</v>
      </c>
      <c r="K719" s="147" t="s">
        <v>21</v>
      </c>
      <c r="L719" s="148" t="s">
        <v>631</v>
      </c>
      <c r="M719" s="56"/>
      <c r="N719" s="56"/>
      <c r="O719" s="56"/>
    </row>
    <row r="720" spans="1:15">
      <c r="A720" s="280">
        <v>1812</v>
      </c>
      <c r="B720" s="52" t="s">
        <v>625</v>
      </c>
      <c r="C720" s="347"/>
      <c r="D720" s="367"/>
      <c r="E720" s="347"/>
      <c r="F720" s="385"/>
      <c r="G720" s="388"/>
      <c r="H720" s="388"/>
      <c r="I720" s="356"/>
      <c r="J720" s="77">
        <v>-8.4</v>
      </c>
      <c r="K720" s="58" t="s">
        <v>37</v>
      </c>
      <c r="L720" s="148" t="s">
        <v>632</v>
      </c>
      <c r="M720" s="56"/>
      <c r="N720" s="56"/>
      <c r="O720" s="56"/>
    </row>
    <row r="721" spans="1:15">
      <c r="A721" s="280">
        <v>1812</v>
      </c>
      <c r="B721" s="52" t="s">
        <v>625</v>
      </c>
      <c r="C721" s="347"/>
      <c r="D721" s="367"/>
      <c r="E721" s="347"/>
      <c r="F721" s="385"/>
      <c r="G721" s="388"/>
      <c r="H721" s="388"/>
      <c r="I721" s="356"/>
      <c r="J721" s="77">
        <v>-28.7</v>
      </c>
      <c r="K721" s="58" t="s">
        <v>23</v>
      </c>
      <c r="L721" s="148" t="s">
        <v>633</v>
      </c>
      <c r="M721" s="37"/>
      <c r="N721" s="37"/>
      <c r="O721" s="37"/>
    </row>
    <row r="722" spans="1:15" ht="26.4">
      <c r="A722" s="280">
        <v>1812</v>
      </c>
      <c r="B722" s="52" t="s">
        <v>625</v>
      </c>
      <c r="C722" s="347"/>
      <c r="D722" s="367"/>
      <c r="E722" s="347"/>
      <c r="F722" s="385"/>
      <c r="G722" s="388"/>
      <c r="H722" s="388"/>
      <c r="I722" s="356"/>
      <c r="J722" s="77">
        <v>-85.3</v>
      </c>
      <c r="K722" s="97" t="s">
        <v>51</v>
      </c>
      <c r="L722" s="148" t="s">
        <v>634</v>
      </c>
      <c r="M722" s="37"/>
      <c r="N722" s="37"/>
      <c r="O722" s="37"/>
    </row>
    <row r="723" spans="1:15" ht="26.4">
      <c r="A723" s="280">
        <v>1812</v>
      </c>
      <c r="B723" s="52" t="s">
        <v>625</v>
      </c>
      <c r="C723" s="347"/>
      <c r="D723" s="367"/>
      <c r="E723" s="347"/>
      <c r="F723" s="385"/>
      <c r="G723" s="388"/>
      <c r="H723" s="388"/>
      <c r="I723" s="356"/>
      <c r="J723" s="77">
        <v>-10.9</v>
      </c>
      <c r="K723" s="78" t="s">
        <v>102</v>
      </c>
      <c r="L723" s="148" t="s">
        <v>635</v>
      </c>
      <c r="M723" s="37"/>
      <c r="N723" s="37"/>
      <c r="O723" s="37"/>
    </row>
    <row r="724" spans="1:15" ht="224.4">
      <c r="A724" s="280">
        <v>1812</v>
      </c>
      <c r="B724" s="52" t="s">
        <v>625</v>
      </c>
      <c r="C724" s="347"/>
      <c r="D724" s="367"/>
      <c r="E724" s="348"/>
      <c r="F724" s="386"/>
      <c r="G724" s="389"/>
      <c r="H724" s="389"/>
      <c r="I724" s="357"/>
      <c r="J724" s="80">
        <v>-705.9</v>
      </c>
      <c r="K724" s="61" t="s">
        <v>25</v>
      </c>
      <c r="L724" s="141" t="s">
        <v>636</v>
      </c>
      <c r="M724" s="37"/>
      <c r="N724" s="37"/>
      <c r="O724" s="37"/>
    </row>
    <row r="725" spans="1:15" ht="52.8">
      <c r="A725" s="280">
        <v>1812</v>
      </c>
      <c r="B725" s="52" t="s">
        <v>625</v>
      </c>
      <c r="C725" s="347"/>
      <c r="D725" s="367"/>
      <c r="E725" s="118" t="s">
        <v>121</v>
      </c>
      <c r="F725" s="64">
        <v>698.3</v>
      </c>
      <c r="G725" s="65">
        <v>690.2</v>
      </c>
      <c r="H725" s="65">
        <f t="shared" ref="H725:H733" si="62">IF(ISBLANK(G725),"",+G725/F725*100)</f>
        <v>98.840040097379372</v>
      </c>
      <c r="I725" s="66">
        <f t="shared" si="61"/>
        <v>-8.0999999999999091</v>
      </c>
      <c r="J725" s="57">
        <v>-8.1</v>
      </c>
      <c r="K725" s="121" t="s">
        <v>25</v>
      </c>
      <c r="L725" s="148" t="s">
        <v>637</v>
      </c>
      <c r="M725" s="37"/>
      <c r="N725" s="37"/>
      <c r="O725" s="37"/>
    </row>
    <row r="726" spans="1:15" ht="39.6">
      <c r="A726" s="280">
        <v>1812</v>
      </c>
      <c r="B726" s="52" t="s">
        <v>625</v>
      </c>
      <c r="C726" s="347"/>
      <c r="D726" s="367"/>
      <c r="E726" s="346" t="s">
        <v>57</v>
      </c>
      <c r="F726" s="384">
        <v>273452</v>
      </c>
      <c r="G726" s="387">
        <v>268892.40000000002</v>
      </c>
      <c r="H726" s="387">
        <f t="shared" si="62"/>
        <v>98.3325775638869</v>
      </c>
      <c r="I726" s="355">
        <f t="shared" si="61"/>
        <v>-4559.5999999999767</v>
      </c>
      <c r="J726" s="67">
        <v>-4116.1000000000004</v>
      </c>
      <c r="K726" s="68" t="s">
        <v>25</v>
      </c>
      <c r="L726" s="142" t="s">
        <v>638</v>
      </c>
      <c r="M726" s="37"/>
      <c r="N726" s="37"/>
      <c r="O726" s="37"/>
    </row>
    <row r="727" spans="1:15" ht="66">
      <c r="A727" s="280">
        <v>1812</v>
      </c>
      <c r="B727" s="52" t="s">
        <v>625</v>
      </c>
      <c r="C727" s="347"/>
      <c r="D727" s="367"/>
      <c r="E727" s="347"/>
      <c r="F727" s="385"/>
      <c r="G727" s="388"/>
      <c r="H727" s="388"/>
      <c r="I727" s="356"/>
      <c r="J727" s="57">
        <v>-9.9</v>
      </c>
      <c r="K727" s="78" t="s">
        <v>70</v>
      </c>
      <c r="L727" s="148" t="s">
        <v>829</v>
      </c>
      <c r="M727" s="37"/>
      <c r="N727" s="37"/>
      <c r="O727" s="37"/>
    </row>
    <row r="728" spans="1:15" ht="26.4">
      <c r="A728" s="280">
        <v>1812</v>
      </c>
      <c r="B728" s="52" t="s">
        <v>625</v>
      </c>
      <c r="C728" s="347"/>
      <c r="D728" s="367"/>
      <c r="E728" s="347"/>
      <c r="F728" s="385"/>
      <c r="G728" s="388"/>
      <c r="H728" s="388"/>
      <c r="I728" s="356"/>
      <c r="J728" s="57">
        <v>-31</v>
      </c>
      <c r="K728" s="97" t="s">
        <v>51</v>
      </c>
      <c r="L728" s="148" t="s">
        <v>639</v>
      </c>
      <c r="M728" s="37"/>
      <c r="N728" s="37"/>
      <c r="O728" s="37"/>
    </row>
    <row r="729" spans="1:15">
      <c r="A729" s="280">
        <v>1812</v>
      </c>
      <c r="B729" s="52" t="s">
        <v>625</v>
      </c>
      <c r="C729" s="347"/>
      <c r="D729" s="367"/>
      <c r="E729" s="347"/>
      <c r="F729" s="385"/>
      <c r="G729" s="388"/>
      <c r="H729" s="388"/>
      <c r="I729" s="356"/>
      <c r="J729" s="108">
        <v>-223.9</v>
      </c>
      <c r="K729" s="121" t="s">
        <v>25</v>
      </c>
      <c r="L729" s="148" t="s">
        <v>640</v>
      </c>
      <c r="M729" s="37"/>
      <c r="N729" s="37"/>
      <c r="O729" s="37"/>
    </row>
    <row r="730" spans="1:15" ht="26.4">
      <c r="A730" s="280">
        <v>1812</v>
      </c>
      <c r="B730" s="52" t="s">
        <v>625</v>
      </c>
      <c r="C730" s="347"/>
      <c r="D730" s="367"/>
      <c r="E730" s="348"/>
      <c r="F730" s="386"/>
      <c r="G730" s="389"/>
      <c r="H730" s="389"/>
      <c r="I730" s="357"/>
      <c r="J730" s="60">
        <v>-178.7</v>
      </c>
      <c r="K730" s="61" t="s">
        <v>25</v>
      </c>
      <c r="L730" s="141" t="s">
        <v>630</v>
      </c>
      <c r="M730" s="37"/>
      <c r="N730" s="37"/>
      <c r="O730" s="37"/>
    </row>
    <row r="731" spans="1:15" ht="26.4">
      <c r="A731" s="280">
        <v>1812</v>
      </c>
      <c r="B731" s="52" t="s">
        <v>625</v>
      </c>
      <c r="C731" s="347"/>
      <c r="D731" s="367"/>
      <c r="E731" s="118" t="s">
        <v>641</v>
      </c>
      <c r="F731" s="64">
        <v>603</v>
      </c>
      <c r="G731" s="65">
        <v>602.29999999999995</v>
      </c>
      <c r="H731" s="65">
        <f t="shared" si="62"/>
        <v>99.883913764510766</v>
      </c>
      <c r="I731" s="66">
        <f>+G731-F731</f>
        <v>-0.70000000000004547</v>
      </c>
      <c r="J731" s="60">
        <v>-0.7</v>
      </c>
      <c r="K731" s="61" t="s">
        <v>25</v>
      </c>
      <c r="L731" s="141" t="s">
        <v>642</v>
      </c>
      <c r="M731" s="37"/>
      <c r="N731" s="37"/>
      <c r="O731" s="37"/>
    </row>
    <row r="732" spans="1:15" ht="39.6">
      <c r="A732" s="280">
        <v>1812</v>
      </c>
      <c r="B732" s="52" t="s">
        <v>625</v>
      </c>
      <c r="C732" s="347"/>
      <c r="D732" s="367"/>
      <c r="E732" s="118" t="s">
        <v>643</v>
      </c>
      <c r="F732" s="64">
        <v>1046</v>
      </c>
      <c r="G732" s="65">
        <v>1032.7</v>
      </c>
      <c r="H732" s="65">
        <f t="shared" si="62"/>
        <v>98.728489483747623</v>
      </c>
      <c r="I732" s="66">
        <f t="shared" si="61"/>
        <v>-13.299999999999955</v>
      </c>
      <c r="J732" s="67">
        <v>-13.3</v>
      </c>
      <c r="K732" s="68" t="s">
        <v>25</v>
      </c>
      <c r="L732" s="142" t="s">
        <v>644</v>
      </c>
      <c r="M732" s="37"/>
      <c r="N732" s="37"/>
      <c r="O732" s="37"/>
    </row>
    <row r="733" spans="1:15" ht="26.4">
      <c r="A733" s="280">
        <v>1812</v>
      </c>
      <c r="B733" s="52" t="s">
        <v>625</v>
      </c>
      <c r="C733" s="347"/>
      <c r="D733" s="367"/>
      <c r="E733" s="346" t="s">
        <v>645</v>
      </c>
      <c r="F733" s="384">
        <v>76119</v>
      </c>
      <c r="G733" s="387">
        <v>73484.7</v>
      </c>
      <c r="H733" s="387">
        <f t="shared" si="62"/>
        <v>96.539234619477398</v>
      </c>
      <c r="I733" s="355">
        <f t="shared" si="61"/>
        <v>-2634.3000000000029</v>
      </c>
      <c r="J733" s="67">
        <v>-342.1</v>
      </c>
      <c r="K733" s="68" t="s">
        <v>25</v>
      </c>
      <c r="L733" s="142" t="s">
        <v>646</v>
      </c>
      <c r="M733" s="37"/>
      <c r="N733" s="37"/>
      <c r="O733" s="37"/>
    </row>
    <row r="734" spans="1:15" ht="26.4">
      <c r="A734" s="280">
        <v>1812</v>
      </c>
      <c r="B734" s="52" t="s">
        <v>625</v>
      </c>
      <c r="C734" s="347"/>
      <c r="D734" s="367"/>
      <c r="E734" s="347"/>
      <c r="F734" s="385"/>
      <c r="G734" s="388"/>
      <c r="H734" s="388"/>
      <c r="I734" s="356"/>
      <c r="J734" s="57">
        <v>-1901.8</v>
      </c>
      <c r="K734" s="121" t="s">
        <v>70</v>
      </c>
      <c r="L734" s="148" t="s">
        <v>647</v>
      </c>
      <c r="M734" s="37"/>
      <c r="N734" s="37"/>
      <c r="O734" s="37"/>
    </row>
    <row r="735" spans="1:15" ht="26.4">
      <c r="A735" s="280">
        <v>1812</v>
      </c>
      <c r="B735" s="52" t="s">
        <v>625</v>
      </c>
      <c r="C735" s="347"/>
      <c r="D735" s="367"/>
      <c r="E735" s="348"/>
      <c r="F735" s="386"/>
      <c r="G735" s="389"/>
      <c r="H735" s="389"/>
      <c r="I735" s="357"/>
      <c r="J735" s="60">
        <v>-390.4</v>
      </c>
      <c r="K735" s="61" t="s">
        <v>25</v>
      </c>
      <c r="L735" s="141" t="s">
        <v>648</v>
      </c>
      <c r="M735" s="37"/>
      <c r="N735" s="37"/>
      <c r="O735" s="37"/>
    </row>
    <row r="736" spans="1:15" ht="26.4">
      <c r="A736" s="280">
        <v>1812</v>
      </c>
      <c r="B736" s="52" t="s">
        <v>625</v>
      </c>
      <c r="C736" s="347"/>
      <c r="D736" s="367"/>
      <c r="E736" s="118" t="s">
        <v>649</v>
      </c>
      <c r="F736" s="64">
        <v>603</v>
      </c>
      <c r="G736" s="65">
        <v>602.29999999999995</v>
      </c>
      <c r="H736" s="65">
        <f t="shared" ref="H736:H762" si="63">IF(ISBLANK(G736),"",+G736/F736*100)</f>
        <v>99.883913764510766</v>
      </c>
      <c r="I736" s="66">
        <f t="shared" si="61"/>
        <v>-0.70000000000004547</v>
      </c>
      <c r="J736" s="60">
        <v>-0.7</v>
      </c>
      <c r="K736" s="61" t="s">
        <v>25</v>
      </c>
      <c r="L736" s="141" t="s">
        <v>642</v>
      </c>
      <c r="M736" s="37"/>
      <c r="N736" s="37"/>
      <c r="O736" s="37"/>
    </row>
    <row r="737" spans="1:15">
      <c r="A737" s="280">
        <v>1812</v>
      </c>
      <c r="B737" s="52" t="s">
        <v>625</v>
      </c>
      <c r="C737" s="347"/>
      <c r="D737" s="367"/>
      <c r="E737" s="118" t="s">
        <v>650</v>
      </c>
      <c r="F737" s="64">
        <v>3572.2</v>
      </c>
      <c r="G737" s="65">
        <v>3179.6</v>
      </c>
      <c r="H737" s="65">
        <f t="shared" si="63"/>
        <v>89.00957393203069</v>
      </c>
      <c r="I737" s="66">
        <f t="shared" si="61"/>
        <v>-392.59999999999991</v>
      </c>
      <c r="J737" s="67">
        <v>-392.6</v>
      </c>
      <c r="K737" s="124" t="s">
        <v>70</v>
      </c>
      <c r="L737" s="281" t="s">
        <v>651</v>
      </c>
      <c r="M737" s="37"/>
      <c r="N737" s="37"/>
      <c r="O737" s="37"/>
    </row>
    <row r="738" spans="1:15" ht="26.4">
      <c r="A738" s="280">
        <v>1812</v>
      </c>
      <c r="B738" s="52" t="s">
        <v>625</v>
      </c>
      <c r="C738" s="347"/>
      <c r="D738" s="367"/>
      <c r="E738" s="346" t="s">
        <v>652</v>
      </c>
      <c r="F738" s="384">
        <v>514853.6</v>
      </c>
      <c r="G738" s="387">
        <v>513414</v>
      </c>
      <c r="H738" s="387">
        <f t="shared" si="63"/>
        <v>99.720386533181468</v>
      </c>
      <c r="I738" s="355">
        <f t="shared" si="61"/>
        <v>-1439.5999999999767</v>
      </c>
      <c r="J738" s="67">
        <v>-1142.5</v>
      </c>
      <c r="K738" s="68" t="s">
        <v>209</v>
      </c>
      <c r="L738" s="142" t="s">
        <v>653</v>
      </c>
      <c r="M738" s="37"/>
      <c r="N738" s="37"/>
      <c r="O738" s="37"/>
    </row>
    <row r="739" spans="1:15" ht="39.6">
      <c r="A739" s="280">
        <v>1812</v>
      </c>
      <c r="B739" s="52" t="s">
        <v>625</v>
      </c>
      <c r="C739" s="347"/>
      <c r="D739" s="367"/>
      <c r="E739" s="348"/>
      <c r="F739" s="386"/>
      <c r="G739" s="389"/>
      <c r="H739" s="389"/>
      <c r="I739" s="357"/>
      <c r="J739" s="60">
        <v>-297.10000000000002</v>
      </c>
      <c r="K739" s="61" t="s">
        <v>209</v>
      </c>
      <c r="L739" s="99" t="s">
        <v>654</v>
      </c>
      <c r="M739" s="37"/>
      <c r="N739" s="37"/>
      <c r="O739" s="37"/>
    </row>
    <row r="740" spans="1:15" ht="26.4">
      <c r="A740" s="280">
        <v>1812</v>
      </c>
      <c r="B740" s="52" t="s">
        <v>625</v>
      </c>
      <c r="C740" s="347"/>
      <c r="D740" s="367"/>
      <c r="E740" s="346" t="s">
        <v>655</v>
      </c>
      <c r="F740" s="384">
        <v>186876.2</v>
      </c>
      <c r="G740" s="387">
        <v>169754.6</v>
      </c>
      <c r="H740" s="387">
        <f t="shared" si="63"/>
        <v>90.83799863224958</v>
      </c>
      <c r="I740" s="355">
        <f t="shared" si="61"/>
        <v>-17121.600000000006</v>
      </c>
      <c r="J740" s="67">
        <v>-3489.9</v>
      </c>
      <c r="K740" s="68" t="s">
        <v>209</v>
      </c>
      <c r="L740" s="142" t="s">
        <v>656</v>
      </c>
      <c r="M740" s="37"/>
      <c r="N740" s="37"/>
      <c r="O740" s="37"/>
    </row>
    <row r="741" spans="1:15" ht="26.4">
      <c r="A741" s="280">
        <v>1812</v>
      </c>
      <c r="B741" s="52" t="s">
        <v>625</v>
      </c>
      <c r="C741" s="347"/>
      <c r="D741" s="367"/>
      <c r="E741" s="347"/>
      <c r="F741" s="385"/>
      <c r="G741" s="388"/>
      <c r="H741" s="388"/>
      <c r="I741" s="356"/>
      <c r="J741" s="57">
        <v>-9720.5</v>
      </c>
      <c r="K741" s="121" t="s">
        <v>209</v>
      </c>
      <c r="L741" s="148" t="s">
        <v>647</v>
      </c>
      <c r="M741" s="37"/>
      <c r="N741" s="37"/>
      <c r="O741" s="37"/>
    </row>
    <row r="742" spans="1:15" ht="26.4">
      <c r="A742" s="280">
        <v>1812</v>
      </c>
      <c r="B742" s="52" t="s">
        <v>625</v>
      </c>
      <c r="C742" s="347"/>
      <c r="D742" s="367"/>
      <c r="E742" s="348"/>
      <c r="F742" s="386"/>
      <c r="G742" s="389"/>
      <c r="H742" s="389"/>
      <c r="I742" s="357"/>
      <c r="J742" s="60">
        <v>-3911.2</v>
      </c>
      <c r="K742" s="61" t="s">
        <v>209</v>
      </c>
      <c r="L742" s="141" t="s">
        <v>830</v>
      </c>
      <c r="M742" s="37"/>
      <c r="N742" s="37"/>
      <c r="O742" s="37"/>
    </row>
    <row r="743" spans="1:15">
      <c r="A743" s="280">
        <v>1812</v>
      </c>
      <c r="B743" s="52" t="s">
        <v>625</v>
      </c>
      <c r="C743" s="347"/>
      <c r="D743" s="367"/>
      <c r="E743" s="118" t="s">
        <v>27</v>
      </c>
      <c r="F743" s="64">
        <v>1.5</v>
      </c>
      <c r="G743" s="65">
        <v>1.5</v>
      </c>
      <c r="H743" s="65">
        <f t="shared" si="63"/>
        <v>100</v>
      </c>
      <c r="I743" s="66">
        <f t="shared" si="61"/>
        <v>0</v>
      </c>
      <c r="J743" s="60">
        <v>0</v>
      </c>
      <c r="K743" s="90"/>
      <c r="L743" s="154"/>
      <c r="M743" s="37"/>
      <c r="N743" s="37"/>
      <c r="O743" s="37"/>
    </row>
    <row r="744" spans="1:15">
      <c r="A744" s="280">
        <v>1812</v>
      </c>
      <c r="B744" s="52" t="s">
        <v>625</v>
      </c>
      <c r="C744" s="347"/>
      <c r="D744" s="367"/>
      <c r="E744" s="269" t="s">
        <v>160</v>
      </c>
      <c r="F744" s="64">
        <v>191.7</v>
      </c>
      <c r="G744" s="65">
        <v>191.7</v>
      </c>
      <c r="H744" s="65">
        <f t="shared" si="63"/>
        <v>100</v>
      </c>
      <c r="I744" s="66">
        <f t="shared" si="61"/>
        <v>0</v>
      </c>
      <c r="J744" s="67">
        <v>0</v>
      </c>
      <c r="K744" s="124"/>
      <c r="L744" s="96"/>
      <c r="M744" s="56"/>
      <c r="N744" s="56"/>
      <c r="O744" s="56"/>
    </row>
    <row r="745" spans="1:15">
      <c r="A745" s="280"/>
      <c r="B745" s="52" t="s">
        <v>625</v>
      </c>
      <c r="C745" s="347"/>
      <c r="D745" s="367"/>
      <c r="E745" s="409" t="s">
        <v>178</v>
      </c>
      <c r="F745" s="384">
        <v>32899</v>
      </c>
      <c r="G745" s="387">
        <v>31844.3</v>
      </c>
      <c r="H745" s="387">
        <f>IF(ISBLANK(G745),"",+G745/F745*100)</f>
        <v>96.794127481078448</v>
      </c>
      <c r="I745" s="355">
        <f>+G745-F745</f>
        <v>-1054.7000000000007</v>
      </c>
      <c r="J745" s="67">
        <v>-754</v>
      </c>
      <c r="K745" s="124" t="s">
        <v>37</v>
      </c>
      <c r="L745" s="226" t="s">
        <v>657</v>
      </c>
      <c r="M745" s="56"/>
      <c r="N745" s="56"/>
      <c r="O745" s="56"/>
    </row>
    <row r="746" spans="1:15">
      <c r="A746" s="280">
        <v>1812</v>
      </c>
      <c r="B746" s="52" t="s">
        <v>625</v>
      </c>
      <c r="C746" s="347"/>
      <c r="D746" s="367"/>
      <c r="E746" s="410"/>
      <c r="F746" s="386"/>
      <c r="G746" s="389"/>
      <c r="H746" s="389"/>
      <c r="I746" s="357"/>
      <c r="J746" s="60">
        <v>-300.7</v>
      </c>
      <c r="K746" s="61" t="s">
        <v>25</v>
      </c>
      <c r="L746" s="154" t="s">
        <v>640</v>
      </c>
      <c r="M746" s="56"/>
      <c r="N746" s="56"/>
      <c r="O746" s="56"/>
    </row>
    <row r="747" spans="1:15">
      <c r="A747" s="29">
        <v>1812</v>
      </c>
      <c r="B747" s="70" t="s">
        <v>625</v>
      </c>
      <c r="C747" s="348"/>
      <c r="D747" s="368"/>
      <c r="E747" s="41" t="s">
        <v>29</v>
      </c>
      <c r="F747" s="71">
        <f>SUM(F715:F746)</f>
        <v>1179238.2</v>
      </c>
      <c r="G747" s="72">
        <f>SUM(G715:G746)</f>
        <v>1150706.1000000001</v>
      </c>
      <c r="H747" s="72">
        <f>IF(ISBLANK(G747),"",+G747/F747*100)</f>
        <v>97.580463387295296</v>
      </c>
      <c r="I747" s="73">
        <f>SUM(I715:I746)</f>
        <v>-28532.099999999959</v>
      </c>
      <c r="J747" s="128"/>
      <c r="K747" s="137"/>
      <c r="L747" s="229"/>
      <c r="M747" s="56"/>
      <c r="N747" s="56"/>
      <c r="O747" s="56"/>
    </row>
    <row r="748" spans="1:15">
      <c r="A748" s="29">
        <v>1812</v>
      </c>
      <c r="B748" s="52" t="s">
        <v>625</v>
      </c>
      <c r="C748" s="400" t="s">
        <v>296</v>
      </c>
      <c r="D748" s="403" t="s">
        <v>658</v>
      </c>
      <c r="E748" s="406" t="s">
        <v>20</v>
      </c>
      <c r="F748" s="384">
        <v>4501</v>
      </c>
      <c r="G748" s="387">
        <v>4164.3</v>
      </c>
      <c r="H748" s="387">
        <f t="shared" si="63"/>
        <v>92.519440124416803</v>
      </c>
      <c r="I748" s="355">
        <f t="shared" ref="I748:I761" si="64">+G748-F748</f>
        <v>-336.69999999999982</v>
      </c>
      <c r="J748" s="67">
        <v>-70</v>
      </c>
      <c r="K748" s="68" t="s">
        <v>25</v>
      </c>
      <c r="L748" s="142" t="s">
        <v>659</v>
      </c>
      <c r="M748" s="56"/>
      <c r="N748" s="56"/>
      <c r="O748" s="56"/>
    </row>
    <row r="749" spans="1:15" ht="26.4">
      <c r="A749" s="280">
        <v>1812</v>
      </c>
      <c r="B749" s="52" t="s">
        <v>625</v>
      </c>
      <c r="C749" s="401"/>
      <c r="D749" s="404"/>
      <c r="E749" s="407"/>
      <c r="F749" s="385"/>
      <c r="G749" s="388"/>
      <c r="H749" s="388"/>
      <c r="I749" s="356"/>
      <c r="J749" s="77">
        <v>-4.3</v>
      </c>
      <c r="K749" s="78" t="s">
        <v>35</v>
      </c>
      <c r="L749" s="98" t="s">
        <v>660</v>
      </c>
      <c r="M749" s="56"/>
      <c r="N749" s="56"/>
      <c r="O749" s="56"/>
    </row>
    <row r="750" spans="1:15" ht="26.4">
      <c r="A750" s="280">
        <v>1812</v>
      </c>
      <c r="B750" s="52" t="s">
        <v>625</v>
      </c>
      <c r="C750" s="401"/>
      <c r="D750" s="404"/>
      <c r="E750" s="407"/>
      <c r="F750" s="385"/>
      <c r="G750" s="388"/>
      <c r="H750" s="388"/>
      <c r="I750" s="356"/>
      <c r="J750" s="77">
        <v>-214.6</v>
      </c>
      <c r="K750" s="58" t="s">
        <v>23</v>
      </c>
      <c r="L750" s="152" t="s">
        <v>661</v>
      </c>
      <c r="M750" s="56"/>
      <c r="N750" s="56"/>
      <c r="O750" s="56"/>
    </row>
    <row r="751" spans="1:15">
      <c r="A751" s="280">
        <v>1812</v>
      </c>
      <c r="B751" s="52" t="s">
        <v>625</v>
      </c>
      <c r="C751" s="401"/>
      <c r="D751" s="404"/>
      <c r="E751" s="407"/>
      <c r="F751" s="385"/>
      <c r="G751" s="388"/>
      <c r="H751" s="388"/>
      <c r="I751" s="356"/>
      <c r="J751" s="77">
        <v>-4.5</v>
      </c>
      <c r="K751" s="121" t="s">
        <v>25</v>
      </c>
      <c r="L751" s="152" t="s">
        <v>662</v>
      </c>
      <c r="M751" s="56"/>
      <c r="N751" s="56"/>
      <c r="O751" s="56"/>
    </row>
    <row r="752" spans="1:15">
      <c r="A752" s="280">
        <v>1812</v>
      </c>
      <c r="B752" s="52" t="s">
        <v>625</v>
      </c>
      <c r="C752" s="401"/>
      <c r="D752" s="404"/>
      <c r="E752" s="407"/>
      <c r="F752" s="385"/>
      <c r="G752" s="388"/>
      <c r="H752" s="388"/>
      <c r="I752" s="356"/>
      <c r="J752" s="77">
        <v>-26.8</v>
      </c>
      <c r="K752" s="58" t="s">
        <v>23</v>
      </c>
      <c r="L752" s="148" t="s">
        <v>663</v>
      </c>
      <c r="M752" s="56"/>
      <c r="N752" s="56"/>
      <c r="O752" s="56"/>
    </row>
    <row r="753" spans="1:15" ht="39.6">
      <c r="A753" s="280">
        <v>1812</v>
      </c>
      <c r="B753" s="52" t="s">
        <v>625</v>
      </c>
      <c r="C753" s="401"/>
      <c r="D753" s="404"/>
      <c r="E753" s="408"/>
      <c r="F753" s="386"/>
      <c r="G753" s="389"/>
      <c r="H753" s="389"/>
      <c r="I753" s="357"/>
      <c r="J753" s="80">
        <v>-16.5</v>
      </c>
      <c r="K753" s="122" t="s">
        <v>51</v>
      </c>
      <c r="L753" s="141" t="s">
        <v>664</v>
      </c>
      <c r="M753" s="56"/>
      <c r="N753" s="56"/>
      <c r="O753" s="56"/>
    </row>
    <row r="754" spans="1:15" ht="26.4">
      <c r="A754" s="280">
        <v>1812</v>
      </c>
      <c r="B754" s="52" t="s">
        <v>625</v>
      </c>
      <c r="C754" s="401"/>
      <c r="D754" s="404"/>
      <c r="E754" s="346" t="s">
        <v>665</v>
      </c>
      <c r="F754" s="384">
        <v>3472</v>
      </c>
      <c r="G754" s="387">
        <v>3109.5</v>
      </c>
      <c r="H754" s="387">
        <f t="shared" si="63"/>
        <v>89.559331797235018</v>
      </c>
      <c r="I754" s="355">
        <f t="shared" si="64"/>
        <v>-362.5</v>
      </c>
      <c r="J754" s="67">
        <v>-139.9</v>
      </c>
      <c r="K754" s="68" t="s">
        <v>25</v>
      </c>
      <c r="L754" s="142" t="s">
        <v>766</v>
      </c>
      <c r="M754" s="56"/>
      <c r="N754" s="56"/>
      <c r="O754" s="56"/>
    </row>
    <row r="755" spans="1:15" ht="26.4">
      <c r="A755" s="280">
        <v>1812</v>
      </c>
      <c r="B755" s="52" t="s">
        <v>625</v>
      </c>
      <c r="C755" s="401"/>
      <c r="D755" s="404"/>
      <c r="E755" s="348"/>
      <c r="F755" s="386"/>
      <c r="G755" s="389"/>
      <c r="H755" s="389"/>
      <c r="I755" s="357"/>
      <c r="J755" s="60">
        <v>-222.6</v>
      </c>
      <c r="K755" s="61" t="s">
        <v>209</v>
      </c>
      <c r="L755" s="141" t="s">
        <v>831</v>
      </c>
      <c r="M755" s="56"/>
      <c r="N755" s="56"/>
      <c r="O755" s="56"/>
    </row>
    <row r="756" spans="1:15" ht="26.4">
      <c r="A756" s="280">
        <v>1812</v>
      </c>
      <c r="B756" s="52" t="s">
        <v>625</v>
      </c>
      <c r="C756" s="401"/>
      <c r="D756" s="404"/>
      <c r="E756" s="346" t="s">
        <v>667</v>
      </c>
      <c r="F756" s="384">
        <v>12146</v>
      </c>
      <c r="G756" s="387">
        <v>9051.2999999999993</v>
      </c>
      <c r="H756" s="387">
        <f t="shared" si="63"/>
        <v>74.520829902848675</v>
      </c>
      <c r="I756" s="355">
        <f>+G756-F756</f>
        <v>-3094.7000000000007</v>
      </c>
      <c r="J756" s="67">
        <v>-546.4</v>
      </c>
      <c r="K756" s="68" t="s">
        <v>25</v>
      </c>
      <c r="L756" s="142" t="s">
        <v>668</v>
      </c>
      <c r="M756" s="56"/>
      <c r="N756" s="56"/>
      <c r="O756" s="56"/>
    </row>
    <row r="757" spans="1:15" ht="26.4">
      <c r="A757" s="280">
        <v>1812</v>
      </c>
      <c r="B757" s="52" t="s">
        <v>625</v>
      </c>
      <c r="C757" s="401"/>
      <c r="D757" s="404"/>
      <c r="E757" s="348"/>
      <c r="F757" s="386"/>
      <c r="G757" s="389"/>
      <c r="H757" s="389"/>
      <c r="I757" s="357"/>
      <c r="J757" s="60">
        <v>-2548.3000000000002</v>
      </c>
      <c r="K757" s="61" t="s">
        <v>209</v>
      </c>
      <c r="L757" s="141" t="s">
        <v>666</v>
      </c>
      <c r="M757" s="56"/>
      <c r="N757" s="56"/>
      <c r="O757" s="56"/>
    </row>
    <row r="758" spans="1:15">
      <c r="A758" s="280">
        <v>1812</v>
      </c>
      <c r="B758" s="52" t="s">
        <v>625</v>
      </c>
      <c r="C758" s="401"/>
      <c r="D758" s="404"/>
      <c r="E758" s="346" t="s">
        <v>27</v>
      </c>
      <c r="F758" s="384">
        <v>109.4</v>
      </c>
      <c r="G758" s="387">
        <v>87.5</v>
      </c>
      <c r="H758" s="387">
        <f t="shared" si="63"/>
        <v>79.981718464351005</v>
      </c>
      <c r="I758" s="355">
        <f t="shared" si="64"/>
        <v>-21.900000000000006</v>
      </c>
      <c r="J758" s="67">
        <v>-1.5</v>
      </c>
      <c r="K758" s="68" t="s">
        <v>25</v>
      </c>
      <c r="L758" s="96" t="s">
        <v>669</v>
      </c>
      <c r="M758" s="56"/>
      <c r="N758" s="56"/>
      <c r="O758" s="56"/>
    </row>
    <row r="759" spans="1:15">
      <c r="A759" s="280">
        <v>1812</v>
      </c>
      <c r="B759" s="52" t="s">
        <v>625</v>
      </c>
      <c r="C759" s="401"/>
      <c r="D759" s="404"/>
      <c r="E759" s="347"/>
      <c r="F759" s="385"/>
      <c r="G759" s="388"/>
      <c r="H759" s="388"/>
      <c r="I759" s="356"/>
      <c r="J759" s="57">
        <v>-6</v>
      </c>
      <c r="K759" s="58" t="s">
        <v>23</v>
      </c>
      <c r="L759" s="148" t="s">
        <v>663</v>
      </c>
      <c r="M759" s="56"/>
      <c r="N759" s="56"/>
      <c r="O759" s="56"/>
    </row>
    <row r="760" spans="1:15" ht="26.4">
      <c r="A760" s="280">
        <v>1812</v>
      </c>
      <c r="B760" s="52" t="s">
        <v>625</v>
      </c>
      <c r="C760" s="401"/>
      <c r="D760" s="404"/>
      <c r="E760" s="348"/>
      <c r="F760" s="386"/>
      <c r="G760" s="389"/>
      <c r="H760" s="389"/>
      <c r="I760" s="357"/>
      <c r="J760" s="80">
        <v>-14.4</v>
      </c>
      <c r="K760" s="90" t="s">
        <v>23</v>
      </c>
      <c r="L760" s="228" t="s">
        <v>661</v>
      </c>
      <c r="M760" s="56"/>
      <c r="N760" s="56"/>
      <c r="O760" s="56"/>
    </row>
    <row r="761" spans="1:15">
      <c r="A761" s="280">
        <v>1812</v>
      </c>
      <c r="B761" s="52" t="s">
        <v>625</v>
      </c>
      <c r="C761" s="401"/>
      <c r="D761" s="404"/>
      <c r="E761" s="118" t="s">
        <v>160</v>
      </c>
      <c r="F761" s="64">
        <v>1.5</v>
      </c>
      <c r="G761" s="65">
        <v>1.5</v>
      </c>
      <c r="H761" s="65">
        <f t="shared" si="63"/>
        <v>100</v>
      </c>
      <c r="I761" s="66">
        <f t="shared" si="64"/>
        <v>0</v>
      </c>
      <c r="J761" s="60"/>
      <c r="K761" s="90"/>
      <c r="L761" s="99"/>
      <c r="M761" s="56"/>
      <c r="N761" s="56"/>
      <c r="O761" s="56"/>
    </row>
    <row r="762" spans="1:15">
      <c r="A762" s="29">
        <v>1812</v>
      </c>
      <c r="B762" s="70" t="s">
        <v>625</v>
      </c>
      <c r="C762" s="402"/>
      <c r="D762" s="405"/>
      <c r="E762" s="41" t="s">
        <v>29</v>
      </c>
      <c r="F762" s="71">
        <f>SUM(F748:F761)</f>
        <v>20229.900000000001</v>
      </c>
      <c r="G762" s="72">
        <f>SUM(G748:G761)</f>
        <v>16414.099999999999</v>
      </c>
      <c r="H762" s="72">
        <f t="shared" si="63"/>
        <v>81.137820750473296</v>
      </c>
      <c r="I762" s="73">
        <f>SUM(I748:I761)</f>
        <v>-3815.8000000000006</v>
      </c>
      <c r="J762" s="74"/>
      <c r="K762" s="139"/>
      <c r="L762" s="76"/>
      <c r="M762" s="56"/>
      <c r="N762" s="56"/>
      <c r="O762" s="56"/>
    </row>
    <row r="763" spans="1:15" ht="15.6">
      <c r="A763" s="395" t="s">
        <v>845</v>
      </c>
      <c r="B763" s="396"/>
      <c r="C763" s="396"/>
      <c r="D763" s="396"/>
      <c r="E763" s="396"/>
      <c r="F763" s="396"/>
      <c r="G763" s="396"/>
      <c r="H763" s="396"/>
      <c r="I763" s="396"/>
      <c r="J763" s="397"/>
      <c r="K763" s="398"/>
      <c r="L763" s="399"/>
      <c r="M763" s="56"/>
      <c r="N763" s="56"/>
      <c r="O763" s="56"/>
    </row>
    <row r="764" spans="1:15" ht="39.6">
      <c r="A764" s="282">
        <v>2212</v>
      </c>
      <c r="B764" s="283" t="s">
        <v>670</v>
      </c>
      <c r="C764" s="369" t="s">
        <v>671</v>
      </c>
      <c r="D764" s="378" t="s">
        <v>672</v>
      </c>
      <c r="E764" s="82" t="s">
        <v>20</v>
      </c>
      <c r="F764" s="284">
        <v>24654</v>
      </c>
      <c r="G764" s="285">
        <v>24585.599999999999</v>
      </c>
      <c r="H764" s="84">
        <f t="shared" ref="H764:H771" si="65">IF(ISBLANK(G764),"",+G764/F764*100)</f>
        <v>99.722560233633487</v>
      </c>
      <c r="I764" s="66">
        <f t="shared" ref="I764:I770" si="66">+G764-F764</f>
        <v>-68.400000000001455</v>
      </c>
      <c r="J764" s="86">
        <v>-68.400000000000006</v>
      </c>
      <c r="K764" s="87" t="s">
        <v>37</v>
      </c>
      <c r="L764" s="76" t="s">
        <v>832</v>
      </c>
      <c r="M764" s="37"/>
      <c r="N764" s="37"/>
      <c r="O764" s="37"/>
    </row>
    <row r="765" spans="1:15" ht="39.6">
      <c r="A765" s="282">
        <v>2212</v>
      </c>
      <c r="B765" s="283" t="s">
        <v>670</v>
      </c>
      <c r="C765" s="370"/>
      <c r="D765" s="379"/>
      <c r="E765" s="82" t="s">
        <v>121</v>
      </c>
      <c r="F765" s="286">
        <v>274</v>
      </c>
      <c r="G765" s="287">
        <v>249</v>
      </c>
      <c r="H765" s="84">
        <f t="shared" si="65"/>
        <v>90.87591240875912</v>
      </c>
      <c r="I765" s="66">
        <f t="shared" si="66"/>
        <v>-25</v>
      </c>
      <c r="J765" s="86">
        <v>-25</v>
      </c>
      <c r="K765" s="143" t="s">
        <v>25</v>
      </c>
      <c r="L765" s="76" t="s">
        <v>833</v>
      </c>
      <c r="M765" s="37"/>
      <c r="N765" s="37"/>
      <c r="O765" s="37"/>
    </row>
    <row r="766" spans="1:15" ht="26.4">
      <c r="A766" s="282">
        <v>2212</v>
      </c>
      <c r="B766" s="283" t="s">
        <v>670</v>
      </c>
      <c r="C766" s="370"/>
      <c r="D766" s="379"/>
      <c r="E766" s="288" t="s">
        <v>424</v>
      </c>
      <c r="F766" s="286">
        <v>2245.4</v>
      </c>
      <c r="G766" s="289">
        <v>2245.1999999999998</v>
      </c>
      <c r="H766" s="136">
        <f t="shared" si="65"/>
        <v>99.991092901042123</v>
      </c>
      <c r="I766" s="66">
        <f t="shared" si="66"/>
        <v>-0.20000000000027285</v>
      </c>
      <c r="J766" s="86">
        <v>-0.2</v>
      </c>
      <c r="K766" s="87" t="s">
        <v>37</v>
      </c>
      <c r="L766" s="76" t="s">
        <v>837</v>
      </c>
      <c r="M766" s="37"/>
      <c r="N766" s="37"/>
      <c r="O766" s="37"/>
    </row>
    <row r="767" spans="1:15" ht="39.6">
      <c r="A767" s="282">
        <v>2212</v>
      </c>
      <c r="B767" s="283" t="s">
        <v>670</v>
      </c>
      <c r="C767" s="370"/>
      <c r="D767" s="379"/>
      <c r="E767" s="82" t="s">
        <v>673</v>
      </c>
      <c r="F767" s="286">
        <v>730</v>
      </c>
      <c r="G767" s="289">
        <v>633.4</v>
      </c>
      <c r="H767" s="84">
        <f t="shared" si="65"/>
        <v>86.767123287671239</v>
      </c>
      <c r="I767" s="66">
        <f t="shared" si="66"/>
        <v>-96.600000000000023</v>
      </c>
      <c r="J767" s="86">
        <v>-96.6</v>
      </c>
      <c r="K767" s="143" t="s">
        <v>25</v>
      </c>
      <c r="L767" s="76" t="s">
        <v>834</v>
      </c>
      <c r="M767" s="56"/>
      <c r="N767" s="56"/>
      <c r="O767" s="56"/>
    </row>
    <row r="768" spans="1:15" ht="39.6">
      <c r="A768" s="282">
        <v>2212</v>
      </c>
      <c r="B768" s="283" t="s">
        <v>670</v>
      </c>
      <c r="C768" s="370"/>
      <c r="D768" s="379"/>
      <c r="E768" s="82" t="s">
        <v>674</v>
      </c>
      <c r="F768" s="286">
        <v>2000</v>
      </c>
      <c r="G768" s="289">
        <v>646.20000000000005</v>
      </c>
      <c r="H768" s="84">
        <f t="shared" si="65"/>
        <v>32.31</v>
      </c>
      <c r="I768" s="66">
        <f t="shared" si="66"/>
        <v>-1353.8</v>
      </c>
      <c r="J768" s="86">
        <v>-1353.8</v>
      </c>
      <c r="K768" s="143" t="s">
        <v>25</v>
      </c>
      <c r="L768" s="76" t="s">
        <v>835</v>
      </c>
      <c r="M768" s="56"/>
      <c r="N768" s="56"/>
      <c r="O768" s="56"/>
    </row>
    <row r="769" spans="1:15" ht="26.4">
      <c r="A769" s="282">
        <v>2212</v>
      </c>
      <c r="B769" s="283" t="s">
        <v>670</v>
      </c>
      <c r="C769" s="370"/>
      <c r="D769" s="379"/>
      <c r="E769" s="82" t="s">
        <v>27</v>
      </c>
      <c r="F769" s="286">
        <v>3795.7</v>
      </c>
      <c r="G769" s="289">
        <v>3795.6</v>
      </c>
      <c r="H769" s="136">
        <f t="shared" si="65"/>
        <v>99.997365439839825</v>
      </c>
      <c r="I769" s="66">
        <f t="shared" si="66"/>
        <v>-9.9999999999909051E-2</v>
      </c>
      <c r="J769" s="86">
        <v>-0.1</v>
      </c>
      <c r="K769" s="87" t="s">
        <v>37</v>
      </c>
      <c r="L769" s="76" t="s">
        <v>836</v>
      </c>
      <c r="M769" s="37"/>
      <c r="N769" s="37"/>
      <c r="O769" s="37"/>
    </row>
    <row r="770" spans="1:15" ht="26.4">
      <c r="A770" s="282">
        <v>2212</v>
      </c>
      <c r="B770" s="283" t="s">
        <v>670</v>
      </c>
      <c r="C770" s="370"/>
      <c r="D770" s="379"/>
      <c r="E770" s="290" t="s">
        <v>675</v>
      </c>
      <c r="F770" s="286">
        <v>9.8000000000000007</v>
      </c>
      <c r="G770" s="287">
        <v>9.6999999999999993</v>
      </c>
      <c r="H770" s="136">
        <f t="shared" si="65"/>
        <v>98.979591836734684</v>
      </c>
      <c r="I770" s="66">
        <f t="shared" si="66"/>
        <v>-0.10000000000000142</v>
      </c>
      <c r="J770" s="86">
        <v>-0.1</v>
      </c>
      <c r="K770" s="87" t="s">
        <v>37</v>
      </c>
      <c r="L770" s="76" t="s">
        <v>836</v>
      </c>
      <c r="M770" s="37"/>
      <c r="N770" s="37"/>
      <c r="O770" s="37"/>
    </row>
    <row r="771" spans="1:15" ht="26.4">
      <c r="A771" s="291">
        <v>2212</v>
      </c>
      <c r="B771" s="125" t="s">
        <v>670</v>
      </c>
      <c r="C771" s="371"/>
      <c r="D771" s="380"/>
      <c r="E771" s="41" t="s">
        <v>29</v>
      </c>
      <c r="F771" s="71">
        <f>SUM(F764:F770)</f>
        <v>33708.9</v>
      </c>
      <c r="G771" s="72">
        <f>SUM(G764:G770)</f>
        <v>32164.7</v>
      </c>
      <c r="H771" s="72">
        <f t="shared" si="65"/>
        <v>95.419013969604464</v>
      </c>
      <c r="I771" s="73">
        <f>SUM(I764:I770)</f>
        <v>-1544.2000000000016</v>
      </c>
      <c r="J771" s="74"/>
      <c r="K771" s="75"/>
      <c r="L771" s="76"/>
      <c r="M771" s="37"/>
      <c r="N771" s="37"/>
      <c r="O771" s="37"/>
    </row>
    <row r="772" spans="1:15" ht="15.6">
      <c r="A772" s="358" t="s">
        <v>846</v>
      </c>
      <c r="B772" s="359"/>
      <c r="C772" s="359"/>
      <c r="D772" s="359"/>
      <c r="E772" s="359"/>
      <c r="F772" s="359"/>
      <c r="G772" s="359"/>
      <c r="H772" s="359"/>
      <c r="I772" s="359"/>
      <c r="J772" s="360"/>
      <c r="K772" s="361"/>
      <c r="L772" s="362"/>
      <c r="M772" s="37"/>
      <c r="N772" s="37"/>
      <c r="O772" s="37"/>
    </row>
    <row r="773" spans="1:15" ht="79.2">
      <c r="A773" s="282">
        <v>1981</v>
      </c>
      <c r="B773" s="146" t="s">
        <v>676</v>
      </c>
      <c r="C773" s="369" t="s">
        <v>677</v>
      </c>
      <c r="D773" s="390" t="s">
        <v>678</v>
      </c>
      <c r="E773" s="82" t="s">
        <v>418</v>
      </c>
      <c r="F773" s="64">
        <v>1053</v>
      </c>
      <c r="G773" s="84">
        <v>742.1</v>
      </c>
      <c r="H773" s="84">
        <f t="shared" ref="H773:H781" si="67">IF(ISBLANK(G773),"",+G773/F773*100)</f>
        <v>70.474833808167148</v>
      </c>
      <c r="I773" s="66">
        <f>+G773-F773</f>
        <v>-310.89999999999998</v>
      </c>
      <c r="J773" s="86">
        <v>-310.89999999999998</v>
      </c>
      <c r="K773" s="143" t="s">
        <v>25</v>
      </c>
      <c r="L773" s="76" t="s">
        <v>679</v>
      </c>
      <c r="M773" s="56"/>
      <c r="N773" s="56"/>
      <c r="O773" s="56"/>
    </row>
    <row r="774" spans="1:15">
      <c r="A774" s="282">
        <v>1981</v>
      </c>
      <c r="B774" s="146" t="s">
        <v>676</v>
      </c>
      <c r="C774" s="371"/>
      <c r="D774" s="392"/>
      <c r="E774" s="41" t="s">
        <v>29</v>
      </c>
      <c r="F774" s="71">
        <f>SUM(F773)</f>
        <v>1053</v>
      </c>
      <c r="G774" s="72">
        <f>SUM(G773)</f>
        <v>742.1</v>
      </c>
      <c r="H774" s="72">
        <f t="shared" si="67"/>
        <v>70.474833808167148</v>
      </c>
      <c r="I774" s="73">
        <f>SUM(I773)</f>
        <v>-310.89999999999998</v>
      </c>
      <c r="J774" s="74"/>
      <c r="K774" s="75"/>
      <c r="L774" s="76"/>
      <c r="M774" s="56"/>
      <c r="N774" s="56"/>
      <c r="O774" s="56"/>
    </row>
    <row r="775" spans="1:15" ht="66">
      <c r="A775" s="282">
        <v>1981</v>
      </c>
      <c r="B775" s="146" t="s">
        <v>676</v>
      </c>
      <c r="C775" s="369" t="s">
        <v>680</v>
      </c>
      <c r="D775" s="390" t="s">
        <v>681</v>
      </c>
      <c r="E775" s="269" t="s">
        <v>682</v>
      </c>
      <c r="F775" s="83">
        <v>355</v>
      </c>
      <c r="G775" s="84">
        <v>112.4</v>
      </c>
      <c r="H775" s="84">
        <f t="shared" si="67"/>
        <v>31.661971830985919</v>
      </c>
      <c r="I775" s="66">
        <f t="shared" ref="I775:I780" si="68">+G775-F775</f>
        <v>-242.6</v>
      </c>
      <c r="J775" s="86">
        <v>-242.6</v>
      </c>
      <c r="K775" s="143" t="s">
        <v>25</v>
      </c>
      <c r="L775" s="76" t="s">
        <v>767</v>
      </c>
      <c r="M775" s="56"/>
      <c r="N775" s="56"/>
      <c r="O775" s="56"/>
    </row>
    <row r="776" spans="1:15">
      <c r="A776" s="282">
        <v>1981</v>
      </c>
      <c r="B776" s="146" t="s">
        <v>676</v>
      </c>
      <c r="C776" s="370"/>
      <c r="D776" s="391"/>
      <c r="E776" s="269" t="s">
        <v>683</v>
      </c>
      <c r="F776" s="83">
        <v>2</v>
      </c>
      <c r="G776" s="84">
        <v>1.1000000000000001</v>
      </c>
      <c r="H776" s="84">
        <f t="shared" si="67"/>
        <v>55.000000000000007</v>
      </c>
      <c r="I776" s="66">
        <f t="shared" si="68"/>
        <v>-0.89999999999999991</v>
      </c>
      <c r="J776" s="86">
        <v>-0.9</v>
      </c>
      <c r="K776" s="292" t="s">
        <v>25</v>
      </c>
      <c r="L776" s="293" t="s">
        <v>684</v>
      </c>
      <c r="M776" s="56"/>
      <c r="N776" s="56"/>
      <c r="O776" s="56"/>
    </row>
    <row r="777" spans="1:15">
      <c r="A777" s="282">
        <v>1981</v>
      </c>
      <c r="B777" s="146" t="s">
        <v>676</v>
      </c>
      <c r="C777" s="370"/>
      <c r="D777" s="391"/>
      <c r="E777" s="269" t="s">
        <v>595</v>
      </c>
      <c r="F777" s="83">
        <v>10</v>
      </c>
      <c r="G777" s="84">
        <v>6.9</v>
      </c>
      <c r="H777" s="84">
        <f t="shared" si="67"/>
        <v>69</v>
      </c>
      <c r="I777" s="66">
        <f t="shared" si="68"/>
        <v>-3.0999999999999996</v>
      </c>
      <c r="J777" s="86">
        <v>-3.1</v>
      </c>
      <c r="K777" s="292" t="s">
        <v>25</v>
      </c>
      <c r="L777" s="293" t="s">
        <v>684</v>
      </c>
      <c r="M777" s="56"/>
      <c r="N777" s="56"/>
      <c r="O777" s="56"/>
    </row>
    <row r="778" spans="1:15">
      <c r="A778" s="282">
        <v>1981</v>
      </c>
      <c r="B778" s="146" t="s">
        <v>676</v>
      </c>
      <c r="C778" s="370"/>
      <c r="D778" s="391"/>
      <c r="E778" s="269" t="s">
        <v>685</v>
      </c>
      <c r="F778" s="83">
        <v>638</v>
      </c>
      <c r="G778" s="84">
        <v>637.1</v>
      </c>
      <c r="H778" s="84">
        <f t="shared" si="67"/>
        <v>99.858934169278996</v>
      </c>
      <c r="I778" s="66">
        <f t="shared" si="68"/>
        <v>-0.89999999999997726</v>
      </c>
      <c r="J778" s="86">
        <v>-0.9</v>
      </c>
      <c r="K778" s="292" t="s">
        <v>25</v>
      </c>
      <c r="L778" s="293" t="s">
        <v>684</v>
      </c>
      <c r="M778" s="56"/>
      <c r="N778" s="56"/>
      <c r="O778" s="56"/>
    </row>
    <row r="779" spans="1:15">
      <c r="A779" s="282">
        <v>1981</v>
      </c>
      <c r="B779" s="146" t="s">
        <v>676</v>
      </c>
      <c r="C779" s="370"/>
      <c r="D779" s="391"/>
      <c r="E779" s="269" t="s">
        <v>686</v>
      </c>
      <c r="F779" s="83">
        <v>9</v>
      </c>
      <c r="G779" s="84">
        <v>6.8</v>
      </c>
      <c r="H779" s="84">
        <f t="shared" si="67"/>
        <v>75.555555555555557</v>
      </c>
      <c r="I779" s="66">
        <f t="shared" si="68"/>
        <v>-2.2000000000000002</v>
      </c>
      <c r="J779" s="86">
        <v>-2.2000000000000002</v>
      </c>
      <c r="K779" s="292" t="s">
        <v>25</v>
      </c>
      <c r="L779" s="293" t="s">
        <v>684</v>
      </c>
      <c r="M779" s="56"/>
      <c r="N779" s="56"/>
      <c r="O779" s="56"/>
    </row>
    <row r="780" spans="1:15">
      <c r="A780" s="282">
        <v>1981</v>
      </c>
      <c r="B780" s="146" t="s">
        <v>676</v>
      </c>
      <c r="C780" s="370"/>
      <c r="D780" s="391"/>
      <c r="E780" s="269" t="s">
        <v>687</v>
      </c>
      <c r="F780" s="83">
        <v>54</v>
      </c>
      <c r="G780" s="84">
        <v>38.9</v>
      </c>
      <c r="H780" s="84">
        <f t="shared" si="67"/>
        <v>72.037037037037038</v>
      </c>
      <c r="I780" s="66">
        <f t="shared" si="68"/>
        <v>-15.100000000000001</v>
      </c>
      <c r="J780" s="86">
        <v>-15.1</v>
      </c>
      <c r="K780" s="292" t="s">
        <v>25</v>
      </c>
      <c r="L780" s="293" t="s">
        <v>684</v>
      </c>
      <c r="M780" s="56"/>
      <c r="N780" s="56"/>
      <c r="O780" s="56"/>
    </row>
    <row r="781" spans="1:15">
      <c r="A781" s="282">
        <v>1981</v>
      </c>
      <c r="B781" s="146" t="s">
        <v>676</v>
      </c>
      <c r="C781" s="371"/>
      <c r="D781" s="392"/>
      <c r="E781" s="41" t="s">
        <v>29</v>
      </c>
      <c r="F781" s="71">
        <f>SUM(F775:F780)</f>
        <v>1068</v>
      </c>
      <c r="G781" s="72">
        <f>SUM(G775:G780)</f>
        <v>803.19999999999993</v>
      </c>
      <c r="H781" s="72">
        <f t="shared" si="67"/>
        <v>75.205992509363284</v>
      </c>
      <c r="I781" s="73">
        <f>SUM(I775:I780)</f>
        <v>-264.79999999999995</v>
      </c>
      <c r="J781" s="74"/>
      <c r="K781" s="75"/>
      <c r="L781" s="76"/>
      <c r="M781" s="56"/>
      <c r="N781" s="56"/>
      <c r="O781" s="56"/>
    </row>
    <row r="782" spans="1:15" ht="15.6">
      <c r="A782" s="393" t="s">
        <v>847</v>
      </c>
      <c r="B782" s="394"/>
      <c r="C782" s="394"/>
      <c r="D782" s="394"/>
      <c r="E782" s="394"/>
      <c r="F782" s="394"/>
      <c r="G782" s="394"/>
      <c r="H782" s="394"/>
      <c r="I782" s="394"/>
      <c r="J782" s="360"/>
      <c r="K782" s="361"/>
      <c r="L782" s="362"/>
      <c r="M782" s="56"/>
      <c r="N782" s="56"/>
      <c r="O782" s="56"/>
    </row>
    <row r="783" spans="1:15" ht="26.4">
      <c r="A783" s="282">
        <v>2214</v>
      </c>
      <c r="B783" s="52" t="s">
        <v>688</v>
      </c>
      <c r="C783" s="369" t="s">
        <v>689</v>
      </c>
      <c r="D783" s="372" t="s">
        <v>690</v>
      </c>
      <c r="E783" s="82" t="s">
        <v>20</v>
      </c>
      <c r="F783" s="83">
        <v>1159</v>
      </c>
      <c r="G783" s="84">
        <v>1154.2</v>
      </c>
      <c r="H783" s="84">
        <f t="shared" ref="H783:H785" si="69">IF(ISBLANK(G783),"",+G783/F783*100)</f>
        <v>99.585849870578087</v>
      </c>
      <c r="I783" s="66">
        <f t="shared" ref="I783:I785" si="70">+G783-F783</f>
        <v>-4.7999999999999545</v>
      </c>
      <c r="J783" s="86">
        <v>-4.8</v>
      </c>
      <c r="K783" s="87" t="s">
        <v>37</v>
      </c>
      <c r="L783" s="299" t="s">
        <v>691</v>
      </c>
      <c r="M783" s="56"/>
      <c r="N783" s="56"/>
      <c r="O783" s="56"/>
    </row>
    <row r="784" spans="1:15" ht="26.4">
      <c r="A784" s="282">
        <v>2214</v>
      </c>
      <c r="B784" s="52" t="s">
        <v>688</v>
      </c>
      <c r="C784" s="370"/>
      <c r="D784" s="373"/>
      <c r="E784" s="82" t="s">
        <v>27</v>
      </c>
      <c r="F784" s="83">
        <v>10</v>
      </c>
      <c r="G784" s="84">
        <v>7.7</v>
      </c>
      <c r="H784" s="84">
        <f t="shared" si="69"/>
        <v>77</v>
      </c>
      <c r="I784" s="66">
        <f t="shared" si="70"/>
        <v>-2.2999999999999998</v>
      </c>
      <c r="J784" s="53">
        <v>-2.2999999999999998</v>
      </c>
      <c r="K784" s="68" t="s">
        <v>25</v>
      </c>
      <c r="L784" s="156" t="s">
        <v>692</v>
      </c>
      <c r="M784" s="56"/>
      <c r="N784" s="56"/>
      <c r="O784" s="56"/>
    </row>
    <row r="785" spans="1:15" ht="39.6">
      <c r="A785" s="282">
        <v>2214</v>
      </c>
      <c r="B785" s="52" t="s">
        <v>688</v>
      </c>
      <c r="C785" s="370"/>
      <c r="D785" s="373"/>
      <c r="E785" s="381" t="s">
        <v>44</v>
      </c>
      <c r="F785" s="349">
        <v>8710.2999999999993</v>
      </c>
      <c r="G785" s="352">
        <v>6859.1</v>
      </c>
      <c r="H785" s="352">
        <f t="shared" si="69"/>
        <v>78.747000677358997</v>
      </c>
      <c r="I785" s="355">
        <f t="shared" si="70"/>
        <v>-1851.1999999999989</v>
      </c>
      <c r="J785" s="53">
        <v>-141.30000000000001</v>
      </c>
      <c r="K785" s="54" t="s">
        <v>21</v>
      </c>
      <c r="L785" s="156" t="s">
        <v>693</v>
      </c>
      <c r="M785" s="56"/>
      <c r="N785" s="56"/>
      <c r="O785" s="56"/>
    </row>
    <row r="786" spans="1:15" ht="39.6">
      <c r="A786" s="282">
        <v>2214</v>
      </c>
      <c r="B786" s="52" t="s">
        <v>688</v>
      </c>
      <c r="C786" s="370"/>
      <c r="D786" s="373"/>
      <c r="E786" s="382"/>
      <c r="F786" s="350"/>
      <c r="G786" s="353"/>
      <c r="H786" s="353"/>
      <c r="I786" s="356"/>
      <c r="J786" s="77">
        <v>-20.100000000000001</v>
      </c>
      <c r="K786" s="58" t="s">
        <v>37</v>
      </c>
      <c r="L786" s="295" t="s">
        <v>694</v>
      </c>
      <c r="M786" s="56"/>
      <c r="N786" s="56"/>
      <c r="O786" s="56"/>
    </row>
    <row r="787" spans="1:15" ht="26.4">
      <c r="A787" s="282">
        <v>2214</v>
      </c>
      <c r="B787" s="52" t="s">
        <v>688</v>
      </c>
      <c r="C787" s="370"/>
      <c r="D787" s="373"/>
      <c r="E787" s="382"/>
      <c r="F787" s="350"/>
      <c r="G787" s="353"/>
      <c r="H787" s="353"/>
      <c r="I787" s="356"/>
      <c r="J787" s="77">
        <v>-0.6</v>
      </c>
      <c r="K787" s="58" t="s">
        <v>37</v>
      </c>
      <c r="L787" s="295" t="s">
        <v>695</v>
      </c>
      <c r="M787" s="56"/>
      <c r="N787" s="56"/>
      <c r="O787" s="56"/>
    </row>
    <row r="788" spans="1:15" ht="39.6">
      <c r="A788" s="282">
        <v>2214</v>
      </c>
      <c r="B788" s="52" t="s">
        <v>688</v>
      </c>
      <c r="C788" s="370"/>
      <c r="D788" s="373"/>
      <c r="E788" s="382"/>
      <c r="F788" s="350"/>
      <c r="G788" s="353"/>
      <c r="H788" s="353"/>
      <c r="I788" s="356"/>
      <c r="J788" s="77">
        <v>-37.9</v>
      </c>
      <c r="K788" s="58" t="s">
        <v>37</v>
      </c>
      <c r="L788" s="341" t="s">
        <v>696</v>
      </c>
      <c r="M788" s="56"/>
      <c r="N788" s="56"/>
      <c r="O788" s="56"/>
    </row>
    <row r="789" spans="1:15" ht="39.6">
      <c r="A789" s="282">
        <v>2214</v>
      </c>
      <c r="B789" s="52" t="s">
        <v>688</v>
      </c>
      <c r="C789" s="370"/>
      <c r="D789" s="373"/>
      <c r="E789" s="382"/>
      <c r="F789" s="350"/>
      <c r="G789" s="353"/>
      <c r="H789" s="353"/>
      <c r="I789" s="356"/>
      <c r="J789" s="77">
        <v>-18.8</v>
      </c>
      <c r="K789" s="58" t="s">
        <v>37</v>
      </c>
      <c r="L789" s="341" t="s">
        <v>697</v>
      </c>
      <c r="M789" s="56"/>
      <c r="N789" s="56"/>
      <c r="O789" s="56"/>
    </row>
    <row r="790" spans="1:15" ht="39.6">
      <c r="A790" s="282">
        <v>2214</v>
      </c>
      <c r="B790" s="52" t="s">
        <v>688</v>
      </c>
      <c r="C790" s="370"/>
      <c r="D790" s="373"/>
      <c r="E790" s="382"/>
      <c r="F790" s="350"/>
      <c r="G790" s="353"/>
      <c r="H790" s="353"/>
      <c r="I790" s="356"/>
      <c r="J790" s="77">
        <v>-39.5</v>
      </c>
      <c r="K790" s="58" t="s">
        <v>23</v>
      </c>
      <c r="L790" s="341" t="s">
        <v>698</v>
      </c>
      <c r="M790" s="56"/>
      <c r="N790" s="56"/>
      <c r="O790" s="56"/>
    </row>
    <row r="791" spans="1:15" ht="39.6">
      <c r="A791" s="282">
        <v>2214</v>
      </c>
      <c r="B791" s="52" t="s">
        <v>688</v>
      </c>
      <c r="C791" s="370"/>
      <c r="D791" s="373"/>
      <c r="E791" s="382"/>
      <c r="F791" s="350"/>
      <c r="G791" s="353"/>
      <c r="H791" s="353"/>
      <c r="I791" s="356"/>
      <c r="J791" s="77">
        <v>-5.7</v>
      </c>
      <c r="K791" s="58" t="s">
        <v>23</v>
      </c>
      <c r="L791" s="341" t="s">
        <v>699</v>
      </c>
      <c r="M791" s="56"/>
      <c r="N791" s="56"/>
      <c r="O791" s="56"/>
    </row>
    <row r="792" spans="1:15" ht="26.4">
      <c r="A792" s="282">
        <v>2214</v>
      </c>
      <c r="B792" s="52" t="s">
        <v>688</v>
      </c>
      <c r="C792" s="370"/>
      <c r="D792" s="373"/>
      <c r="E792" s="382"/>
      <c r="F792" s="350"/>
      <c r="G792" s="353"/>
      <c r="H792" s="353"/>
      <c r="I792" s="356"/>
      <c r="J792" s="77">
        <v>-2.9</v>
      </c>
      <c r="K792" s="58" t="s">
        <v>23</v>
      </c>
      <c r="L792" s="295" t="s">
        <v>700</v>
      </c>
      <c r="M792" s="56"/>
      <c r="N792" s="56"/>
      <c r="O792" s="56"/>
    </row>
    <row r="793" spans="1:15" ht="26.4">
      <c r="A793" s="282">
        <v>2214</v>
      </c>
      <c r="B793" s="52" t="s">
        <v>688</v>
      </c>
      <c r="C793" s="370"/>
      <c r="D793" s="373"/>
      <c r="E793" s="382"/>
      <c r="F793" s="350"/>
      <c r="G793" s="353"/>
      <c r="H793" s="353"/>
      <c r="I793" s="356"/>
      <c r="J793" s="77">
        <v>-62</v>
      </c>
      <c r="K793" s="97" t="s">
        <v>51</v>
      </c>
      <c r="L793" s="295" t="s">
        <v>701</v>
      </c>
      <c r="M793" s="56"/>
      <c r="N793" s="56"/>
      <c r="O793" s="56"/>
    </row>
    <row r="794" spans="1:15" ht="92.4">
      <c r="A794" s="282">
        <v>2214</v>
      </c>
      <c r="B794" s="52" t="s">
        <v>688</v>
      </c>
      <c r="C794" s="370"/>
      <c r="D794" s="373"/>
      <c r="E794" s="382"/>
      <c r="F794" s="350"/>
      <c r="G794" s="353"/>
      <c r="H794" s="353"/>
      <c r="I794" s="356"/>
      <c r="J794" s="77">
        <v>-221.8</v>
      </c>
      <c r="K794" s="78" t="s">
        <v>102</v>
      </c>
      <c r="L794" s="295" t="s">
        <v>702</v>
      </c>
      <c r="M794" s="56"/>
      <c r="N794" s="56"/>
      <c r="O794" s="56"/>
    </row>
    <row r="795" spans="1:15" ht="26.4">
      <c r="A795" s="282">
        <v>2214</v>
      </c>
      <c r="B795" s="52" t="s">
        <v>688</v>
      </c>
      <c r="C795" s="370"/>
      <c r="D795" s="373"/>
      <c r="E795" s="382"/>
      <c r="F795" s="350"/>
      <c r="G795" s="353"/>
      <c r="H795" s="353"/>
      <c r="I795" s="356"/>
      <c r="J795" s="77">
        <v>-126.8</v>
      </c>
      <c r="K795" s="78" t="s">
        <v>61</v>
      </c>
      <c r="L795" s="295" t="s">
        <v>703</v>
      </c>
      <c r="M795" s="56"/>
      <c r="N795" s="56"/>
      <c r="O795" s="56"/>
    </row>
    <row r="796" spans="1:15" ht="26.4">
      <c r="A796" s="282">
        <v>2214</v>
      </c>
      <c r="B796" s="52" t="s">
        <v>688</v>
      </c>
      <c r="C796" s="370"/>
      <c r="D796" s="373"/>
      <c r="E796" s="382"/>
      <c r="F796" s="350"/>
      <c r="G796" s="353"/>
      <c r="H796" s="353"/>
      <c r="I796" s="356"/>
      <c r="J796" s="77">
        <v>-65.3</v>
      </c>
      <c r="K796" s="121" t="s">
        <v>25</v>
      </c>
      <c r="L796" s="295" t="s">
        <v>704</v>
      </c>
      <c r="M796" s="56"/>
      <c r="N796" s="56"/>
      <c r="O796" s="56"/>
    </row>
    <row r="797" spans="1:15" ht="26.4">
      <c r="A797" s="282">
        <v>2214</v>
      </c>
      <c r="B797" s="52" t="s">
        <v>688</v>
      </c>
      <c r="C797" s="370"/>
      <c r="D797" s="373"/>
      <c r="E797" s="382"/>
      <c r="F797" s="350"/>
      <c r="G797" s="353"/>
      <c r="H797" s="353"/>
      <c r="I797" s="356"/>
      <c r="J797" s="77">
        <v>-197.6</v>
      </c>
      <c r="K797" s="121" t="s">
        <v>25</v>
      </c>
      <c r="L797" s="295" t="s">
        <v>705</v>
      </c>
      <c r="M797" s="56"/>
      <c r="N797" s="56"/>
      <c r="O797" s="56"/>
    </row>
    <row r="798" spans="1:15" ht="26.4">
      <c r="A798" s="282">
        <v>2214</v>
      </c>
      <c r="B798" s="52" t="s">
        <v>688</v>
      </c>
      <c r="C798" s="370"/>
      <c r="D798" s="373"/>
      <c r="E798" s="382"/>
      <c r="F798" s="350"/>
      <c r="G798" s="353"/>
      <c r="H798" s="353"/>
      <c r="I798" s="356"/>
      <c r="J798" s="77">
        <v>-1.6</v>
      </c>
      <c r="K798" s="121" t="s">
        <v>25</v>
      </c>
      <c r="L798" s="295" t="s">
        <v>838</v>
      </c>
      <c r="M798" s="56"/>
      <c r="N798" s="56"/>
      <c r="O798" s="56"/>
    </row>
    <row r="799" spans="1:15" ht="39.6">
      <c r="A799" s="282">
        <v>2214</v>
      </c>
      <c r="B799" s="52" t="s">
        <v>688</v>
      </c>
      <c r="C799" s="370"/>
      <c r="D799" s="373"/>
      <c r="E799" s="382"/>
      <c r="F799" s="350"/>
      <c r="G799" s="353"/>
      <c r="H799" s="353"/>
      <c r="I799" s="356"/>
      <c r="J799" s="77">
        <v>-4.5</v>
      </c>
      <c r="K799" s="121" t="s">
        <v>25</v>
      </c>
      <c r="L799" s="341" t="s">
        <v>706</v>
      </c>
      <c r="M799" s="56"/>
      <c r="N799" s="56"/>
      <c r="O799" s="56"/>
    </row>
    <row r="800" spans="1:15" ht="26.4">
      <c r="A800" s="282">
        <v>2214</v>
      </c>
      <c r="B800" s="52" t="s">
        <v>688</v>
      </c>
      <c r="C800" s="370"/>
      <c r="D800" s="373"/>
      <c r="E800" s="382"/>
      <c r="F800" s="350"/>
      <c r="G800" s="353"/>
      <c r="H800" s="353"/>
      <c r="I800" s="356"/>
      <c r="J800" s="77">
        <v>-24.9</v>
      </c>
      <c r="K800" s="121" t="s">
        <v>25</v>
      </c>
      <c r="L800" s="341" t="s">
        <v>707</v>
      </c>
      <c r="M800" s="56"/>
      <c r="N800" s="56"/>
      <c r="O800" s="56"/>
    </row>
    <row r="801" spans="1:15" ht="39.6">
      <c r="A801" s="282">
        <v>2214</v>
      </c>
      <c r="B801" s="52" t="s">
        <v>688</v>
      </c>
      <c r="C801" s="370"/>
      <c r="D801" s="373"/>
      <c r="E801" s="382"/>
      <c r="F801" s="350"/>
      <c r="G801" s="353"/>
      <c r="H801" s="353"/>
      <c r="I801" s="356"/>
      <c r="J801" s="77">
        <v>-23.8</v>
      </c>
      <c r="K801" s="121" t="s">
        <v>25</v>
      </c>
      <c r="L801" s="341" t="s">
        <v>708</v>
      </c>
      <c r="M801" s="56"/>
      <c r="N801" s="56"/>
      <c r="O801" s="56"/>
    </row>
    <row r="802" spans="1:15" ht="26.4">
      <c r="A802" s="282">
        <v>2214</v>
      </c>
      <c r="B802" s="52" t="s">
        <v>688</v>
      </c>
      <c r="C802" s="370"/>
      <c r="D802" s="373"/>
      <c r="E802" s="382"/>
      <c r="F802" s="350"/>
      <c r="G802" s="353"/>
      <c r="H802" s="353"/>
      <c r="I802" s="356"/>
      <c r="J802" s="77">
        <v>-88.8</v>
      </c>
      <c r="K802" s="121" t="s">
        <v>25</v>
      </c>
      <c r="L802" s="295" t="s">
        <v>709</v>
      </c>
      <c r="M802" s="56"/>
      <c r="N802" s="56"/>
      <c r="O802" s="56"/>
    </row>
    <row r="803" spans="1:15" ht="26.4">
      <c r="A803" s="282">
        <v>2214</v>
      </c>
      <c r="B803" s="52" t="s">
        <v>688</v>
      </c>
      <c r="C803" s="370"/>
      <c r="D803" s="373"/>
      <c r="E803" s="382"/>
      <c r="F803" s="350"/>
      <c r="G803" s="353"/>
      <c r="H803" s="353"/>
      <c r="I803" s="356"/>
      <c r="J803" s="77">
        <v>-39.6</v>
      </c>
      <c r="K803" s="121" t="s">
        <v>25</v>
      </c>
      <c r="L803" s="341" t="s">
        <v>692</v>
      </c>
      <c r="M803" s="56"/>
      <c r="N803" s="56"/>
      <c r="O803" s="56"/>
    </row>
    <row r="804" spans="1:15" ht="26.4">
      <c r="A804" s="282">
        <v>2214</v>
      </c>
      <c r="B804" s="52" t="s">
        <v>688</v>
      </c>
      <c r="C804" s="370"/>
      <c r="D804" s="373"/>
      <c r="E804" s="382"/>
      <c r="F804" s="350"/>
      <c r="G804" s="353"/>
      <c r="H804" s="353"/>
      <c r="I804" s="356"/>
      <c r="J804" s="77">
        <v>-0.7</v>
      </c>
      <c r="K804" s="121" t="s">
        <v>25</v>
      </c>
      <c r="L804" s="341" t="s">
        <v>710</v>
      </c>
      <c r="M804" s="56"/>
      <c r="N804" s="56"/>
      <c r="O804" s="56"/>
    </row>
    <row r="805" spans="1:15" ht="158.4">
      <c r="A805" s="282">
        <v>2214</v>
      </c>
      <c r="B805" s="52" t="s">
        <v>688</v>
      </c>
      <c r="C805" s="370"/>
      <c r="D805" s="373"/>
      <c r="E805" s="383"/>
      <c r="F805" s="351"/>
      <c r="G805" s="354"/>
      <c r="H805" s="354"/>
      <c r="I805" s="357"/>
      <c r="J805" s="108">
        <v>-727</v>
      </c>
      <c r="K805" s="121" t="s">
        <v>25</v>
      </c>
      <c r="L805" s="295" t="s">
        <v>768</v>
      </c>
      <c r="M805" s="56"/>
      <c r="N805" s="56"/>
      <c r="O805" s="56"/>
    </row>
    <row r="806" spans="1:15" ht="26.4">
      <c r="A806" s="291">
        <v>2214</v>
      </c>
      <c r="B806" s="70" t="s">
        <v>688</v>
      </c>
      <c r="C806" s="371"/>
      <c r="D806" s="374"/>
      <c r="E806" s="41" t="s">
        <v>29</v>
      </c>
      <c r="F806" s="71">
        <f>SUM(F783:F805)</f>
        <v>9879.2999999999993</v>
      </c>
      <c r="G806" s="72">
        <f>SUM(G783:G805)</f>
        <v>8021</v>
      </c>
      <c r="H806" s="72">
        <f t="shared" ref="H806:H825" si="71">IF(ISBLANK(G806),"",+G806/F806*100)</f>
        <v>81.189962851619043</v>
      </c>
      <c r="I806" s="73">
        <f>SUM(I783:I805)</f>
        <v>-1858.2999999999988</v>
      </c>
      <c r="J806" s="74"/>
      <c r="K806" s="75"/>
      <c r="L806" s="239"/>
      <c r="M806" s="56"/>
      <c r="N806" s="56"/>
      <c r="O806" s="56"/>
    </row>
    <row r="807" spans="1:15" ht="26.4">
      <c r="A807" s="282">
        <v>2214</v>
      </c>
      <c r="B807" s="52" t="s">
        <v>688</v>
      </c>
      <c r="C807" s="369" t="s">
        <v>711</v>
      </c>
      <c r="D807" s="378" t="s">
        <v>712</v>
      </c>
      <c r="E807" s="381" t="s">
        <v>44</v>
      </c>
      <c r="F807" s="384">
        <v>167</v>
      </c>
      <c r="G807" s="387">
        <v>115.5</v>
      </c>
      <c r="H807" s="352">
        <f t="shared" si="71"/>
        <v>69.161676646706582</v>
      </c>
      <c r="I807" s="355">
        <f t="shared" ref="I807" si="72">+G807-F807</f>
        <v>-51.5</v>
      </c>
      <c r="J807" s="53">
        <v>-18.5</v>
      </c>
      <c r="K807" s="54" t="s">
        <v>21</v>
      </c>
      <c r="L807" s="156" t="s">
        <v>713</v>
      </c>
      <c r="M807" s="56"/>
      <c r="N807" s="56"/>
      <c r="O807" s="56"/>
    </row>
    <row r="808" spans="1:15" ht="26.4">
      <c r="A808" s="282">
        <v>2214</v>
      </c>
      <c r="B808" s="52" t="s">
        <v>688</v>
      </c>
      <c r="C808" s="370"/>
      <c r="D808" s="379"/>
      <c r="E808" s="382"/>
      <c r="F808" s="385"/>
      <c r="G808" s="388"/>
      <c r="H808" s="353"/>
      <c r="I808" s="356"/>
      <c r="J808" s="77">
        <v>-0.2</v>
      </c>
      <c r="K808" s="58" t="s">
        <v>37</v>
      </c>
      <c r="L808" s="295" t="s">
        <v>714</v>
      </c>
      <c r="M808" s="56"/>
      <c r="N808" s="56"/>
      <c r="O808" s="56"/>
    </row>
    <row r="809" spans="1:15" ht="39.6">
      <c r="A809" s="282">
        <v>2214</v>
      </c>
      <c r="B809" s="52" t="s">
        <v>688</v>
      </c>
      <c r="C809" s="370"/>
      <c r="D809" s="379"/>
      <c r="E809" s="382"/>
      <c r="F809" s="385"/>
      <c r="G809" s="388"/>
      <c r="H809" s="353"/>
      <c r="I809" s="356"/>
      <c r="J809" s="77">
        <v>-1</v>
      </c>
      <c r="K809" s="58" t="s">
        <v>37</v>
      </c>
      <c r="L809" s="341" t="s">
        <v>697</v>
      </c>
      <c r="M809" s="56"/>
      <c r="N809" s="56"/>
      <c r="O809" s="56"/>
    </row>
    <row r="810" spans="1:15" ht="26.4">
      <c r="A810" s="282">
        <v>2214</v>
      </c>
      <c r="B810" s="52" t="s">
        <v>688</v>
      </c>
      <c r="C810" s="370"/>
      <c r="D810" s="379"/>
      <c r="E810" s="382"/>
      <c r="F810" s="385"/>
      <c r="G810" s="388"/>
      <c r="H810" s="353"/>
      <c r="I810" s="356"/>
      <c r="J810" s="77">
        <v>-20.100000000000001</v>
      </c>
      <c r="K810" s="121" t="s">
        <v>25</v>
      </c>
      <c r="L810" s="295" t="s">
        <v>705</v>
      </c>
      <c r="M810" s="37"/>
      <c r="N810" s="37"/>
      <c r="O810" s="37"/>
    </row>
    <row r="811" spans="1:15" ht="26.4">
      <c r="A811" s="282">
        <v>2214</v>
      </c>
      <c r="B811" s="52" t="s">
        <v>688</v>
      </c>
      <c r="C811" s="370"/>
      <c r="D811" s="379"/>
      <c r="E811" s="382"/>
      <c r="F811" s="385"/>
      <c r="G811" s="388"/>
      <c r="H811" s="353"/>
      <c r="I811" s="356"/>
      <c r="J811" s="77">
        <v>-5.8</v>
      </c>
      <c r="K811" s="121" t="s">
        <v>25</v>
      </c>
      <c r="L811" s="295" t="s">
        <v>715</v>
      </c>
      <c r="M811" s="37"/>
      <c r="N811" s="37"/>
      <c r="O811" s="37"/>
    </row>
    <row r="812" spans="1:15" ht="26.4">
      <c r="A812" s="282">
        <v>2214</v>
      </c>
      <c r="B812" s="52" t="s">
        <v>688</v>
      </c>
      <c r="C812" s="370"/>
      <c r="D812" s="379"/>
      <c r="E812" s="382"/>
      <c r="F812" s="385"/>
      <c r="G812" s="388"/>
      <c r="H812" s="353"/>
      <c r="I812" s="356"/>
      <c r="J812" s="77">
        <v>-2.8</v>
      </c>
      <c r="K812" s="121" t="s">
        <v>25</v>
      </c>
      <c r="L812" s="295" t="s">
        <v>709</v>
      </c>
      <c r="M812" s="37"/>
      <c r="N812" s="37"/>
      <c r="O812" s="37"/>
    </row>
    <row r="813" spans="1:15" ht="26.4">
      <c r="A813" s="282">
        <v>2214</v>
      </c>
      <c r="B813" s="52" t="s">
        <v>688</v>
      </c>
      <c r="C813" s="370"/>
      <c r="D813" s="379"/>
      <c r="E813" s="382"/>
      <c r="F813" s="385"/>
      <c r="G813" s="388"/>
      <c r="H813" s="353"/>
      <c r="I813" s="356"/>
      <c r="J813" s="77">
        <v>-0.1</v>
      </c>
      <c r="K813" s="121" t="s">
        <v>25</v>
      </c>
      <c r="L813" s="341" t="s">
        <v>716</v>
      </c>
      <c r="M813" s="37"/>
      <c r="N813" s="37"/>
      <c r="O813" s="37"/>
    </row>
    <row r="814" spans="1:15" ht="39.6">
      <c r="A814" s="282">
        <v>2214</v>
      </c>
      <c r="B814" s="52" t="s">
        <v>688</v>
      </c>
      <c r="C814" s="370"/>
      <c r="D814" s="379"/>
      <c r="E814" s="383"/>
      <c r="F814" s="386"/>
      <c r="G814" s="389"/>
      <c r="H814" s="354"/>
      <c r="I814" s="357"/>
      <c r="J814" s="80">
        <v>-3</v>
      </c>
      <c r="K814" s="61" t="s">
        <v>25</v>
      </c>
      <c r="L814" s="297" t="s">
        <v>717</v>
      </c>
      <c r="M814" s="37"/>
      <c r="N814" s="37"/>
      <c r="O814" s="37"/>
    </row>
    <row r="815" spans="1:15" ht="26.4">
      <c r="A815" s="291">
        <v>2214</v>
      </c>
      <c r="B815" s="70" t="s">
        <v>688</v>
      </c>
      <c r="C815" s="371"/>
      <c r="D815" s="380"/>
      <c r="E815" s="41" t="s">
        <v>29</v>
      </c>
      <c r="F815" s="71">
        <f>SUM(F807:F814)</f>
        <v>167</v>
      </c>
      <c r="G815" s="72">
        <f>SUM(G807:G814)</f>
        <v>115.5</v>
      </c>
      <c r="H815" s="72">
        <f t="shared" si="71"/>
        <v>69.161676646706582</v>
      </c>
      <c r="I815" s="73">
        <f>SUM(I807:I814)</f>
        <v>-51.5</v>
      </c>
      <c r="J815" s="74"/>
      <c r="K815" s="75"/>
      <c r="L815" s="239"/>
      <c r="M815" s="37"/>
      <c r="N815" s="37"/>
      <c r="O815" s="37"/>
    </row>
    <row r="816" spans="1:15" ht="26.4">
      <c r="A816" s="282">
        <v>2214</v>
      </c>
      <c r="B816" s="52" t="s">
        <v>688</v>
      </c>
      <c r="C816" s="369" t="s">
        <v>718</v>
      </c>
      <c r="D816" s="372" t="s">
        <v>719</v>
      </c>
      <c r="E816" s="375" t="s">
        <v>418</v>
      </c>
      <c r="F816" s="349">
        <v>229</v>
      </c>
      <c r="G816" s="352">
        <v>198.4</v>
      </c>
      <c r="H816" s="352">
        <f t="shared" si="71"/>
        <v>86.637554585152841</v>
      </c>
      <c r="I816" s="355">
        <f t="shared" ref="I816" si="73">+G816-F816</f>
        <v>-30.599999999999994</v>
      </c>
      <c r="J816" s="53">
        <v>-14.8</v>
      </c>
      <c r="K816" s="54" t="s">
        <v>21</v>
      </c>
      <c r="L816" s="96" t="s">
        <v>720</v>
      </c>
      <c r="M816" s="37"/>
      <c r="N816" s="37"/>
      <c r="O816" s="37"/>
    </row>
    <row r="817" spans="1:15" ht="26.4">
      <c r="A817" s="282">
        <v>2214</v>
      </c>
      <c r="B817" s="52" t="s">
        <v>688</v>
      </c>
      <c r="C817" s="370"/>
      <c r="D817" s="373"/>
      <c r="E817" s="376"/>
      <c r="F817" s="350"/>
      <c r="G817" s="353"/>
      <c r="H817" s="353"/>
      <c r="I817" s="356"/>
      <c r="J817" s="77">
        <v>-0.1</v>
      </c>
      <c r="K817" s="58" t="s">
        <v>37</v>
      </c>
      <c r="L817" s="295" t="s">
        <v>721</v>
      </c>
      <c r="M817" s="37"/>
      <c r="N817" s="37"/>
      <c r="O817" s="37"/>
    </row>
    <row r="818" spans="1:15" ht="39.6">
      <c r="A818" s="282">
        <v>2214</v>
      </c>
      <c r="B818" s="52" t="s">
        <v>688</v>
      </c>
      <c r="C818" s="370"/>
      <c r="D818" s="373"/>
      <c r="E818" s="376"/>
      <c r="F818" s="350"/>
      <c r="G818" s="353"/>
      <c r="H818" s="353"/>
      <c r="I818" s="356"/>
      <c r="J818" s="77">
        <v>-1.4</v>
      </c>
      <c r="K818" s="58" t="s">
        <v>37</v>
      </c>
      <c r="L818" s="341" t="s">
        <v>696</v>
      </c>
      <c r="M818" s="37"/>
      <c r="N818" s="37"/>
      <c r="O818" s="37"/>
    </row>
    <row r="819" spans="1:15" ht="39.6">
      <c r="A819" s="282">
        <v>2214</v>
      </c>
      <c r="B819" s="52" t="s">
        <v>688</v>
      </c>
      <c r="C819" s="370"/>
      <c r="D819" s="373"/>
      <c r="E819" s="376"/>
      <c r="F819" s="350"/>
      <c r="G819" s="353"/>
      <c r="H819" s="353"/>
      <c r="I819" s="356"/>
      <c r="J819" s="77">
        <v>-2.4</v>
      </c>
      <c r="K819" s="58" t="s">
        <v>37</v>
      </c>
      <c r="L819" s="341" t="s">
        <v>697</v>
      </c>
      <c r="M819" s="37"/>
      <c r="N819" s="37"/>
      <c r="O819" s="37"/>
    </row>
    <row r="820" spans="1:15" ht="26.4">
      <c r="A820" s="282">
        <v>2214</v>
      </c>
      <c r="B820" s="52" t="s">
        <v>688</v>
      </c>
      <c r="C820" s="370"/>
      <c r="D820" s="373"/>
      <c r="E820" s="376"/>
      <c r="F820" s="350"/>
      <c r="G820" s="353"/>
      <c r="H820" s="353"/>
      <c r="I820" s="356"/>
      <c r="J820" s="77">
        <v>-2</v>
      </c>
      <c r="K820" s="121" t="s">
        <v>25</v>
      </c>
      <c r="L820" s="295" t="s">
        <v>705</v>
      </c>
      <c r="M820" s="37"/>
      <c r="N820" s="37"/>
      <c r="O820" s="37"/>
    </row>
    <row r="821" spans="1:15" ht="26.4">
      <c r="A821" s="282">
        <v>2214</v>
      </c>
      <c r="B821" s="52" t="s">
        <v>688</v>
      </c>
      <c r="C821" s="370"/>
      <c r="D821" s="373"/>
      <c r="E821" s="376"/>
      <c r="F821" s="350"/>
      <c r="G821" s="353"/>
      <c r="H821" s="353"/>
      <c r="I821" s="356"/>
      <c r="J821" s="77">
        <v>-3.1</v>
      </c>
      <c r="K821" s="121" t="s">
        <v>25</v>
      </c>
      <c r="L821" s="295" t="s">
        <v>722</v>
      </c>
      <c r="M821" s="37"/>
      <c r="N821" s="37"/>
      <c r="O821" s="37"/>
    </row>
    <row r="822" spans="1:15" ht="26.4">
      <c r="A822" s="282">
        <v>2214</v>
      </c>
      <c r="B822" s="52" t="s">
        <v>688</v>
      </c>
      <c r="C822" s="370"/>
      <c r="D822" s="373"/>
      <c r="E822" s="376"/>
      <c r="F822" s="350"/>
      <c r="G822" s="353"/>
      <c r="H822" s="353"/>
      <c r="I822" s="356"/>
      <c r="J822" s="77">
        <v>-2.2999999999999998</v>
      </c>
      <c r="K822" s="121" t="s">
        <v>25</v>
      </c>
      <c r="L822" s="295" t="s">
        <v>709</v>
      </c>
      <c r="M822" s="37"/>
      <c r="N822" s="37"/>
      <c r="O822" s="37"/>
    </row>
    <row r="823" spans="1:15" ht="26.4">
      <c r="A823" s="282">
        <v>2214</v>
      </c>
      <c r="B823" s="52" t="s">
        <v>688</v>
      </c>
      <c r="C823" s="370"/>
      <c r="D823" s="373"/>
      <c r="E823" s="376"/>
      <c r="F823" s="350"/>
      <c r="G823" s="353"/>
      <c r="H823" s="353"/>
      <c r="I823" s="356"/>
      <c r="J823" s="77">
        <v>-2.6</v>
      </c>
      <c r="K823" s="121" t="s">
        <v>25</v>
      </c>
      <c r="L823" s="295" t="s">
        <v>723</v>
      </c>
      <c r="M823" s="37"/>
      <c r="N823" s="37"/>
      <c r="O823" s="37"/>
    </row>
    <row r="824" spans="1:15" ht="39.6">
      <c r="A824" s="282">
        <v>2214</v>
      </c>
      <c r="B824" s="52" t="s">
        <v>688</v>
      </c>
      <c r="C824" s="370"/>
      <c r="D824" s="373"/>
      <c r="E824" s="377"/>
      <c r="F824" s="351"/>
      <c r="G824" s="354"/>
      <c r="H824" s="354"/>
      <c r="I824" s="357"/>
      <c r="J824" s="80">
        <v>-1.9</v>
      </c>
      <c r="K824" s="61" t="s">
        <v>25</v>
      </c>
      <c r="L824" s="297" t="s">
        <v>717</v>
      </c>
      <c r="M824" s="37"/>
      <c r="N824" s="37"/>
      <c r="O824" s="37"/>
    </row>
    <row r="825" spans="1:15" ht="26.4">
      <c r="A825" s="291">
        <v>2214</v>
      </c>
      <c r="B825" s="70" t="s">
        <v>688</v>
      </c>
      <c r="C825" s="371"/>
      <c r="D825" s="374"/>
      <c r="E825" s="41" t="s">
        <v>29</v>
      </c>
      <c r="F825" s="71">
        <f>SUM(F816:F824)</f>
        <v>229</v>
      </c>
      <c r="G825" s="72">
        <f>SUM(G816:G824)</f>
        <v>198.4</v>
      </c>
      <c r="H825" s="72">
        <f t="shared" si="71"/>
        <v>86.637554585152841</v>
      </c>
      <c r="I825" s="73">
        <f>SUM(I816:I824)</f>
        <v>-30.599999999999994</v>
      </c>
      <c r="J825" s="74"/>
      <c r="K825" s="75"/>
      <c r="L825" s="88"/>
      <c r="M825" s="37"/>
      <c r="N825" s="37"/>
      <c r="O825" s="37"/>
    </row>
    <row r="826" spans="1:15" ht="15.6">
      <c r="A826" s="358" t="s">
        <v>848</v>
      </c>
      <c r="B826" s="359"/>
      <c r="C826" s="359"/>
      <c r="D826" s="359"/>
      <c r="E826" s="359"/>
      <c r="F826" s="359"/>
      <c r="G826" s="359"/>
      <c r="H826" s="359"/>
      <c r="I826" s="359"/>
      <c r="J826" s="360"/>
      <c r="K826" s="361"/>
      <c r="L826" s="362"/>
      <c r="M826" s="37"/>
      <c r="N826" s="37"/>
      <c r="O826" s="37"/>
    </row>
    <row r="827" spans="1:15">
      <c r="A827" s="282">
        <v>1627</v>
      </c>
      <c r="B827" s="294" t="s">
        <v>724</v>
      </c>
      <c r="C827" s="363" t="s">
        <v>18</v>
      </c>
      <c r="D827" s="366" t="s">
        <v>725</v>
      </c>
      <c r="E827" s="346" t="s">
        <v>20</v>
      </c>
      <c r="F827" s="349">
        <v>18098</v>
      </c>
      <c r="G827" s="352">
        <v>17707.669999999998</v>
      </c>
      <c r="H827" s="352">
        <f t="shared" ref="H827:H850" si="74">IF(ISBLANK(G827),"",+G827/F827*100)</f>
        <v>97.843242347220681</v>
      </c>
      <c r="I827" s="355">
        <f t="shared" ref="I827:I846" si="75">+G827-F827</f>
        <v>-390.33000000000175</v>
      </c>
      <c r="J827" s="53">
        <v>-7.15</v>
      </c>
      <c r="K827" s="115" t="s">
        <v>78</v>
      </c>
      <c r="L827" s="156" t="s">
        <v>90</v>
      </c>
      <c r="M827" s="37"/>
      <c r="N827" s="37"/>
      <c r="O827" s="37"/>
    </row>
    <row r="828" spans="1:15">
      <c r="A828" s="282">
        <v>1627</v>
      </c>
      <c r="B828" s="294" t="s">
        <v>724</v>
      </c>
      <c r="C828" s="364"/>
      <c r="D828" s="367"/>
      <c r="E828" s="347"/>
      <c r="F828" s="350"/>
      <c r="G828" s="353"/>
      <c r="H828" s="353"/>
      <c r="I828" s="356"/>
      <c r="J828" s="108">
        <v>-1.24</v>
      </c>
      <c r="K828" s="78" t="s">
        <v>102</v>
      </c>
      <c r="L828" s="295" t="s">
        <v>266</v>
      </c>
      <c r="M828" s="296"/>
      <c r="N828" s="296"/>
      <c r="O828" s="296"/>
    </row>
    <row r="829" spans="1:15">
      <c r="A829" s="282">
        <v>1627</v>
      </c>
      <c r="B829" s="294" t="s">
        <v>724</v>
      </c>
      <c r="C829" s="364"/>
      <c r="D829" s="367"/>
      <c r="E829" s="347"/>
      <c r="F829" s="350"/>
      <c r="G829" s="353"/>
      <c r="H829" s="353"/>
      <c r="I829" s="356"/>
      <c r="J829" s="108">
        <v>-5.19</v>
      </c>
      <c r="K829" s="121" t="s">
        <v>25</v>
      </c>
      <c r="L829" s="295" t="s">
        <v>573</v>
      </c>
      <c r="M829" s="37"/>
      <c r="N829" s="37"/>
      <c r="O829" s="37"/>
    </row>
    <row r="830" spans="1:15" ht="52.8">
      <c r="A830" s="282">
        <v>1627</v>
      </c>
      <c r="B830" s="294" t="s">
        <v>724</v>
      </c>
      <c r="C830" s="364"/>
      <c r="D830" s="367"/>
      <c r="E830" s="348"/>
      <c r="F830" s="351"/>
      <c r="G830" s="354"/>
      <c r="H830" s="354"/>
      <c r="I830" s="357"/>
      <c r="J830" s="111">
        <v>-376.75</v>
      </c>
      <c r="K830" s="61" t="s">
        <v>25</v>
      </c>
      <c r="L830" s="297" t="s">
        <v>726</v>
      </c>
      <c r="M830" s="37"/>
      <c r="N830" s="37"/>
      <c r="O830" s="37"/>
    </row>
    <row r="831" spans="1:15" ht="26.4">
      <c r="A831" s="282">
        <v>1627</v>
      </c>
      <c r="B831" s="294" t="s">
        <v>724</v>
      </c>
      <c r="C831" s="364"/>
      <c r="D831" s="367"/>
      <c r="E831" s="118" t="s">
        <v>57</v>
      </c>
      <c r="F831" s="83">
        <v>1450</v>
      </c>
      <c r="G831" s="84">
        <v>1400.2</v>
      </c>
      <c r="H831" s="84">
        <f t="shared" si="74"/>
        <v>96.565517241379311</v>
      </c>
      <c r="I831" s="66">
        <f t="shared" si="75"/>
        <v>-49.799999999999955</v>
      </c>
      <c r="J831" s="298">
        <v>-49.8</v>
      </c>
      <c r="K831" s="143" t="s">
        <v>25</v>
      </c>
      <c r="L831" s="299" t="s">
        <v>727</v>
      </c>
      <c r="M831" s="37"/>
      <c r="N831" s="37"/>
      <c r="O831" s="37"/>
    </row>
    <row r="832" spans="1:15" ht="66">
      <c r="A832" s="282">
        <v>1627</v>
      </c>
      <c r="B832" s="294" t="s">
        <v>724</v>
      </c>
      <c r="C832" s="364"/>
      <c r="D832" s="367"/>
      <c r="E832" s="346" t="s">
        <v>59</v>
      </c>
      <c r="F832" s="349">
        <v>150</v>
      </c>
      <c r="G832" s="352">
        <v>125.07</v>
      </c>
      <c r="H832" s="352">
        <f t="shared" si="74"/>
        <v>83.38</v>
      </c>
      <c r="I832" s="355">
        <f t="shared" si="75"/>
        <v>-24.930000000000007</v>
      </c>
      <c r="J832" s="53">
        <v>-18.489999999999998</v>
      </c>
      <c r="K832" s="124" t="s">
        <v>23</v>
      </c>
      <c r="L832" s="142" t="s">
        <v>728</v>
      </c>
      <c r="M832" s="37"/>
      <c r="N832" s="37"/>
      <c r="O832" s="37"/>
    </row>
    <row r="833" spans="1:15" ht="39.6">
      <c r="A833" s="282">
        <v>1627</v>
      </c>
      <c r="B833" s="294" t="s">
        <v>724</v>
      </c>
      <c r="C833" s="364"/>
      <c r="D833" s="367"/>
      <c r="E833" s="347"/>
      <c r="F833" s="350"/>
      <c r="G833" s="353"/>
      <c r="H833" s="353"/>
      <c r="I833" s="356"/>
      <c r="J833" s="77">
        <v>-6.4</v>
      </c>
      <c r="K833" s="121" t="s">
        <v>25</v>
      </c>
      <c r="L833" s="148" t="s">
        <v>729</v>
      </c>
      <c r="M833" s="37"/>
      <c r="N833" s="37"/>
      <c r="O833" s="37"/>
    </row>
    <row r="834" spans="1:15">
      <c r="A834" s="282">
        <v>1627</v>
      </c>
      <c r="B834" s="294" t="s">
        <v>724</v>
      </c>
      <c r="C834" s="364"/>
      <c r="D834" s="367"/>
      <c r="E834" s="347"/>
      <c r="F834" s="350"/>
      <c r="G834" s="353"/>
      <c r="H834" s="353"/>
      <c r="I834" s="356"/>
      <c r="J834" s="108">
        <v>-0.04</v>
      </c>
      <c r="K834" s="121" t="s">
        <v>25</v>
      </c>
      <c r="L834" s="295" t="s">
        <v>730</v>
      </c>
      <c r="M834" s="37"/>
      <c r="N834" s="37"/>
      <c r="O834" s="37"/>
    </row>
    <row r="835" spans="1:15">
      <c r="A835" s="282">
        <v>1627</v>
      </c>
      <c r="B835" s="294" t="s">
        <v>724</v>
      </c>
      <c r="C835" s="364"/>
      <c r="D835" s="367"/>
      <c r="E835" s="348"/>
      <c r="F835" s="351"/>
      <c r="G835" s="354"/>
      <c r="H835" s="354"/>
      <c r="I835" s="357"/>
      <c r="J835" s="93"/>
      <c r="K835" s="144"/>
      <c r="L835" s="300"/>
      <c r="M835" s="37"/>
      <c r="N835" s="37"/>
      <c r="O835" s="37"/>
    </row>
    <row r="836" spans="1:15" ht="26.4">
      <c r="A836" s="282">
        <v>1627</v>
      </c>
      <c r="B836" s="294" t="s">
        <v>724</v>
      </c>
      <c r="C836" s="364"/>
      <c r="D836" s="367"/>
      <c r="E836" s="118" t="s">
        <v>321</v>
      </c>
      <c r="F836" s="83">
        <v>600</v>
      </c>
      <c r="G836" s="84">
        <v>451.07</v>
      </c>
      <c r="H836" s="84">
        <f t="shared" si="74"/>
        <v>75.178333333333342</v>
      </c>
      <c r="I836" s="66">
        <f t="shared" si="75"/>
        <v>-148.93</v>
      </c>
      <c r="J836" s="298">
        <v>-148.93</v>
      </c>
      <c r="K836" s="143" t="s">
        <v>25</v>
      </c>
      <c r="L836" s="299" t="s">
        <v>731</v>
      </c>
      <c r="M836" s="37"/>
      <c r="N836" s="37"/>
      <c r="O836" s="37"/>
    </row>
    <row r="837" spans="1:15">
      <c r="A837" s="282">
        <v>1627</v>
      </c>
      <c r="B837" s="294" t="s">
        <v>724</v>
      </c>
      <c r="C837" s="364"/>
      <c r="D837" s="367"/>
      <c r="E837" s="118" t="s">
        <v>257</v>
      </c>
      <c r="F837" s="166">
        <v>19</v>
      </c>
      <c r="G837" s="84">
        <v>18.899999999999999</v>
      </c>
      <c r="H837" s="167">
        <f t="shared" si="74"/>
        <v>99.473684210526301</v>
      </c>
      <c r="I837" s="66">
        <f t="shared" si="75"/>
        <v>-0.10000000000000142</v>
      </c>
      <c r="J837" s="298">
        <v>-0.1</v>
      </c>
      <c r="K837" s="87" t="s">
        <v>23</v>
      </c>
      <c r="L837" s="299" t="s">
        <v>266</v>
      </c>
      <c r="M837" s="37"/>
      <c r="N837" s="37"/>
      <c r="O837" s="37"/>
    </row>
    <row r="838" spans="1:15">
      <c r="A838" s="282">
        <v>1627</v>
      </c>
      <c r="B838" s="294" t="s">
        <v>724</v>
      </c>
      <c r="C838" s="364"/>
      <c r="D838" s="367"/>
      <c r="E838" s="346" t="s">
        <v>60</v>
      </c>
      <c r="F838" s="349">
        <v>847</v>
      </c>
      <c r="G838" s="352">
        <v>711.13</v>
      </c>
      <c r="H838" s="352">
        <f>IF(ISBLANK(G838),"",+G838/F838*100)</f>
        <v>83.958677685950406</v>
      </c>
      <c r="I838" s="355">
        <f t="shared" si="75"/>
        <v>-135.87</v>
      </c>
      <c r="J838" s="107">
        <v>-0.1</v>
      </c>
      <c r="K838" s="54" t="s">
        <v>21</v>
      </c>
      <c r="L838" s="301" t="s">
        <v>90</v>
      </c>
      <c r="M838" s="37"/>
      <c r="N838" s="37"/>
      <c r="O838" s="37"/>
    </row>
    <row r="839" spans="1:15" ht="66">
      <c r="A839" s="282">
        <v>1627</v>
      </c>
      <c r="B839" s="294" t="s">
        <v>724</v>
      </c>
      <c r="C839" s="364"/>
      <c r="D839" s="367"/>
      <c r="E839" s="347"/>
      <c r="F839" s="350"/>
      <c r="G839" s="353"/>
      <c r="H839" s="353"/>
      <c r="I839" s="356"/>
      <c r="J839" s="108">
        <v>-99.87</v>
      </c>
      <c r="K839" s="58" t="s">
        <v>23</v>
      </c>
      <c r="L839" s="98" t="s">
        <v>728</v>
      </c>
      <c r="M839" s="37"/>
      <c r="N839" s="37"/>
      <c r="O839" s="37"/>
    </row>
    <row r="840" spans="1:15" ht="39.6">
      <c r="A840" s="282">
        <v>1627</v>
      </c>
      <c r="B840" s="294" t="s">
        <v>724</v>
      </c>
      <c r="C840" s="364"/>
      <c r="D840" s="367"/>
      <c r="E840" s="348"/>
      <c r="F840" s="351"/>
      <c r="G840" s="354"/>
      <c r="H840" s="354"/>
      <c r="I840" s="357"/>
      <c r="J840" s="108">
        <v>-35.9</v>
      </c>
      <c r="K840" s="121" t="s">
        <v>25</v>
      </c>
      <c r="L840" s="148" t="s">
        <v>729</v>
      </c>
      <c r="M840" s="37"/>
      <c r="N840" s="37"/>
      <c r="O840" s="37"/>
    </row>
    <row r="841" spans="1:15" ht="26.4">
      <c r="A841" s="282">
        <v>1627</v>
      </c>
      <c r="B841" s="294" t="s">
        <v>724</v>
      </c>
      <c r="C841" s="364"/>
      <c r="D841" s="367"/>
      <c r="E841" s="118" t="s">
        <v>325</v>
      </c>
      <c r="F841" s="83">
        <v>3400</v>
      </c>
      <c r="G841" s="84">
        <v>2556.0700000000002</v>
      </c>
      <c r="H841" s="84">
        <f>IF(ISBLANK(G841),"",+G841/F841*100)</f>
        <v>75.1785294117647</v>
      </c>
      <c r="I841" s="66">
        <f>+G841-F841</f>
        <v>-843.92999999999984</v>
      </c>
      <c r="J841" s="298">
        <v>-843.93</v>
      </c>
      <c r="K841" s="143" t="s">
        <v>261</v>
      </c>
      <c r="L841" s="299" t="s">
        <v>731</v>
      </c>
      <c r="M841" s="37"/>
      <c r="N841" s="37"/>
      <c r="O841" s="37"/>
    </row>
    <row r="842" spans="1:15" ht="26.4">
      <c r="A842" s="282">
        <v>1627</v>
      </c>
      <c r="B842" s="294" t="s">
        <v>724</v>
      </c>
      <c r="C842" s="364"/>
      <c r="D842" s="367"/>
      <c r="E842" s="346" t="s">
        <v>264</v>
      </c>
      <c r="F842" s="349">
        <v>127</v>
      </c>
      <c r="G842" s="352">
        <v>107.12</v>
      </c>
      <c r="H842" s="352">
        <f>IF(ISBLANK(G842),"",+G842/F842*100)</f>
        <v>84.346456692913392</v>
      </c>
      <c r="I842" s="355">
        <f t="shared" si="75"/>
        <v>-19.879999999999995</v>
      </c>
      <c r="J842" s="107">
        <v>-3.96</v>
      </c>
      <c r="K842" s="89" t="s">
        <v>35</v>
      </c>
      <c r="L842" s="301" t="s">
        <v>732</v>
      </c>
      <c r="M842" s="37"/>
      <c r="N842" s="37"/>
      <c r="O842" s="37"/>
    </row>
    <row r="843" spans="1:15">
      <c r="A843" s="282">
        <v>1627</v>
      </c>
      <c r="B843" s="294" t="s">
        <v>724</v>
      </c>
      <c r="C843" s="364"/>
      <c r="D843" s="367"/>
      <c r="E843" s="347"/>
      <c r="F843" s="350"/>
      <c r="G843" s="353"/>
      <c r="H843" s="353"/>
      <c r="I843" s="356"/>
      <c r="J843" s="108">
        <v>-15.28</v>
      </c>
      <c r="K843" s="58" t="s">
        <v>37</v>
      </c>
      <c r="L843" s="295" t="s">
        <v>577</v>
      </c>
      <c r="M843" s="37"/>
      <c r="N843" s="37"/>
      <c r="O843" s="37"/>
    </row>
    <row r="844" spans="1:15">
      <c r="A844" s="282">
        <v>1627</v>
      </c>
      <c r="B844" s="294" t="s">
        <v>724</v>
      </c>
      <c r="C844" s="364"/>
      <c r="D844" s="367"/>
      <c r="E844" s="348"/>
      <c r="F844" s="351"/>
      <c r="G844" s="354"/>
      <c r="H844" s="354"/>
      <c r="I844" s="357"/>
      <c r="J844" s="111">
        <v>-0.64</v>
      </c>
      <c r="K844" s="61" t="s">
        <v>25</v>
      </c>
      <c r="L844" s="297" t="s">
        <v>730</v>
      </c>
      <c r="M844" s="37"/>
      <c r="N844" s="37"/>
      <c r="O844" s="37"/>
    </row>
    <row r="845" spans="1:15">
      <c r="A845" s="282">
        <v>1627</v>
      </c>
      <c r="B845" s="294" t="s">
        <v>724</v>
      </c>
      <c r="C845" s="364"/>
      <c r="D845" s="367"/>
      <c r="E845" s="118" t="s">
        <v>182</v>
      </c>
      <c r="F845" s="83">
        <v>7</v>
      </c>
      <c r="G845" s="120">
        <v>6.1</v>
      </c>
      <c r="H845" s="84">
        <f t="shared" si="74"/>
        <v>87.142857142857139</v>
      </c>
      <c r="I845" s="66">
        <f t="shared" si="75"/>
        <v>-0.90000000000000036</v>
      </c>
      <c r="J845" s="298">
        <v>-0.9</v>
      </c>
      <c r="K845" s="87" t="s">
        <v>37</v>
      </c>
      <c r="L845" s="299" t="s">
        <v>577</v>
      </c>
      <c r="M845" s="37"/>
      <c r="N845" s="37"/>
      <c r="O845" s="37"/>
    </row>
    <row r="846" spans="1:15">
      <c r="A846" s="282">
        <v>1627</v>
      </c>
      <c r="B846" s="294" t="s">
        <v>724</v>
      </c>
      <c r="C846" s="364"/>
      <c r="D846" s="367"/>
      <c r="E846" s="118" t="s">
        <v>733</v>
      </c>
      <c r="F846" s="83">
        <v>7</v>
      </c>
      <c r="G846" s="120">
        <v>6.7</v>
      </c>
      <c r="H846" s="84">
        <f t="shared" si="74"/>
        <v>95.714285714285722</v>
      </c>
      <c r="I846" s="66">
        <f t="shared" si="75"/>
        <v>-0.29999999999999982</v>
      </c>
      <c r="J846" s="298">
        <v>-0.3</v>
      </c>
      <c r="K846" s="87" t="s">
        <v>37</v>
      </c>
      <c r="L846" s="299" t="s">
        <v>577</v>
      </c>
      <c r="M846" s="37"/>
      <c r="N846" s="37"/>
      <c r="O846" s="37"/>
    </row>
    <row r="847" spans="1:15">
      <c r="A847" s="291">
        <v>1627</v>
      </c>
      <c r="B847" s="302" t="s">
        <v>724</v>
      </c>
      <c r="C847" s="365"/>
      <c r="D847" s="368"/>
      <c r="E847" s="41" t="s">
        <v>29</v>
      </c>
      <c r="F847" s="71">
        <f>SUM(F827:F846)</f>
        <v>24705</v>
      </c>
      <c r="G847" s="72">
        <f>SUM(G827:G846)</f>
        <v>23090.03</v>
      </c>
      <c r="H847" s="72">
        <f t="shared" si="74"/>
        <v>93.462983201781014</v>
      </c>
      <c r="I847" s="73">
        <f>SUM(I827:I846)</f>
        <v>-1614.9700000000018</v>
      </c>
      <c r="J847" s="74"/>
      <c r="K847" s="75"/>
      <c r="L847" s="88"/>
      <c r="M847" s="37"/>
      <c r="N847" s="37"/>
      <c r="O847" s="37"/>
    </row>
    <row r="848" spans="1:15" ht="15.6">
      <c r="A848" s="358" t="s">
        <v>849</v>
      </c>
      <c r="B848" s="359"/>
      <c r="C848" s="359"/>
      <c r="D848" s="359"/>
      <c r="E848" s="359"/>
      <c r="F848" s="359"/>
      <c r="G848" s="359"/>
      <c r="H848" s="359"/>
      <c r="I848" s="359"/>
      <c r="J848" s="360"/>
      <c r="K848" s="361"/>
      <c r="L848" s="362"/>
      <c r="M848" s="37"/>
      <c r="N848" s="37"/>
      <c r="O848" s="37"/>
    </row>
    <row r="849" spans="1:15" ht="26.4">
      <c r="A849" s="51">
        <v>3048</v>
      </c>
      <c r="B849" s="146" t="s">
        <v>734</v>
      </c>
      <c r="C849" s="342" t="s">
        <v>18</v>
      </c>
      <c r="D849" s="344" t="s">
        <v>735</v>
      </c>
      <c r="E849" s="82" t="s">
        <v>418</v>
      </c>
      <c r="F849" s="303">
        <v>62</v>
      </c>
      <c r="G849" s="304">
        <f>F849-(9934.78+25000+1000)/1000</f>
        <v>26.065220000000004</v>
      </c>
      <c r="H849" s="65">
        <f t="shared" si="74"/>
        <v>42.040677419354843</v>
      </c>
      <c r="I849" s="66">
        <f t="shared" ref="I849" si="76">+G849-F849</f>
        <v>-35.934779999999996</v>
      </c>
      <c r="J849" s="184">
        <v>-35.93</v>
      </c>
      <c r="K849" s="89" t="s">
        <v>35</v>
      </c>
      <c r="L849" s="96" t="s">
        <v>736</v>
      </c>
      <c r="M849" s="37"/>
      <c r="N849" s="37"/>
      <c r="O849" s="37"/>
    </row>
    <row r="850" spans="1:15">
      <c r="A850" s="92">
        <v>3048</v>
      </c>
      <c r="B850" s="157" t="s">
        <v>734</v>
      </c>
      <c r="C850" s="343"/>
      <c r="D850" s="345"/>
      <c r="E850" s="41" t="s">
        <v>29</v>
      </c>
      <c r="F850" s="71">
        <f>SUM(F849:F849)</f>
        <v>62</v>
      </c>
      <c r="G850" s="72">
        <f>SUM(G849:G849)</f>
        <v>26.065220000000004</v>
      </c>
      <c r="H850" s="72">
        <f t="shared" si="74"/>
        <v>42.040677419354843</v>
      </c>
      <c r="I850" s="73">
        <f>SUM(I849:I849)</f>
        <v>-35.934779999999996</v>
      </c>
      <c r="J850" s="74"/>
      <c r="K850" s="139"/>
      <c r="L850" s="88"/>
      <c r="M850" s="37"/>
      <c r="N850" s="37"/>
      <c r="O850" s="37"/>
    </row>
    <row r="851" spans="1:15">
      <c r="A851" s="305"/>
      <c r="B851" s="306"/>
      <c r="C851" s="307"/>
      <c r="D851" s="308"/>
      <c r="E851" s="309"/>
      <c r="F851" s="310"/>
      <c r="G851" s="311"/>
      <c r="H851" s="312"/>
      <c r="I851" s="312"/>
      <c r="J851" s="312"/>
      <c r="K851" s="312"/>
      <c r="L851" s="313"/>
      <c r="M851" s="37"/>
      <c r="N851" s="37"/>
      <c r="O851" s="37"/>
    </row>
  </sheetData>
  <autoFilter ref="A11:O850" xr:uid="{00000000-0009-0000-0000-000000000000}"/>
  <mergeCells count="816">
    <mergeCell ref="A4:L4"/>
    <mergeCell ref="A5:L5"/>
    <mergeCell ref="A6:L6"/>
    <mergeCell ref="A12:L12"/>
    <mergeCell ref="C13:C17"/>
    <mergeCell ref="D13:D17"/>
    <mergeCell ref="E13:E15"/>
    <mergeCell ref="F13:F15"/>
    <mergeCell ref="G13:G15"/>
    <mergeCell ref="H13:H15"/>
    <mergeCell ref="A27:L27"/>
    <mergeCell ref="C28:C30"/>
    <mergeCell ref="D28:D30"/>
    <mergeCell ref="E28:E29"/>
    <mergeCell ref="F28:F29"/>
    <mergeCell ref="G28:G29"/>
    <mergeCell ref="H28:H29"/>
    <mergeCell ref="I28:I29"/>
    <mergeCell ref="I13:I15"/>
    <mergeCell ref="A18:L18"/>
    <mergeCell ref="C19:C26"/>
    <mergeCell ref="D19:D26"/>
    <mergeCell ref="E19:E23"/>
    <mergeCell ref="F19:F23"/>
    <mergeCell ref="G19:G23"/>
    <mergeCell ref="H19:H23"/>
    <mergeCell ref="I19:I23"/>
    <mergeCell ref="A43:L43"/>
    <mergeCell ref="C44:C51"/>
    <mergeCell ref="D44:D51"/>
    <mergeCell ref="E45:E50"/>
    <mergeCell ref="F45:F50"/>
    <mergeCell ref="G45:G50"/>
    <mergeCell ref="H45:H50"/>
    <mergeCell ref="I45:I50"/>
    <mergeCell ref="A31:L31"/>
    <mergeCell ref="C32:C42"/>
    <mergeCell ref="D32:D42"/>
    <mergeCell ref="E32:E37"/>
    <mergeCell ref="F32:F37"/>
    <mergeCell ref="G32:G37"/>
    <mergeCell ref="H32:H37"/>
    <mergeCell ref="I32:I37"/>
    <mergeCell ref="A52:L52"/>
    <mergeCell ref="C53:C69"/>
    <mergeCell ref="D53:D69"/>
    <mergeCell ref="E53:E56"/>
    <mergeCell ref="F53:F56"/>
    <mergeCell ref="G53:G56"/>
    <mergeCell ref="H53:H56"/>
    <mergeCell ref="I53:I56"/>
    <mergeCell ref="E58:E59"/>
    <mergeCell ref="F58:F59"/>
    <mergeCell ref="I67:I68"/>
    <mergeCell ref="C70:C95"/>
    <mergeCell ref="D70:D95"/>
    <mergeCell ref="E71:E74"/>
    <mergeCell ref="F71:F74"/>
    <mergeCell ref="G71:G74"/>
    <mergeCell ref="G58:G59"/>
    <mergeCell ref="H58:H59"/>
    <mergeCell ref="I58:I59"/>
    <mergeCell ref="E61:E65"/>
    <mergeCell ref="F61:F65"/>
    <mergeCell ref="G61:G65"/>
    <mergeCell ref="H61:H65"/>
    <mergeCell ref="I61:I65"/>
    <mergeCell ref="H71:H74"/>
    <mergeCell ref="I71:I74"/>
    <mergeCell ref="E76:E82"/>
    <mergeCell ref="F76:F82"/>
    <mergeCell ref="G76:G82"/>
    <mergeCell ref="H76:H82"/>
    <mergeCell ref="I76:I82"/>
    <mergeCell ref="E67:E68"/>
    <mergeCell ref="F67:F68"/>
    <mergeCell ref="G67:G68"/>
    <mergeCell ref="H67:H68"/>
    <mergeCell ref="E83:E88"/>
    <mergeCell ref="F83:F88"/>
    <mergeCell ref="G83:G88"/>
    <mergeCell ref="H83:H88"/>
    <mergeCell ref="I83:I88"/>
    <mergeCell ref="E89:E94"/>
    <mergeCell ref="F89:F94"/>
    <mergeCell ref="G89:G94"/>
    <mergeCell ref="H89:H94"/>
    <mergeCell ref="I89:I94"/>
    <mergeCell ref="C96:C116"/>
    <mergeCell ref="D96:D116"/>
    <mergeCell ref="E96:E97"/>
    <mergeCell ref="F96:F97"/>
    <mergeCell ref="G96:G97"/>
    <mergeCell ref="H96:H97"/>
    <mergeCell ref="E104:E106"/>
    <mergeCell ref="F104:F106"/>
    <mergeCell ref="G104:G106"/>
    <mergeCell ref="H104:H106"/>
    <mergeCell ref="I104:I106"/>
    <mergeCell ref="E109:E114"/>
    <mergeCell ref="F109:F114"/>
    <mergeCell ref="G109:G114"/>
    <mergeCell ref="H109:H114"/>
    <mergeCell ref="I109:I114"/>
    <mergeCell ref="I96:I97"/>
    <mergeCell ref="E99:E100"/>
    <mergeCell ref="F99:F100"/>
    <mergeCell ref="G99:G100"/>
    <mergeCell ref="H99:H100"/>
    <mergeCell ref="I99:I100"/>
    <mergeCell ref="I128:I134"/>
    <mergeCell ref="C136:C144"/>
    <mergeCell ref="D136:D144"/>
    <mergeCell ref="E136:E143"/>
    <mergeCell ref="F136:F143"/>
    <mergeCell ref="G136:G143"/>
    <mergeCell ref="H136:H143"/>
    <mergeCell ref="I136:I143"/>
    <mergeCell ref="I117:I119"/>
    <mergeCell ref="E123:E126"/>
    <mergeCell ref="F123:F126"/>
    <mergeCell ref="G123:G126"/>
    <mergeCell ref="H123:H126"/>
    <mergeCell ref="I123:I126"/>
    <mergeCell ref="C117:C135"/>
    <mergeCell ref="D117:D135"/>
    <mergeCell ref="E117:E119"/>
    <mergeCell ref="F117:F119"/>
    <mergeCell ref="G117:G119"/>
    <mergeCell ref="H117:H119"/>
    <mergeCell ref="E128:E134"/>
    <mergeCell ref="F128:F134"/>
    <mergeCell ref="G128:G134"/>
    <mergeCell ref="H128:H134"/>
    <mergeCell ref="I145:I149"/>
    <mergeCell ref="E150:E151"/>
    <mergeCell ref="F150:F151"/>
    <mergeCell ref="G150:G151"/>
    <mergeCell ref="H150:H151"/>
    <mergeCell ref="I150:I151"/>
    <mergeCell ref="C145:C154"/>
    <mergeCell ref="D145:D154"/>
    <mergeCell ref="E145:E149"/>
    <mergeCell ref="F145:F149"/>
    <mergeCell ref="G145:G149"/>
    <mergeCell ref="H145:H149"/>
    <mergeCell ref="G159:G160"/>
    <mergeCell ref="H159:H160"/>
    <mergeCell ref="I159:I160"/>
    <mergeCell ref="E162:E165"/>
    <mergeCell ref="F162:F165"/>
    <mergeCell ref="G162:G165"/>
    <mergeCell ref="H162:H165"/>
    <mergeCell ref="I162:I165"/>
    <mergeCell ref="A155:L155"/>
    <mergeCell ref="C156:C180"/>
    <mergeCell ref="D156:D180"/>
    <mergeCell ref="E156:E157"/>
    <mergeCell ref="F156:F157"/>
    <mergeCell ref="G156:G157"/>
    <mergeCell ref="H156:H157"/>
    <mergeCell ref="I156:I157"/>
    <mergeCell ref="E159:E160"/>
    <mergeCell ref="F159:F160"/>
    <mergeCell ref="E177:E178"/>
    <mergeCell ref="F177:F178"/>
    <mergeCell ref="G177:G178"/>
    <mergeCell ref="H177:H178"/>
    <mergeCell ref="I177:I178"/>
    <mergeCell ref="A181:L181"/>
    <mergeCell ref="E167:E168"/>
    <mergeCell ref="F167:F168"/>
    <mergeCell ref="G167:G168"/>
    <mergeCell ref="H167:H168"/>
    <mergeCell ref="I167:I168"/>
    <mergeCell ref="E169:E172"/>
    <mergeCell ref="F169:F172"/>
    <mergeCell ref="G169:G172"/>
    <mergeCell ref="H169:H172"/>
    <mergeCell ref="I169:I172"/>
    <mergeCell ref="I200:I203"/>
    <mergeCell ref="E204:E205"/>
    <mergeCell ref="F204:F205"/>
    <mergeCell ref="G204:G205"/>
    <mergeCell ref="H204:H205"/>
    <mergeCell ref="I204:I205"/>
    <mergeCell ref="I182:I189"/>
    <mergeCell ref="E191:E199"/>
    <mergeCell ref="F191:F199"/>
    <mergeCell ref="G191:G199"/>
    <mergeCell ref="H191:H199"/>
    <mergeCell ref="I191:I199"/>
    <mergeCell ref="E182:E189"/>
    <mergeCell ref="F182:F189"/>
    <mergeCell ref="G182:G189"/>
    <mergeCell ref="H182:H189"/>
    <mergeCell ref="E200:E203"/>
    <mergeCell ref="F200:F203"/>
    <mergeCell ref="G200:G203"/>
    <mergeCell ref="H200:H203"/>
    <mergeCell ref="E215:E216"/>
    <mergeCell ref="F215:F216"/>
    <mergeCell ref="G215:G216"/>
    <mergeCell ref="H215:H216"/>
    <mergeCell ref="I215:I216"/>
    <mergeCell ref="C219:C227"/>
    <mergeCell ref="D219:D227"/>
    <mergeCell ref="E221:E225"/>
    <mergeCell ref="F221:F225"/>
    <mergeCell ref="G221:G225"/>
    <mergeCell ref="C182:C218"/>
    <mergeCell ref="D182:D218"/>
    <mergeCell ref="H221:H225"/>
    <mergeCell ref="I221:I225"/>
    <mergeCell ref="E207:E209"/>
    <mergeCell ref="F207:F209"/>
    <mergeCell ref="G207:G209"/>
    <mergeCell ref="H207:H209"/>
    <mergeCell ref="I207:I209"/>
    <mergeCell ref="E210:E213"/>
    <mergeCell ref="F210:F213"/>
    <mergeCell ref="G210:G213"/>
    <mergeCell ref="H210:H213"/>
    <mergeCell ref="I210:I213"/>
    <mergeCell ref="A228:L228"/>
    <mergeCell ref="C229:C296"/>
    <mergeCell ref="D229:D296"/>
    <mergeCell ref="E229:E249"/>
    <mergeCell ref="F229:F249"/>
    <mergeCell ref="G229:G249"/>
    <mergeCell ref="H229:H249"/>
    <mergeCell ref="I229:I249"/>
    <mergeCell ref="E251:E253"/>
    <mergeCell ref="F251:F253"/>
    <mergeCell ref="G251:G253"/>
    <mergeCell ref="H251:H253"/>
    <mergeCell ref="I251:I253"/>
    <mergeCell ref="E255:E261"/>
    <mergeCell ref="F255:F261"/>
    <mergeCell ref="G255:G261"/>
    <mergeCell ref="H255:H261"/>
    <mergeCell ref="I255:I261"/>
    <mergeCell ref="E262:E264"/>
    <mergeCell ref="F262:F264"/>
    <mergeCell ref="G262:G264"/>
    <mergeCell ref="H262:H264"/>
    <mergeCell ref="I262:I264"/>
    <mergeCell ref="E265:E267"/>
    <mergeCell ref="F265:F267"/>
    <mergeCell ref="G265:G267"/>
    <mergeCell ref="H265:H267"/>
    <mergeCell ref="I265:I267"/>
    <mergeCell ref="E269:E275"/>
    <mergeCell ref="F269:F275"/>
    <mergeCell ref="G269:G275"/>
    <mergeCell ref="H269:H275"/>
    <mergeCell ref="I269:I275"/>
    <mergeCell ref="E277:E279"/>
    <mergeCell ref="F277:F279"/>
    <mergeCell ref="G277:G279"/>
    <mergeCell ref="H277:H279"/>
    <mergeCell ref="I277:I279"/>
    <mergeCell ref="E280:E282"/>
    <mergeCell ref="F280:F282"/>
    <mergeCell ref="G280:G282"/>
    <mergeCell ref="H280:H282"/>
    <mergeCell ref="I280:I282"/>
    <mergeCell ref="E285:E290"/>
    <mergeCell ref="F285:F290"/>
    <mergeCell ref="G285:G290"/>
    <mergeCell ref="H285:H290"/>
    <mergeCell ref="I285:I290"/>
    <mergeCell ref="E292:E293"/>
    <mergeCell ref="F292:F293"/>
    <mergeCell ref="G292:G293"/>
    <mergeCell ref="H292:H293"/>
    <mergeCell ref="I292:I293"/>
    <mergeCell ref="E294:E295"/>
    <mergeCell ref="F294:F295"/>
    <mergeCell ref="G294:G295"/>
    <mergeCell ref="H294:H295"/>
    <mergeCell ref="I294:I295"/>
    <mergeCell ref="A299:L299"/>
    <mergeCell ref="C300:C311"/>
    <mergeCell ref="D300:D311"/>
    <mergeCell ref="E300:E306"/>
    <mergeCell ref="F300:F306"/>
    <mergeCell ref="G300:G306"/>
    <mergeCell ref="H300:H306"/>
    <mergeCell ref="I300:I306"/>
    <mergeCell ref="E307:E309"/>
    <mergeCell ref="F307:F309"/>
    <mergeCell ref="E318:E319"/>
    <mergeCell ref="F318:F319"/>
    <mergeCell ref="G318:G319"/>
    <mergeCell ref="H318:H319"/>
    <mergeCell ref="I318:I319"/>
    <mergeCell ref="A323:L323"/>
    <mergeCell ref="G307:G309"/>
    <mergeCell ref="H307:H309"/>
    <mergeCell ref="I307:I309"/>
    <mergeCell ref="C312:C322"/>
    <mergeCell ref="D312:D322"/>
    <mergeCell ref="E312:E317"/>
    <mergeCell ref="F312:F317"/>
    <mergeCell ref="G312:G317"/>
    <mergeCell ref="H312:H317"/>
    <mergeCell ref="I312:I317"/>
    <mergeCell ref="I349:I350"/>
    <mergeCell ref="I324:I325"/>
    <mergeCell ref="E326:E327"/>
    <mergeCell ref="F326:F327"/>
    <mergeCell ref="G326:G327"/>
    <mergeCell ref="H326:H327"/>
    <mergeCell ref="I326:I327"/>
    <mergeCell ref="C324:C333"/>
    <mergeCell ref="D324:D333"/>
    <mergeCell ref="E324:E325"/>
    <mergeCell ref="F324:F325"/>
    <mergeCell ref="G324:G325"/>
    <mergeCell ref="H324:H325"/>
    <mergeCell ref="E328:E330"/>
    <mergeCell ref="F328:F330"/>
    <mergeCell ref="G328:G330"/>
    <mergeCell ref="H328:H330"/>
    <mergeCell ref="I328:I330"/>
    <mergeCell ref="H366:H367"/>
    <mergeCell ref="C352:C353"/>
    <mergeCell ref="D352:D353"/>
    <mergeCell ref="G341:G342"/>
    <mergeCell ref="H341:H342"/>
    <mergeCell ref="I341:I342"/>
    <mergeCell ref="E344:E348"/>
    <mergeCell ref="F344:F348"/>
    <mergeCell ref="G344:G348"/>
    <mergeCell ref="H344:H348"/>
    <mergeCell ref="I344:I348"/>
    <mergeCell ref="C334:C351"/>
    <mergeCell ref="D334:D351"/>
    <mergeCell ref="E334:E336"/>
    <mergeCell ref="F334:F336"/>
    <mergeCell ref="G334:G336"/>
    <mergeCell ref="H334:H336"/>
    <mergeCell ref="I334:I336"/>
    <mergeCell ref="E341:E342"/>
    <mergeCell ref="F341:F342"/>
    <mergeCell ref="E349:E350"/>
    <mergeCell ref="F349:F350"/>
    <mergeCell ref="G349:G350"/>
    <mergeCell ref="H349:H350"/>
    <mergeCell ref="I359:I360"/>
    <mergeCell ref="E362:E364"/>
    <mergeCell ref="F362:F364"/>
    <mergeCell ref="G362:G364"/>
    <mergeCell ref="H362:H364"/>
    <mergeCell ref="I362:I364"/>
    <mergeCell ref="I354:I356"/>
    <mergeCell ref="E357:E358"/>
    <mergeCell ref="F357:F358"/>
    <mergeCell ref="G357:G358"/>
    <mergeCell ref="H357:H358"/>
    <mergeCell ref="I357:I358"/>
    <mergeCell ref="E354:E356"/>
    <mergeCell ref="F354:F356"/>
    <mergeCell ref="G354:G356"/>
    <mergeCell ref="H354:H356"/>
    <mergeCell ref="E359:E360"/>
    <mergeCell ref="F359:F360"/>
    <mergeCell ref="G359:G360"/>
    <mergeCell ref="H359:H360"/>
    <mergeCell ref="I366:I367"/>
    <mergeCell ref="E368:E370"/>
    <mergeCell ref="F368:F370"/>
    <mergeCell ref="G368:G370"/>
    <mergeCell ref="H368:H370"/>
    <mergeCell ref="I368:I370"/>
    <mergeCell ref="A375:L375"/>
    <mergeCell ref="C376:C386"/>
    <mergeCell ref="D376:D386"/>
    <mergeCell ref="E376:E377"/>
    <mergeCell ref="F376:F377"/>
    <mergeCell ref="G376:G377"/>
    <mergeCell ref="H376:H377"/>
    <mergeCell ref="I376:I377"/>
    <mergeCell ref="E379:E380"/>
    <mergeCell ref="F379:F380"/>
    <mergeCell ref="G379:G380"/>
    <mergeCell ref="H379:H380"/>
    <mergeCell ref="I379:I380"/>
    <mergeCell ref="C354:C374"/>
    <mergeCell ref="D354:D374"/>
    <mergeCell ref="E366:E367"/>
    <mergeCell ref="F366:F367"/>
    <mergeCell ref="G366:G367"/>
    <mergeCell ref="C387:C400"/>
    <mergeCell ref="D387:D400"/>
    <mergeCell ref="E389:E392"/>
    <mergeCell ref="F389:F392"/>
    <mergeCell ref="G389:G392"/>
    <mergeCell ref="H389:H392"/>
    <mergeCell ref="I389:I392"/>
    <mergeCell ref="H401:H409"/>
    <mergeCell ref="I401:I409"/>
    <mergeCell ref="I411:I414"/>
    <mergeCell ref="E394:E397"/>
    <mergeCell ref="F394:F397"/>
    <mergeCell ref="G394:G397"/>
    <mergeCell ref="H394:H397"/>
    <mergeCell ref="I394:I397"/>
    <mergeCell ref="E401:E409"/>
    <mergeCell ref="F401:F409"/>
    <mergeCell ref="G401:G409"/>
    <mergeCell ref="I421:I422"/>
    <mergeCell ref="E425:E426"/>
    <mergeCell ref="F425:F426"/>
    <mergeCell ref="G425:G426"/>
    <mergeCell ref="H425:H426"/>
    <mergeCell ref="I425:I426"/>
    <mergeCell ref="E415:E416"/>
    <mergeCell ref="F415:F416"/>
    <mergeCell ref="G415:G416"/>
    <mergeCell ref="H415:H416"/>
    <mergeCell ref="I415:I416"/>
    <mergeCell ref="E419:E420"/>
    <mergeCell ref="F419:F420"/>
    <mergeCell ref="G419:G420"/>
    <mergeCell ref="H419:H420"/>
    <mergeCell ref="I419:I420"/>
    <mergeCell ref="C434:C454"/>
    <mergeCell ref="D434:D454"/>
    <mergeCell ref="E434:E440"/>
    <mergeCell ref="F434:F440"/>
    <mergeCell ref="G434:G440"/>
    <mergeCell ref="E421:E422"/>
    <mergeCell ref="F421:F422"/>
    <mergeCell ref="G421:G422"/>
    <mergeCell ref="H421:H422"/>
    <mergeCell ref="C401:C433"/>
    <mergeCell ref="D401:D433"/>
    <mergeCell ref="H434:H440"/>
    <mergeCell ref="E443:E447"/>
    <mergeCell ref="F443:F447"/>
    <mergeCell ref="G443:G447"/>
    <mergeCell ref="H443:H447"/>
    <mergeCell ref="E411:E414"/>
    <mergeCell ref="F411:F414"/>
    <mergeCell ref="G411:G414"/>
    <mergeCell ref="H411:H414"/>
    <mergeCell ref="I434:I440"/>
    <mergeCell ref="E441:E442"/>
    <mergeCell ref="F441:F442"/>
    <mergeCell ref="G441:G442"/>
    <mergeCell ref="H441:H442"/>
    <mergeCell ref="I441:I442"/>
    <mergeCell ref="E429:E432"/>
    <mergeCell ref="F429:F432"/>
    <mergeCell ref="G429:G432"/>
    <mergeCell ref="H429:H432"/>
    <mergeCell ref="I429:I432"/>
    <mergeCell ref="I443:I447"/>
    <mergeCell ref="E449:E453"/>
    <mergeCell ref="F449:F453"/>
    <mergeCell ref="G449:G453"/>
    <mergeCell ref="H449:H453"/>
    <mergeCell ref="I449:I453"/>
    <mergeCell ref="G464:G465"/>
    <mergeCell ref="H464:H465"/>
    <mergeCell ref="I464:I465"/>
    <mergeCell ref="E468:E469"/>
    <mergeCell ref="F468:F469"/>
    <mergeCell ref="G468:G469"/>
    <mergeCell ref="H468:H469"/>
    <mergeCell ref="I468:I469"/>
    <mergeCell ref="A455:L455"/>
    <mergeCell ref="C456:C473"/>
    <mergeCell ref="D456:D473"/>
    <mergeCell ref="E456:E461"/>
    <mergeCell ref="F456:F461"/>
    <mergeCell ref="G456:G461"/>
    <mergeCell ref="H456:H461"/>
    <mergeCell ref="I456:I461"/>
    <mergeCell ref="E464:E465"/>
    <mergeCell ref="F464:F465"/>
    <mergeCell ref="I481:I484"/>
    <mergeCell ref="C488:C490"/>
    <mergeCell ref="D488:D490"/>
    <mergeCell ref="C491:C493"/>
    <mergeCell ref="D491:D493"/>
    <mergeCell ref="C494:C497"/>
    <mergeCell ref="D494:D497"/>
    <mergeCell ref="I474:I475"/>
    <mergeCell ref="E476:E478"/>
    <mergeCell ref="F476:F478"/>
    <mergeCell ref="G476:G478"/>
    <mergeCell ref="H476:H478"/>
    <mergeCell ref="I476:I478"/>
    <mergeCell ref="C474:C487"/>
    <mergeCell ref="D474:D487"/>
    <mergeCell ref="E474:E475"/>
    <mergeCell ref="F474:F475"/>
    <mergeCell ref="G474:G475"/>
    <mergeCell ref="H474:H475"/>
    <mergeCell ref="E481:E484"/>
    <mergeCell ref="F481:F484"/>
    <mergeCell ref="G481:G484"/>
    <mergeCell ref="H481:H484"/>
    <mergeCell ref="A498:L498"/>
    <mergeCell ref="C499:C523"/>
    <mergeCell ref="D499:D523"/>
    <mergeCell ref="E499:E501"/>
    <mergeCell ref="F499:F501"/>
    <mergeCell ref="G499:G501"/>
    <mergeCell ref="H499:H501"/>
    <mergeCell ref="I499:I501"/>
    <mergeCell ref="E503:E509"/>
    <mergeCell ref="F503:F509"/>
    <mergeCell ref="I516:I518"/>
    <mergeCell ref="E520:E521"/>
    <mergeCell ref="F520:F521"/>
    <mergeCell ref="G520:G521"/>
    <mergeCell ref="H520:H521"/>
    <mergeCell ref="I520:I521"/>
    <mergeCell ref="G503:G509"/>
    <mergeCell ref="H503:H509"/>
    <mergeCell ref="I503:I509"/>
    <mergeCell ref="E512:E513"/>
    <mergeCell ref="F512:F513"/>
    <mergeCell ref="G512:G513"/>
    <mergeCell ref="H512:H513"/>
    <mergeCell ref="I512:I513"/>
    <mergeCell ref="C524:C528"/>
    <mergeCell ref="D524:D528"/>
    <mergeCell ref="E526:E527"/>
    <mergeCell ref="F526:F527"/>
    <mergeCell ref="G526:G527"/>
    <mergeCell ref="H526:H527"/>
    <mergeCell ref="E516:E518"/>
    <mergeCell ref="F516:F518"/>
    <mergeCell ref="G516:G518"/>
    <mergeCell ref="H516:H518"/>
    <mergeCell ref="F540:F541"/>
    <mergeCell ref="G540:G541"/>
    <mergeCell ref="H540:H541"/>
    <mergeCell ref="I540:I541"/>
    <mergeCell ref="E543:E544"/>
    <mergeCell ref="F543:F544"/>
    <mergeCell ref="G543:G544"/>
    <mergeCell ref="H543:H544"/>
    <mergeCell ref="I543:I544"/>
    <mergeCell ref="E596:E597"/>
    <mergeCell ref="F596:F597"/>
    <mergeCell ref="I526:I527"/>
    <mergeCell ref="A548:L548"/>
    <mergeCell ref="C549:C563"/>
    <mergeCell ref="D549:D563"/>
    <mergeCell ref="E549:E553"/>
    <mergeCell ref="F549:F553"/>
    <mergeCell ref="G549:G553"/>
    <mergeCell ref="H549:H553"/>
    <mergeCell ref="I549:I553"/>
    <mergeCell ref="E555:E559"/>
    <mergeCell ref="F555:F559"/>
    <mergeCell ref="G555:G559"/>
    <mergeCell ref="H555:H559"/>
    <mergeCell ref="I555:I559"/>
    <mergeCell ref="C529:C547"/>
    <mergeCell ref="D529:D547"/>
    <mergeCell ref="E529:E535"/>
    <mergeCell ref="F529:F535"/>
    <mergeCell ref="G529:G535"/>
    <mergeCell ref="H529:H535"/>
    <mergeCell ref="I529:I535"/>
    <mergeCell ref="E540:E541"/>
    <mergeCell ref="G572:G577"/>
    <mergeCell ref="H572:H577"/>
    <mergeCell ref="I572:I577"/>
    <mergeCell ref="E579:E586"/>
    <mergeCell ref="F579:F586"/>
    <mergeCell ref="G579:G586"/>
    <mergeCell ref="H579:H586"/>
    <mergeCell ref="I579:I586"/>
    <mergeCell ref="E588:E595"/>
    <mergeCell ref="F588:F595"/>
    <mergeCell ref="G588:G595"/>
    <mergeCell ref="H588:H595"/>
    <mergeCell ref="I588:I595"/>
    <mergeCell ref="G596:G597"/>
    <mergeCell ref="H596:H597"/>
    <mergeCell ref="I596:I597"/>
    <mergeCell ref="E600:E602"/>
    <mergeCell ref="F600:F602"/>
    <mergeCell ref="G600:G602"/>
    <mergeCell ref="H600:H602"/>
    <mergeCell ref="I600:I602"/>
    <mergeCell ref="C604:C613"/>
    <mergeCell ref="D604:D613"/>
    <mergeCell ref="E604:E607"/>
    <mergeCell ref="F604:F607"/>
    <mergeCell ref="G604:G607"/>
    <mergeCell ref="H604:H607"/>
    <mergeCell ref="I604:I607"/>
    <mergeCell ref="C564:C603"/>
    <mergeCell ref="D564:D603"/>
    <mergeCell ref="E564:E571"/>
    <mergeCell ref="F564:F571"/>
    <mergeCell ref="G564:G571"/>
    <mergeCell ref="H564:H571"/>
    <mergeCell ref="I564:I571"/>
    <mergeCell ref="E572:E577"/>
    <mergeCell ref="F572:F577"/>
    <mergeCell ref="A614:L614"/>
    <mergeCell ref="C615:C631"/>
    <mergeCell ref="D615:D631"/>
    <mergeCell ref="E615:E620"/>
    <mergeCell ref="F615:F620"/>
    <mergeCell ref="G615:G620"/>
    <mergeCell ref="H615:H620"/>
    <mergeCell ref="I615:I620"/>
    <mergeCell ref="E621:E628"/>
    <mergeCell ref="F621:F628"/>
    <mergeCell ref="G621:G628"/>
    <mergeCell ref="H621:H628"/>
    <mergeCell ref="I621:I628"/>
    <mergeCell ref="I646:I648"/>
    <mergeCell ref="A651:L651"/>
    <mergeCell ref="H632:H635"/>
    <mergeCell ref="I632:I635"/>
    <mergeCell ref="E636:E639"/>
    <mergeCell ref="F636:F639"/>
    <mergeCell ref="G636:G639"/>
    <mergeCell ref="H636:H639"/>
    <mergeCell ref="I636:I639"/>
    <mergeCell ref="C632:C650"/>
    <mergeCell ref="D632:D650"/>
    <mergeCell ref="E632:E635"/>
    <mergeCell ref="F632:F635"/>
    <mergeCell ref="G632:G635"/>
    <mergeCell ref="E646:E648"/>
    <mergeCell ref="F646:F648"/>
    <mergeCell ref="G646:G648"/>
    <mergeCell ref="H646:H648"/>
    <mergeCell ref="I652:I656"/>
    <mergeCell ref="A660:L660"/>
    <mergeCell ref="C661:C672"/>
    <mergeCell ref="D661:D672"/>
    <mergeCell ref="E661:E664"/>
    <mergeCell ref="F661:F664"/>
    <mergeCell ref="G661:G664"/>
    <mergeCell ref="H661:H664"/>
    <mergeCell ref="I661:I664"/>
    <mergeCell ref="E666:E669"/>
    <mergeCell ref="C652:C659"/>
    <mergeCell ref="D652:D659"/>
    <mergeCell ref="E652:E656"/>
    <mergeCell ref="F652:F656"/>
    <mergeCell ref="G652:G656"/>
    <mergeCell ref="H652:H656"/>
    <mergeCell ref="I673:I675"/>
    <mergeCell ref="C679:C681"/>
    <mergeCell ref="D679:D681"/>
    <mergeCell ref="C682:C688"/>
    <mergeCell ref="D682:D688"/>
    <mergeCell ref="C689:C692"/>
    <mergeCell ref="D689:D692"/>
    <mergeCell ref="F666:F669"/>
    <mergeCell ref="G666:G669"/>
    <mergeCell ref="H666:H669"/>
    <mergeCell ref="I666:I669"/>
    <mergeCell ref="C673:C678"/>
    <mergeCell ref="D673:D678"/>
    <mergeCell ref="E673:E675"/>
    <mergeCell ref="F673:F675"/>
    <mergeCell ref="G673:G675"/>
    <mergeCell ref="H673:H675"/>
    <mergeCell ref="I693:I694"/>
    <mergeCell ref="E696:E697"/>
    <mergeCell ref="F696:F697"/>
    <mergeCell ref="G696:G697"/>
    <mergeCell ref="H696:H697"/>
    <mergeCell ref="I696:I697"/>
    <mergeCell ref="C693:C703"/>
    <mergeCell ref="D693:D703"/>
    <mergeCell ref="E693:E694"/>
    <mergeCell ref="F693:F694"/>
    <mergeCell ref="G693:G694"/>
    <mergeCell ref="H693:H694"/>
    <mergeCell ref="E699:E700"/>
    <mergeCell ref="F699:F700"/>
    <mergeCell ref="G699:G700"/>
    <mergeCell ref="H699:H700"/>
    <mergeCell ref="E711:E712"/>
    <mergeCell ref="F711:F712"/>
    <mergeCell ref="G711:G712"/>
    <mergeCell ref="H711:H712"/>
    <mergeCell ref="I711:I712"/>
    <mergeCell ref="A714:L714"/>
    <mergeCell ref="I699:I700"/>
    <mergeCell ref="C704:C706"/>
    <mergeCell ref="D704:D706"/>
    <mergeCell ref="C707:C713"/>
    <mergeCell ref="D707:D712"/>
    <mergeCell ref="E708:E709"/>
    <mergeCell ref="F708:F709"/>
    <mergeCell ref="G708:G709"/>
    <mergeCell ref="H708:H709"/>
    <mergeCell ref="I708:I709"/>
    <mergeCell ref="C715:C747"/>
    <mergeCell ref="D715:D747"/>
    <mergeCell ref="E715:E724"/>
    <mergeCell ref="F715:F724"/>
    <mergeCell ref="G715:G724"/>
    <mergeCell ref="H715:H724"/>
    <mergeCell ref="E733:E735"/>
    <mergeCell ref="F733:F735"/>
    <mergeCell ref="G733:G735"/>
    <mergeCell ref="H733:H735"/>
    <mergeCell ref="E740:E742"/>
    <mergeCell ref="F740:F742"/>
    <mergeCell ref="G740:G742"/>
    <mergeCell ref="H740:H742"/>
    <mergeCell ref="I733:I735"/>
    <mergeCell ref="E738:E739"/>
    <mergeCell ref="F738:F739"/>
    <mergeCell ref="G738:G739"/>
    <mergeCell ref="H738:H739"/>
    <mergeCell ref="I738:I739"/>
    <mergeCell ref="I715:I724"/>
    <mergeCell ref="E726:E730"/>
    <mergeCell ref="F726:F730"/>
    <mergeCell ref="G726:G730"/>
    <mergeCell ref="H726:H730"/>
    <mergeCell ref="I726:I730"/>
    <mergeCell ref="I740:I742"/>
    <mergeCell ref="E745:E746"/>
    <mergeCell ref="F745:F746"/>
    <mergeCell ref="G745:G746"/>
    <mergeCell ref="H745:H746"/>
    <mergeCell ref="I745:I746"/>
    <mergeCell ref="I748:I753"/>
    <mergeCell ref="E754:E755"/>
    <mergeCell ref="F754:F755"/>
    <mergeCell ref="G754:G755"/>
    <mergeCell ref="H754:H755"/>
    <mergeCell ref="I754:I755"/>
    <mergeCell ref="A763:L763"/>
    <mergeCell ref="C764:C771"/>
    <mergeCell ref="D764:D771"/>
    <mergeCell ref="A772:L772"/>
    <mergeCell ref="C773:C774"/>
    <mergeCell ref="D773:D774"/>
    <mergeCell ref="I756:I757"/>
    <mergeCell ref="E758:E760"/>
    <mergeCell ref="F758:F760"/>
    <mergeCell ref="G758:G760"/>
    <mergeCell ref="H758:H760"/>
    <mergeCell ref="I758:I760"/>
    <mergeCell ref="C748:C762"/>
    <mergeCell ref="D748:D762"/>
    <mergeCell ref="E748:E753"/>
    <mergeCell ref="F748:F753"/>
    <mergeCell ref="G748:G753"/>
    <mergeCell ref="H748:H753"/>
    <mergeCell ref="E756:E757"/>
    <mergeCell ref="F756:F757"/>
    <mergeCell ref="G756:G757"/>
    <mergeCell ref="H756:H757"/>
    <mergeCell ref="C775:C781"/>
    <mergeCell ref="D775:D781"/>
    <mergeCell ref="A782:L782"/>
    <mergeCell ref="C783:C806"/>
    <mergeCell ref="D783:D806"/>
    <mergeCell ref="E785:E805"/>
    <mergeCell ref="F785:F805"/>
    <mergeCell ref="G785:G805"/>
    <mergeCell ref="H785:H805"/>
    <mergeCell ref="I785:I805"/>
    <mergeCell ref="I807:I814"/>
    <mergeCell ref="C816:C825"/>
    <mergeCell ref="D816:D825"/>
    <mergeCell ref="E816:E824"/>
    <mergeCell ref="F816:F824"/>
    <mergeCell ref="G816:G824"/>
    <mergeCell ref="H816:H824"/>
    <mergeCell ref="I816:I824"/>
    <mergeCell ref="C807:C815"/>
    <mergeCell ref="D807:D815"/>
    <mergeCell ref="E807:E814"/>
    <mergeCell ref="F807:F814"/>
    <mergeCell ref="G807:G814"/>
    <mergeCell ref="H807:H814"/>
    <mergeCell ref="A826:L826"/>
    <mergeCell ref="C827:C847"/>
    <mergeCell ref="D827:D847"/>
    <mergeCell ref="E827:E830"/>
    <mergeCell ref="F827:F830"/>
    <mergeCell ref="G827:G830"/>
    <mergeCell ref="H827:H830"/>
    <mergeCell ref="I827:I830"/>
    <mergeCell ref="E832:E835"/>
    <mergeCell ref="F832:F835"/>
    <mergeCell ref="C849:C850"/>
    <mergeCell ref="D849:D850"/>
    <mergeCell ref="E842:E844"/>
    <mergeCell ref="F842:F844"/>
    <mergeCell ref="G842:G844"/>
    <mergeCell ref="H842:H844"/>
    <mergeCell ref="I842:I844"/>
    <mergeCell ref="A848:L848"/>
    <mergeCell ref="G832:G835"/>
    <mergeCell ref="H832:H835"/>
    <mergeCell ref="I832:I835"/>
    <mergeCell ref="E838:E840"/>
    <mergeCell ref="F838:F840"/>
    <mergeCell ref="G838:G840"/>
    <mergeCell ref="H838:H840"/>
    <mergeCell ref="I838:I840"/>
  </mergeCells>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3 priedas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Šidlauskaitė-Riazanova</dc:creator>
  <cp:lastModifiedBy>Regina Kiselienė</cp:lastModifiedBy>
  <cp:lastPrinted>2021-03-08T16:21:39Z</cp:lastPrinted>
  <dcterms:created xsi:type="dcterms:W3CDTF">2021-03-08T07:10:32Z</dcterms:created>
  <dcterms:modified xsi:type="dcterms:W3CDTF">2021-03-24T07:29:42Z</dcterms:modified>
</cp:coreProperties>
</file>