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https://lrvk-my.sharepoint.com/personal/regina_kiseliene_lrv_lt/Documents/Darbalaukis/"/>
    </mc:Choice>
  </mc:AlternateContent>
  <xr:revisionPtr revIDLastSave="0" documentId="8_{04A0CAC6-FFC7-472A-98EE-827C1ED57A21}" xr6:coauthVersionLast="47" xr6:coauthVersionMax="47" xr10:uidLastSave="{00000000-0000-0000-0000-000000000000}"/>
  <bookViews>
    <workbookView xWindow="-110" yWindow="-110" windowWidth="19420" windowHeight="10420" xr2:uid="{00000000-000D-0000-FFFF-FFFF00000000}"/>
  </bookViews>
  <sheets>
    <sheet name="PI skaičiuoklė" sheetId="10" r:id="rId1"/>
    <sheet name="Išlaidos darbuotojams" sheetId="15" r:id="rId2"/>
    <sheet name="Išlaidos investicijoms" sheetId="14" r:id="rId3"/>
    <sheet name="Išlaidos medžiagoms" sheetId="12" r:id="rId4"/>
    <sheet name="Išlaidos paslaugoms" sheetId="11"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64" i="15" l="1"/>
  <c r="I78" i="10" l="1"/>
  <c r="I77" i="10"/>
  <c r="I76" i="10"/>
  <c r="I70" i="10"/>
  <c r="I64" i="10"/>
  <c r="I59" i="10"/>
  <c r="I34" i="10"/>
  <c r="I33" i="10"/>
  <c r="I19" i="10"/>
  <c r="A187" i="11"/>
  <c r="A183" i="11"/>
  <c r="A179" i="11"/>
  <c r="A178" i="11"/>
  <c r="A172" i="11"/>
  <c r="A168" i="11"/>
  <c r="A164" i="11"/>
  <c r="A163" i="11"/>
  <c r="A157" i="11"/>
  <c r="A153" i="11"/>
  <c r="A149" i="11"/>
  <c r="A148" i="11"/>
  <c r="A142" i="11"/>
  <c r="A138" i="11"/>
  <c r="A134" i="11"/>
  <c r="A133" i="11"/>
  <c r="C190" i="11"/>
  <c r="C186" i="11"/>
  <c r="C182" i="11"/>
  <c r="C175" i="11"/>
  <c r="I72" i="10" s="1"/>
  <c r="C171" i="11"/>
  <c r="C177" i="11" s="1"/>
  <c r="C167" i="11"/>
  <c r="C160" i="11"/>
  <c r="I66" i="10" s="1"/>
  <c r="C156" i="11"/>
  <c r="C162" i="11" s="1"/>
  <c r="C152" i="11"/>
  <c r="C145" i="11"/>
  <c r="I60" i="10" s="1"/>
  <c r="C141" i="11"/>
  <c r="C147" i="11" s="1"/>
  <c r="C137" i="11"/>
  <c r="I58" i="10" s="1"/>
  <c r="A127" i="11"/>
  <c r="C130" i="11"/>
  <c r="I54" i="10" s="1"/>
  <c r="A112" i="11"/>
  <c r="C115" i="11"/>
  <c r="I48" i="10" s="1"/>
  <c r="A88" i="11"/>
  <c r="A84" i="11"/>
  <c r="A80" i="11"/>
  <c r="A79" i="11"/>
  <c r="A73" i="11"/>
  <c r="A69" i="11"/>
  <c r="A65" i="11"/>
  <c r="A64" i="11"/>
  <c r="A58" i="11"/>
  <c r="A54" i="11"/>
  <c r="A50" i="11"/>
  <c r="A49" i="11"/>
  <c r="A43" i="11"/>
  <c r="A39" i="11"/>
  <c r="A35" i="11"/>
  <c r="A34" i="11"/>
  <c r="C91" i="11"/>
  <c r="I40" i="10" s="1"/>
  <c r="C87" i="11"/>
  <c r="I39" i="10" s="1"/>
  <c r="C83" i="11"/>
  <c r="I38" i="10" s="1"/>
  <c r="C76" i="11"/>
  <c r="C72" i="11"/>
  <c r="C68" i="11"/>
  <c r="I32" i="10" s="1"/>
  <c r="C61" i="11"/>
  <c r="I28" i="10" s="1"/>
  <c r="C57" i="11"/>
  <c r="I27" i="10" s="1"/>
  <c r="C53" i="11"/>
  <c r="I26" i="10" s="1"/>
  <c r="C46" i="11"/>
  <c r="I21" i="10" s="1"/>
  <c r="C42" i="11"/>
  <c r="I20" i="10" s="1"/>
  <c r="C38" i="11"/>
  <c r="A28" i="11"/>
  <c r="C31" i="11"/>
  <c r="I15" i="10" s="1"/>
  <c r="A13" i="11"/>
  <c r="C16" i="11"/>
  <c r="I9" i="10" s="1"/>
  <c r="H76" i="10"/>
  <c r="H65" i="10"/>
  <c r="A188" i="12"/>
  <c r="A184" i="12"/>
  <c r="A180" i="12"/>
  <c r="A179" i="12"/>
  <c r="A173" i="12"/>
  <c r="A169" i="12"/>
  <c r="A165" i="12"/>
  <c r="A164" i="12"/>
  <c r="A158" i="12"/>
  <c r="A154" i="12"/>
  <c r="A150" i="12"/>
  <c r="A149" i="12"/>
  <c r="A143" i="12"/>
  <c r="A139" i="12"/>
  <c r="A135" i="12"/>
  <c r="A134" i="12"/>
  <c r="E190" i="12"/>
  <c r="E189" i="12"/>
  <c r="E186" i="12"/>
  <c r="E185" i="12"/>
  <c r="E187" i="12" s="1"/>
  <c r="H77" i="10" s="1"/>
  <c r="E182" i="12"/>
  <c r="E181" i="12"/>
  <c r="E183" i="12" s="1"/>
  <c r="E175" i="12"/>
  <c r="E174" i="12"/>
  <c r="E176" i="12" s="1"/>
  <c r="H72" i="10" s="1"/>
  <c r="E171" i="12"/>
  <c r="E170" i="12"/>
  <c r="E172" i="12" s="1"/>
  <c r="H71" i="10" s="1"/>
  <c r="E167" i="12"/>
  <c r="E166" i="12"/>
  <c r="E168" i="12" s="1"/>
  <c r="E160" i="12"/>
  <c r="E159" i="12"/>
  <c r="E161" i="12" s="1"/>
  <c r="H66" i="10" s="1"/>
  <c r="E156" i="12"/>
  <c r="E155" i="12"/>
  <c r="E157" i="12" s="1"/>
  <c r="E152" i="12"/>
  <c r="E151" i="12"/>
  <c r="E145" i="12"/>
  <c r="E146" i="12" s="1"/>
  <c r="H60" i="10" s="1"/>
  <c r="E144" i="12"/>
  <c r="E142" i="12"/>
  <c r="H59" i="10" s="1"/>
  <c r="E141" i="12"/>
  <c r="E140" i="12"/>
  <c r="E138" i="12"/>
  <c r="H58" i="10" s="1"/>
  <c r="E137" i="12"/>
  <c r="E136" i="12"/>
  <c r="A128" i="12"/>
  <c r="E130" i="12"/>
  <c r="E129" i="12"/>
  <c r="E131" i="12" s="1"/>
  <c r="H54" i="10" s="1"/>
  <c r="A113" i="12"/>
  <c r="E115" i="12"/>
  <c r="E114" i="12"/>
  <c r="A119" i="12"/>
  <c r="A104" i="12"/>
  <c r="A79" i="12"/>
  <c r="A64" i="12"/>
  <c r="A49" i="12"/>
  <c r="A34" i="12"/>
  <c r="A19" i="12"/>
  <c r="A4" i="12"/>
  <c r="A88" i="12"/>
  <c r="A84" i="12"/>
  <c r="A80" i="12"/>
  <c r="A73" i="12"/>
  <c r="A69" i="12"/>
  <c r="A65" i="12"/>
  <c r="A58" i="12"/>
  <c r="A54" i="12"/>
  <c r="A50" i="12"/>
  <c r="A43" i="12"/>
  <c r="A39" i="12"/>
  <c r="A35" i="12"/>
  <c r="E90" i="12"/>
  <c r="E89" i="12"/>
  <c r="E86" i="12"/>
  <c r="E85" i="12"/>
  <c r="E82" i="12"/>
  <c r="E81" i="12"/>
  <c r="E75" i="12"/>
  <c r="E74" i="12"/>
  <c r="E71" i="12"/>
  <c r="E70" i="12"/>
  <c r="E67" i="12"/>
  <c r="E66" i="12"/>
  <c r="E60" i="12"/>
  <c r="E59" i="12"/>
  <c r="E56" i="12"/>
  <c r="E55" i="12"/>
  <c r="E52" i="12"/>
  <c r="E51" i="12"/>
  <c r="E45" i="12"/>
  <c r="E44" i="12"/>
  <c r="E41" i="12"/>
  <c r="E40" i="12"/>
  <c r="E37" i="12"/>
  <c r="E36" i="12"/>
  <c r="A28" i="12"/>
  <c r="E30" i="12"/>
  <c r="E29" i="12"/>
  <c r="A13" i="12"/>
  <c r="E15" i="12"/>
  <c r="E14" i="12"/>
  <c r="G78" i="10"/>
  <c r="G70" i="10"/>
  <c r="A174" i="14"/>
  <c r="A170" i="14"/>
  <c r="A166" i="14"/>
  <c r="A165" i="14"/>
  <c r="A160" i="14"/>
  <c r="A156" i="14"/>
  <c r="A152" i="14"/>
  <c r="A151" i="14"/>
  <c r="A146" i="14"/>
  <c r="A142" i="14"/>
  <c r="A138" i="14"/>
  <c r="A137" i="14"/>
  <c r="A132" i="14"/>
  <c r="A128" i="14"/>
  <c r="A124" i="14"/>
  <c r="A123" i="14"/>
  <c r="D176" i="14"/>
  <c r="D175" i="14"/>
  <c r="D177" i="14" s="1"/>
  <c r="D172" i="14"/>
  <c r="D171" i="14"/>
  <c r="D168" i="14"/>
  <c r="D167" i="14"/>
  <c r="D162" i="14"/>
  <c r="D163" i="14" s="1"/>
  <c r="G72" i="10" s="1"/>
  <c r="D161" i="14"/>
  <c r="D158" i="14"/>
  <c r="D159" i="14" s="1"/>
  <c r="G71" i="10" s="1"/>
  <c r="D157" i="14"/>
  <c r="D155" i="14"/>
  <c r="D154" i="14"/>
  <c r="D153" i="14"/>
  <c r="D148" i="14"/>
  <c r="D147" i="14"/>
  <c r="D144" i="14"/>
  <c r="D143" i="14"/>
  <c r="D140" i="14"/>
  <c r="D139" i="14"/>
  <c r="D141" i="14" s="1"/>
  <c r="G64" i="10" s="1"/>
  <c r="D134" i="14"/>
  <c r="D133" i="14"/>
  <c r="D135" i="14" s="1"/>
  <c r="G60" i="10" s="1"/>
  <c r="D130" i="14"/>
  <c r="D129" i="14"/>
  <c r="D126" i="14"/>
  <c r="D125" i="14"/>
  <c r="D127" i="14" s="1"/>
  <c r="G58" i="10" s="1"/>
  <c r="A118" i="14"/>
  <c r="D120" i="14"/>
  <c r="D119" i="14"/>
  <c r="A104" i="14"/>
  <c r="D106" i="14"/>
  <c r="D105" i="14"/>
  <c r="A83" i="14"/>
  <c r="A79" i="14"/>
  <c r="A75" i="14"/>
  <c r="A74" i="14"/>
  <c r="A69" i="14"/>
  <c r="A65" i="14"/>
  <c r="A61" i="14"/>
  <c r="A60" i="14"/>
  <c r="A55" i="14"/>
  <c r="A51" i="14"/>
  <c r="A47" i="14"/>
  <c r="A46" i="14"/>
  <c r="A41" i="14"/>
  <c r="A37" i="14"/>
  <c r="A33" i="14"/>
  <c r="A32" i="14"/>
  <c r="D85" i="14"/>
  <c r="D84" i="14"/>
  <c r="D81" i="14"/>
  <c r="D80" i="14"/>
  <c r="D77" i="14"/>
  <c r="D76" i="14"/>
  <c r="D71" i="14"/>
  <c r="D70" i="14"/>
  <c r="D67" i="14"/>
  <c r="D66" i="14"/>
  <c r="D63" i="14"/>
  <c r="D62" i="14"/>
  <c r="D57" i="14"/>
  <c r="D56" i="14"/>
  <c r="D53" i="14"/>
  <c r="D52" i="14"/>
  <c r="D49" i="14"/>
  <c r="D48" i="14"/>
  <c r="D43" i="14"/>
  <c r="D42" i="14"/>
  <c r="D39" i="14"/>
  <c r="D38" i="14"/>
  <c r="D35" i="14"/>
  <c r="D34" i="14"/>
  <c r="A27" i="14"/>
  <c r="D29" i="14"/>
  <c r="D28" i="14"/>
  <c r="A13" i="14"/>
  <c r="D15" i="14"/>
  <c r="D14" i="14"/>
  <c r="F60" i="10"/>
  <c r="A209" i="15"/>
  <c r="A204" i="15"/>
  <c r="A199" i="15"/>
  <c r="A198" i="15"/>
  <c r="A192" i="15"/>
  <c r="A187" i="15"/>
  <c r="A182" i="15"/>
  <c r="A181" i="15"/>
  <c r="A175" i="15"/>
  <c r="A170" i="15"/>
  <c r="A158" i="15"/>
  <c r="A153" i="15"/>
  <c r="A147" i="15"/>
  <c r="G211" i="15"/>
  <c r="G210" i="15"/>
  <c r="G213" i="15" s="1"/>
  <c r="F78" i="10" s="1"/>
  <c r="G206" i="15"/>
  <c r="G205" i="15"/>
  <c r="G208" i="15" s="1"/>
  <c r="F77" i="10" s="1"/>
  <c r="G201" i="15"/>
  <c r="G200" i="15"/>
  <c r="G194" i="15"/>
  <c r="G193" i="15"/>
  <c r="G189" i="15"/>
  <c r="G188" i="15"/>
  <c r="G184" i="15"/>
  <c r="G183" i="15"/>
  <c r="G186" i="15" s="1"/>
  <c r="F70" i="10" s="1"/>
  <c r="G177" i="15"/>
  <c r="G176" i="15"/>
  <c r="G172" i="15"/>
  <c r="G171" i="15"/>
  <c r="G167" i="15"/>
  <c r="G166" i="15"/>
  <c r="G169" i="15" s="1"/>
  <c r="F64" i="10" s="1"/>
  <c r="G160" i="15"/>
  <c r="G159" i="15"/>
  <c r="G162" i="15" s="1"/>
  <c r="G155" i="15"/>
  <c r="G154" i="15"/>
  <c r="G150" i="15"/>
  <c r="G149" i="15"/>
  <c r="A141" i="15"/>
  <c r="A124" i="15"/>
  <c r="G143" i="15"/>
  <c r="G142" i="15"/>
  <c r="G145" i="15" s="1"/>
  <c r="F54" i="10" s="1"/>
  <c r="G126" i="15"/>
  <c r="G125" i="15"/>
  <c r="A100" i="15"/>
  <c r="A95" i="15"/>
  <c r="A90" i="15"/>
  <c r="A89" i="15"/>
  <c r="A83" i="15"/>
  <c r="A73" i="15"/>
  <c r="A78" i="15"/>
  <c r="A72" i="15"/>
  <c r="A66" i="15"/>
  <c r="A61" i="15"/>
  <c r="A56" i="15"/>
  <c r="A55" i="15"/>
  <c r="A49" i="15"/>
  <c r="A44" i="15"/>
  <c r="A39" i="15"/>
  <c r="A38" i="15"/>
  <c r="G102" i="15"/>
  <c r="G101" i="15"/>
  <c r="G97" i="15"/>
  <c r="G96" i="15"/>
  <c r="G92" i="15"/>
  <c r="G91" i="15"/>
  <c r="G85" i="15"/>
  <c r="G84" i="15"/>
  <c r="G80" i="15"/>
  <c r="G79" i="15"/>
  <c r="G75" i="15"/>
  <c r="G74" i="15"/>
  <c r="G68" i="15"/>
  <c r="G67" i="15"/>
  <c r="G63" i="15"/>
  <c r="G62" i="15"/>
  <c r="G58" i="15"/>
  <c r="G57" i="15"/>
  <c r="G51" i="15"/>
  <c r="G50" i="15"/>
  <c r="G46" i="15"/>
  <c r="G45" i="15"/>
  <c r="G41" i="15"/>
  <c r="G40" i="15"/>
  <c r="A32" i="15"/>
  <c r="G34" i="15"/>
  <c r="G33" i="15"/>
  <c r="A15" i="15"/>
  <c r="G17" i="15"/>
  <c r="G16" i="15"/>
  <c r="A10" i="15"/>
  <c r="G11" i="15"/>
  <c r="G12" i="15"/>
  <c r="C126" i="11"/>
  <c r="C122" i="11"/>
  <c r="C111" i="11"/>
  <c r="C107" i="11"/>
  <c r="C27" i="11"/>
  <c r="I14" i="10" s="1"/>
  <c r="C23" i="11"/>
  <c r="I13" i="10" s="1"/>
  <c r="C12" i="11"/>
  <c r="C8" i="11"/>
  <c r="D116" i="14"/>
  <c r="D115" i="14"/>
  <c r="D112" i="14"/>
  <c r="D111" i="14"/>
  <c r="D102" i="14"/>
  <c r="D101" i="14"/>
  <c r="D98" i="14"/>
  <c r="D97" i="14"/>
  <c r="D25" i="14"/>
  <c r="D24" i="14"/>
  <c r="D21" i="14"/>
  <c r="D20" i="14"/>
  <c r="D11" i="14"/>
  <c r="D10" i="14"/>
  <c r="D7" i="14"/>
  <c r="D6" i="14"/>
  <c r="E178" i="12" l="1"/>
  <c r="H70" i="10"/>
  <c r="J70" i="10" s="1"/>
  <c r="K70" i="10" s="1"/>
  <c r="D164" i="14"/>
  <c r="G179" i="15"/>
  <c r="F66" i="10" s="1"/>
  <c r="G203" i="15"/>
  <c r="D173" i="14"/>
  <c r="G77" i="10" s="1"/>
  <c r="E148" i="12"/>
  <c r="C192" i="11"/>
  <c r="I71" i="10"/>
  <c r="C117" i="11"/>
  <c r="D131" i="14"/>
  <c r="G59" i="10" s="1"/>
  <c r="E153" i="12"/>
  <c r="H64" i="10" s="1"/>
  <c r="G104" i="15"/>
  <c r="F40" i="10" s="1"/>
  <c r="J40" i="10" s="1"/>
  <c r="K40" i="10" s="1"/>
  <c r="G196" i="15"/>
  <c r="F72" i="10" s="1"/>
  <c r="D121" i="14"/>
  <c r="G54" i="10" s="1"/>
  <c r="D169" i="14"/>
  <c r="E191" i="12"/>
  <c r="H78" i="10" s="1"/>
  <c r="I65" i="10"/>
  <c r="G214" i="15"/>
  <c r="F76" i="10"/>
  <c r="C132" i="11"/>
  <c r="C18" i="11"/>
  <c r="C78" i="11"/>
  <c r="C93" i="11"/>
  <c r="C63" i="11"/>
  <c r="C48" i="11"/>
  <c r="C33" i="11"/>
  <c r="E163" i="12"/>
  <c r="E68" i="12"/>
  <c r="H32" i="10" s="1"/>
  <c r="E72" i="12"/>
  <c r="H33" i="10" s="1"/>
  <c r="E42" i="12"/>
  <c r="H20" i="10" s="1"/>
  <c r="E53" i="12"/>
  <c r="H26" i="10" s="1"/>
  <c r="E76" i="12"/>
  <c r="H34" i="10" s="1"/>
  <c r="E87" i="12"/>
  <c r="H39" i="10" s="1"/>
  <c r="E116" i="12"/>
  <c r="H48" i="10" s="1"/>
  <c r="E38" i="12"/>
  <c r="H19" i="10" s="1"/>
  <c r="E46" i="12"/>
  <c r="H21" i="10" s="1"/>
  <c r="E31" i="12"/>
  <c r="H15" i="10" s="1"/>
  <c r="E83" i="12"/>
  <c r="H38" i="10" s="1"/>
  <c r="E91" i="12"/>
  <c r="H40" i="10" s="1"/>
  <c r="E61" i="12"/>
  <c r="H28" i="10" s="1"/>
  <c r="E57" i="12"/>
  <c r="H27" i="10" s="1"/>
  <c r="E16" i="12"/>
  <c r="H9" i="10" s="1"/>
  <c r="J9" i="10" s="1"/>
  <c r="K9" i="10" s="1"/>
  <c r="D136" i="14"/>
  <c r="D149" i="14"/>
  <c r="G66" i="10" s="1"/>
  <c r="D145" i="14"/>
  <c r="D107" i="14"/>
  <c r="G48" i="10" s="1"/>
  <c r="D50" i="14"/>
  <c r="G26" i="10" s="1"/>
  <c r="D78" i="14"/>
  <c r="G38" i="10" s="1"/>
  <c r="D86" i="14"/>
  <c r="G40" i="10" s="1"/>
  <c r="D36" i="14"/>
  <c r="G19" i="10" s="1"/>
  <c r="D44" i="14"/>
  <c r="G21" i="10" s="1"/>
  <c r="D64" i="14"/>
  <c r="G32" i="10" s="1"/>
  <c r="D72" i="14"/>
  <c r="G34" i="10" s="1"/>
  <c r="J34" i="10" s="1"/>
  <c r="K34" i="10" s="1"/>
  <c r="D68" i="14"/>
  <c r="G33" i="10" s="1"/>
  <c r="D30" i="14"/>
  <c r="G15" i="10" s="1"/>
  <c r="D40" i="14"/>
  <c r="G20" i="10" s="1"/>
  <c r="D82" i="14"/>
  <c r="D58" i="14"/>
  <c r="G28" i="10" s="1"/>
  <c r="D54" i="14"/>
  <c r="G27" i="10" s="1"/>
  <c r="D16" i="14"/>
  <c r="G9" i="10" s="1"/>
  <c r="D12" i="14"/>
  <c r="D103" i="14"/>
  <c r="G47" i="10" s="1"/>
  <c r="D117" i="14"/>
  <c r="D8" i="14"/>
  <c r="D22" i="14"/>
  <c r="D99" i="14"/>
  <c r="D113" i="14"/>
  <c r="D26" i="14"/>
  <c r="G14" i="10" s="1"/>
  <c r="G191" i="15"/>
  <c r="F71" i="10" s="1"/>
  <c r="J71" i="10" s="1"/>
  <c r="K71" i="10" s="1"/>
  <c r="G174" i="15"/>
  <c r="F65" i="10" s="1"/>
  <c r="G157" i="15"/>
  <c r="F59" i="10" s="1"/>
  <c r="G152" i="15"/>
  <c r="G70" i="15"/>
  <c r="F28" i="10" s="1"/>
  <c r="J28" i="10" s="1"/>
  <c r="K28" i="10" s="1"/>
  <c r="G94" i="15"/>
  <c r="F38" i="10" s="1"/>
  <c r="G53" i="15"/>
  <c r="F21" i="10" s="1"/>
  <c r="J21" i="10" s="1"/>
  <c r="K21" i="10" s="1"/>
  <c r="G77" i="15"/>
  <c r="F32" i="10" s="1"/>
  <c r="J32" i="10" s="1"/>
  <c r="K32" i="10" s="1"/>
  <c r="G87" i="15"/>
  <c r="F34" i="10" s="1"/>
  <c r="G99" i="15"/>
  <c r="F39" i="10" s="1"/>
  <c r="G128" i="15"/>
  <c r="F48" i="10" s="1"/>
  <c r="G82" i="15"/>
  <c r="F33" i="10" s="1"/>
  <c r="G65" i="15"/>
  <c r="F27" i="10" s="1"/>
  <c r="J27" i="10" s="1"/>
  <c r="K27" i="10" s="1"/>
  <c r="G60" i="15"/>
  <c r="F26" i="10" s="1"/>
  <c r="G48" i="15"/>
  <c r="F20" i="10" s="1"/>
  <c r="G19" i="15"/>
  <c r="F9" i="10" s="1"/>
  <c r="G43" i="15"/>
  <c r="F19" i="10" s="1"/>
  <c r="G36" i="15"/>
  <c r="F15" i="10" s="1"/>
  <c r="J15" i="10" s="1"/>
  <c r="K15" i="10" s="1"/>
  <c r="J78" i="10"/>
  <c r="K78" i="10" s="1"/>
  <c r="J72" i="10"/>
  <c r="K72" i="10" s="1"/>
  <c r="J66" i="10"/>
  <c r="K66" i="10" s="1"/>
  <c r="J77" i="10"/>
  <c r="K77" i="10" s="1"/>
  <c r="J26" i="10"/>
  <c r="K26" i="10" s="1"/>
  <c r="I47" i="10"/>
  <c r="I46" i="10"/>
  <c r="A123" i="11"/>
  <c r="A119" i="11"/>
  <c r="A118" i="11"/>
  <c r="A108" i="11"/>
  <c r="A104" i="11"/>
  <c r="A103" i="11"/>
  <c r="A24" i="11"/>
  <c r="A20" i="11"/>
  <c r="A19" i="11"/>
  <c r="A9" i="11"/>
  <c r="A5" i="11"/>
  <c r="A4" i="11"/>
  <c r="A124" i="12"/>
  <c r="A120" i="12"/>
  <c r="A109" i="12"/>
  <c r="A105" i="12"/>
  <c r="A24" i="12"/>
  <c r="A20" i="12"/>
  <c r="A9" i="12"/>
  <c r="A5" i="12"/>
  <c r="A114" i="14"/>
  <c r="A110" i="14"/>
  <c r="A109" i="14"/>
  <c r="A100" i="14"/>
  <c r="A96" i="14"/>
  <c r="A95" i="14"/>
  <c r="A136" i="15"/>
  <c r="A131" i="15"/>
  <c r="A130" i="15"/>
  <c r="A119" i="15"/>
  <c r="A113" i="15"/>
  <c r="A27" i="15"/>
  <c r="A22" i="15"/>
  <c r="A21" i="15"/>
  <c r="A4" i="15"/>
  <c r="A18" i="14"/>
  <c r="A4" i="14"/>
  <c r="A23" i="14"/>
  <c r="A19" i="14"/>
  <c r="A9" i="14"/>
  <c r="A5" i="14"/>
  <c r="A5" i="15"/>
  <c r="I53" i="10"/>
  <c r="E126" i="12"/>
  <c r="E125" i="12"/>
  <c r="E122" i="12"/>
  <c r="E121" i="12"/>
  <c r="E111" i="12"/>
  <c r="E110" i="12"/>
  <c r="E107" i="12"/>
  <c r="E106" i="12"/>
  <c r="G138" i="15"/>
  <c r="G137" i="15"/>
  <c r="G133" i="15"/>
  <c r="G132" i="15"/>
  <c r="G121" i="15"/>
  <c r="G120" i="15"/>
  <c r="G116" i="15"/>
  <c r="G115" i="15"/>
  <c r="G197" i="15" l="1"/>
  <c r="D150" i="14"/>
  <c r="G65" i="10"/>
  <c r="J65" i="10" s="1"/>
  <c r="K65" i="10" s="1"/>
  <c r="D108" i="14"/>
  <c r="G46" i="10"/>
  <c r="D87" i="14"/>
  <c r="G39" i="10"/>
  <c r="E193" i="12"/>
  <c r="G180" i="15"/>
  <c r="D178" i="14"/>
  <c r="G76" i="10"/>
  <c r="J76" i="10" s="1"/>
  <c r="K76" i="10" s="1"/>
  <c r="L74" i="10"/>
  <c r="L80" i="10"/>
  <c r="G163" i="15"/>
  <c r="F58" i="10"/>
  <c r="J58" i="10" s="1"/>
  <c r="K58" i="10" s="1"/>
  <c r="E48" i="12"/>
  <c r="E78" i="12"/>
  <c r="E63" i="12"/>
  <c r="E93" i="12"/>
  <c r="E127" i="12"/>
  <c r="J64" i="10" s="1"/>
  <c r="K64" i="10" s="1"/>
  <c r="L68" i="10" s="1"/>
  <c r="E108" i="12"/>
  <c r="E123" i="12"/>
  <c r="E133" i="12" s="1"/>
  <c r="E112" i="12"/>
  <c r="J39" i="10" s="1"/>
  <c r="K39" i="10" s="1"/>
  <c r="D122" i="14"/>
  <c r="D59" i="14"/>
  <c r="G13" i="10"/>
  <c r="D31" i="14"/>
  <c r="D17" i="14"/>
  <c r="D73" i="14"/>
  <c r="D45" i="14"/>
  <c r="G88" i="15"/>
  <c r="G105" i="15"/>
  <c r="G54" i="15"/>
  <c r="G71" i="15"/>
  <c r="G118" i="15"/>
  <c r="G135" i="15"/>
  <c r="G123" i="15"/>
  <c r="G140" i="15"/>
  <c r="J59" i="10"/>
  <c r="K59" i="10" s="1"/>
  <c r="L30" i="10"/>
  <c r="I52" i="10"/>
  <c r="G53" i="10"/>
  <c r="G29" i="15"/>
  <c r="G28" i="15"/>
  <c r="G24" i="15"/>
  <c r="G23" i="15"/>
  <c r="G7" i="15"/>
  <c r="G6" i="15"/>
  <c r="E26" i="12"/>
  <c r="E25" i="12"/>
  <c r="E22" i="12"/>
  <c r="E21" i="12"/>
  <c r="E11" i="12"/>
  <c r="E10" i="12"/>
  <c r="E7" i="12"/>
  <c r="E6" i="12"/>
  <c r="I8" i="10"/>
  <c r="H46" i="10" l="1"/>
  <c r="E118" i="12"/>
  <c r="E12" i="12"/>
  <c r="H8" i="10" s="1"/>
  <c r="J19" i="10"/>
  <c r="K19" i="10" s="1"/>
  <c r="E27" i="12"/>
  <c r="J54" i="10"/>
  <c r="K54" i="10" s="1"/>
  <c r="J33" i="10"/>
  <c r="K33" i="10" s="1"/>
  <c r="L36" i="10" s="1"/>
  <c r="H47" i="10"/>
  <c r="E8" i="12"/>
  <c r="E23" i="12"/>
  <c r="J38" i="10"/>
  <c r="K38" i="10" s="1"/>
  <c r="L42" i="10" s="1"/>
  <c r="H53" i="10"/>
  <c r="G129" i="15"/>
  <c r="J48" i="10" s="1"/>
  <c r="K48" i="10" s="1"/>
  <c r="F52" i="10"/>
  <c r="G146" i="15"/>
  <c r="F46" i="10"/>
  <c r="G9" i="15"/>
  <c r="F7" i="10" s="1"/>
  <c r="G26" i="15"/>
  <c r="G14" i="15"/>
  <c r="G31" i="15"/>
  <c r="F14" i="10" s="1"/>
  <c r="F53" i="10"/>
  <c r="H52" i="10"/>
  <c r="G52" i="10"/>
  <c r="F47" i="10"/>
  <c r="I7" i="10"/>
  <c r="J46" i="10" l="1"/>
  <c r="K46" i="10" s="1"/>
  <c r="F13" i="10"/>
  <c r="G37" i="15"/>
  <c r="E18" i="12"/>
  <c r="E33" i="12"/>
  <c r="J60" i="10"/>
  <c r="K60" i="10" s="1"/>
  <c r="L62" i="10" s="1"/>
  <c r="J53" i="10"/>
  <c r="K53" i="10" s="1"/>
  <c r="H14" i="10"/>
  <c r="H13" i="10"/>
  <c r="G20" i="15"/>
  <c r="F8" i="10"/>
  <c r="J52" i="10"/>
  <c r="K52" i="10" s="1"/>
  <c r="L56" i="10" s="1"/>
  <c r="J47" i="10"/>
  <c r="K47" i="10" s="1"/>
  <c r="L50" i="10" s="1"/>
  <c r="L82" i="10" s="1"/>
  <c r="H7" i="10"/>
  <c r="G7" i="10"/>
  <c r="G8" i="10"/>
  <c r="J8" i="10" l="1"/>
  <c r="J14" i="10"/>
  <c r="K14" i="10" s="1"/>
  <c r="J13" i="10"/>
  <c r="K13" i="10" s="1"/>
  <c r="L17" i="10" s="1"/>
  <c r="J20" i="10"/>
  <c r="K20" i="10" s="1"/>
  <c r="L23" i="10" s="1"/>
  <c r="J7" i="10"/>
  <c r="K7" i="10" s="1"/>
  <c r="K8" i="10"/>
  <c r="L11" i="10" l="1"/>
  <c r="L43" i="10" s="1"/>
  <c r="L83" i="10" s="1"/>
</calcChain>
</file>

<file path=xl/sharedStrings.xml><?xml version="1.0" encoding="utf-8"?>
<sst xmlns="http://schemas.openxmlformats.org/spreadsheetml/2006/main" count="760" uniqueCount="272">
  <si>
    <t>Eil. Nr. </t>
  </si>
  <si>
    <t>Tikslinė grupė (T) (ūkio subjektų skaičius, vnt.)</t>
  </si>
  <si>
    <t>Išlaidos darbuotojams (D), Eur</t>
  </si>
  <si>
    <t>Išlaidos investicijoms (I), Eur</t>
  </si>
  <si>
    <t>Išlaidos medžiagoms (M), Eur</t>
  </si>
  <si>
    <t>1.</t>
  </si>
  <si>
    <t>1.1. </t>
  </si>
  <si>
    <t>1.1.1.</t>
  </si>
  <si>
    <t>1.1.2.</t>
  </si>
  <si>
    <t>Veiksmas A2</t>
  </si>
  <si>
    <t>...</t>
  </si>
  <si>
    <t> 1.2.</t>
  </si>
  <si>
    <t>1.2.1.</t>
  </si>
  <si>
    <t>Veiksmas B1</t>
  </si>
  <si>
    <t>1.2.2.</t>
  </si>
  <si>
    <t>Veiksmas B2</t>
  </si>
  <si>
    <t>....</t>
  </si>
  <si>
    <t>Straipsnis (-iai), punktas (-ai) ir įpareigojimas</t>
  </si>
  <si>
    <t xml:space="preserve">Darbuotojas </t>
  </si>
  <si>
    <t>Darbuotojų skaičius, vnt.</t>
  </si>
  <si>
    <t>Veiksmo atlikimo dažnis per metus</t>
  </si>
  <si>
    <t>A1.1</t>
  </si>
  <si>
    <t>A1.2</t>
  </si>
  <si>
    <t>A2.1</t>
  </si>
  <si>
    <t>A2.2</t>
  </si>
  <si>
    <t>B1.1</t>
  </si>
  <si>
    <t>B1.2</t>
  </si>
  <si>
    <t>B2.1</t>
  </si>
  <si>
    <t>B2.2</t>
  </si>
  <si>
    <t>Objektas</t>
  </si>
  <si>
    <t>Iš viso išlaidų investicijoms pagal veiksmą A1</t>
  </si>
  <si>
    <t>Iš viso išlaidų investicijoms pagal veiksmą A2</t>
  </si>
  <si>
    <t>Iš viso išlaidų investicijoms pagal įpareigojimą A</t>
  </si>
  <si>
    <t>Iš viso išlaidų investicijoms pagal veiksmą B1</t>
  </si>
  <si>
    <t>Iš viso išlaidų investicijoms pagal veiksmą B2</t>
  </si>
  <si>
    <t>Iš viso išlaidų investicijoms pagal įpareigojimą B</t>
  </si>
  <si>
    <t>Iš viso išlaidų medžiagoms pagal veiksmą A1</t>
  </si>
  <si>
    <t>Iš viso išlaidų medžiagoms pagal veiksmą A2</t>
  </si>
  <si>
    <t>Iš viso išlaidų medžiagoms pagal įpareigojimą A</t>
  </si>
  <si>
    <t>Iš viso išlaidų medžiagoms pagal veiksmą B1</t>
  </si>
  <si>
    <t>Iš viso išlaidų medžiagoms pagal įpareigojimą B</t>
  </si>
  <si>
    <t>Iš viso išlaidų medžiagoms pagal veiksmą B2</t>
  </si>
  <si>
    <t>Iš išorės įsigyjamos paslaugos (darbai)</t>
  </si>
  <si>
    <t>Paslaugų (darbų) kaina (E), Eur</t>
  </si>
  <si>
    <t>Iš viso išlaidų iš išorės įsigyjamoms paslaugoms (darbams) pagal veiksmą A1</t>
  </si>
  <si>
    <t>Iš viso išlaidų iš išorės įsigyjamoms paslaugoms (darbams) pagal veiksmą A2</t>
  </si>
  <si>
    <t>Iš viso išlaidų iš išorės įsigyjamoms paslaugoms (darbams) pagal įpareigojimą A</t>
  </si>
  <si>
    <t>Iš viso išlaidų iš išorės įsigyjamoms paslaugoms (darbams) pagal veiksmą B1</t>
  </si>
  <si>
    <t>Iš viso išlaidų iš išorės įsigyjamoms paslaugoms (darbams) pagal veiksmą B2</t>
  </si>
  <si>
    <t>Iš viso išlaidų iš išorės įsigyjamoms paslaugoms (darbams) pagal įpareigojimą B</t>
  </si>
  <si>
    <t>.......</t>
  </si>
  <si>
    <t>2.</t>
  </si>
  <si>
    <t>2.1. </t>
  </si>
  <si>
    <t>2.1.1.</t>
  </si>
  <si>
    <t>2.1.2.</t>
  </si>
  <si>
    <t> 2.2.</t>
  </si>
  <si>
    <t>2.2.1.</t>
  </si>
  <si>
    <t>2.2.2.</t>
  </si>
  <si>
    <t>Išlaidos paslaugoms (darbams) įsigyti, Eur, (E)</t>
  </si>
  <si>
    <t>Įpareigojimo  tikslinei grupei sukeliama prisitaikymo išlaidų suma (PI), Eur, ((5)*(11))</t>
  </si>
  <si>
    <t>Medžiagos kiekis / metus (svorio ar tūrio matais arba vienetais) (Q)</t>
  </si>
  <si>
    <t>Išlaidų investicijoms (I) apskaičiavimas (galiojantis teisės aktas)</t>
  </si>
  <si>
    <t>Išlaidų investicijoms (I) apskaičiavimas (teisės akto projektas)</t>
  </si>
  <si>
    <t>Išlaidų medžiagoms (M) apskaičiavimas (galiojantis teisės aktas)</t>
  </si>
  <si>
    <t>Išlaidų medžiagoms (M) apskaičiavimas (teisės akto projektas)</t>
  </si>
  <si>
    <t>Teisės akto  (teisės akto projekto) straipsnis (-iai), punktas   (-ai) ir įpareigojimas</t>
  </si>
  <si>
    <t>Įpareigojimo vykdymo veiksmas</t>
  </si>
  <si>
    <t>Įpareigojimo tikslinės grupės veikiančiam ūkio subjektui, vykdančiam ekonominę veiklą rinkos sąlygomis ir įgyvendinančiam įpareigojimą verslo praktikoje pagrįstomis sąnaudomis, sukeliama prisitaikymo prie reguliavimo išlaidų (toliau – prisitaikymo išlaidos) suma (S), Eur ((6) + (7) + (8) + (9) + (10)</t>
  </si>
  <si>
    <t>Kilmė (Europos Sąjungos arba tarptautinė, nacionalinė)</t>
  </si>
  <si>
    <t>Iš viso prisitaikymo išlaidų pagal įpareigojimą A</t>
  </si>
  <si>
    <t>Iš viso prisitaikymo išlaidų pagal įpareigojimą B</t>
  </si>
  <si>
    <t>Iš viso prisitaikymo išlaidų pagal galiojantį teisės aktą, Eur</t>
  </si>
  <si>
    <t>Iš viso prisitaikymo išlaidų pagal teisės akto projektą, Eur</t>
  </si>
  <si>
    <t>Teisės akto projektu numatomas sukelti prisitaikymo išlaidų pokytis, Eur</t>
  </si>
  <si>
    <t>Išlaidų darbuotojams (D) apskaičiavimas (galiojantis teisės aktas)</t>
  </si>
  <si>
    <t>Išlaidų darbuotojams (D) apskaičiavimas (teisės akto projektas)</t>
  </si>
  <si>
    <t>Darbuotojo vidutinio valandinio darbo užmokesčio ir nuo jo darbdavio mokamų mokesčių suma, Eur/val.</t>
  </si>
  <si>
    <t>Įpareigojimo vykdymo veiksmui (toliau – Veiksmas) vykdyti skirtas darbuotojo laikas, val.</t>
  </si>
  <si>
    <t>Iš viso išlaidų darbuotojams (D), Eur</t>
  </si>
  <si>
    <t>Iš viso D išlaidų veiksmui A1, Eur</t>
  </si>
  <si>
    <t>Iš viso D išlaidų veiksmui A2, Eur</t>
  </si>
  <si>
    <t>Iš viso D išlaidų pagal įpareigojimą A, Eur</t>
  </si>
  <si>
    <t>Iš viso D išlaidų veiksmui B1, Eur</t>
  </si>
  <si>
    <t>Iš viso D išlaidų veiksmui B2, Eur</t>
  </si>
  <si>
    <t>Iš viso D išlaidų pagal įpareigojimą B, Eur</t>
  </si>
  <si>
    <t xml:space="preserve">Teisės akto straipsnis, punktas ir įpareigojimas </t>
  </si>
  <si>
    <t xml:space="preserve">Teisės akto projekto straipsnis, punktas ir įpareigojimas </t>
  </si>
  <si>
    <t>Teisės akto straipsnis, punktas ir įpareigojimas</t>
  </si>
  <si>
    <t>Teisės akto projekto straipsnis, punktas ir įpareigojimas</t>
  </si>
  <si>
    <t>Medžiaga arba medžiagų grupė</t>
  </si>
  <si>
    <t>Medžiagos (medžiagų) grupės kaina už kiekio vienetą (K) (Eur už svorio ar tūrio matą arba vienetą), Eur/kiekio matą</t>
  </si>
  <si>
    <t>…</t>
  </si>
  <si>
    <t>Išlaidų iš išorės įsigyjamoms paslaugoms (darbams) (E) apskaičiavimas (galiojantis teisės aktas)</t>
  </si>
  <si>
    <t>Išlaidų iš išorės įsigyjamoms paslaugoms (darbams) (E) apskaičiavimas (teisės akto projektas)</t>
  </si>
  <si>
    <t>Ūkio subjektų administracinės naštos ir prisitaikymo prie reguliavimo išlaidų vertinimo pinigine išraiška skaičiuoklė</t>
  </si>
  <si>
    <t>Pridėtinės išlaidos (O), Eur, (0,05*((6)+(7)+(8)+(9)))</t>
  </si>
  <si>
    <t>Veiksmas A3</t>
  </si>
  <si>
    <t>1.1.3.</t>
  </si>
  <si>
    <t>1.3. </t>
  </si>
  <si>
    <t>1.3.1.</t>
  </si>
  <si>
    <t>1.3.2.</t>
  </si>
  <si>
    <t>1.3.3.</t>
  </si>
  <si>
    <t>1.4. </t>
  </si>
  <si>
    <t>1.4.1.</t>
  </si>
  <si>
    <t>1.4.2.</t>
  </si>
  <si>
    <t>1.4.3.</t>
  </si>
  <si>
    <t>1.5. </t>
  </si>
  <si>
    <t>1.5.1.</t>
  </si>
  <si>
    <t>1.5.2.</t>
  </si>
  <si>
    <t>1.5.3.</t>
  </si>
  <si>
    <t>Iš viso prisitaikymo išlaidų pagal įpareigojimą C</t>
  </si>
  <si>
    <t>Iš viso prisitaikymo išlaidų pagal įpareigojimą D</t>
  </si>
  <si>
    <t>Iš viso prisitaikymo išlaidų pagal įpareigojimą E</t>
  </si>
  <si>
    <t>1.6. </t>
  </si>
  <si>
    <t>1.6.1.</t>
  </si>
  <si>
    <t>1.6.2.</t>
  </si>
  <si>
    <t>1.6.3.</t>
  </si>
  <si>
    <t>Iš viso prisitaikymo išlaidų pagal įpareigojimą F</t>
  </si>
  <si>
    <t>Veiksmas C2</t>
  </si>
  <si>
    <t>Veiksmas C3</t>
  </si>
  <si>
    <t>Veiksmas D1</t>
  </si>
  <si>
    <t>Veiksmas D2</t>
  </si>
  <si>
    <t>Veiksmas D3</t>
  </si>
  <si>
    <t>Veiksmas E1</t>
  </si>
  <si>
    <t>Veiksmas E2</t>
  </si>
  <si>
    <t>Veiksmas E3</t>
  </si>
  <si>
    <t>Veiksmas F1</t>
  </si>
  <si>
    <t>Veiksmas F2</t>
  </si>
  <si>
    <t>Veiksmas F3</t>
  </si>
  <si>
    <t>2.3. </t>
  </si>
  <si>
    <t>2.3.1.</t>
  </si>
  <si>
    <t>2.3.2.</t>
  </si>
  <si>
    <t>2.4. </t>
  </si>
  <si>
    <t>2.4.1.</t>
  </si>
  <si>
    <t>2.4.2.</t>
  </si>
  <si>
    <t>2.1.3.</t>
  </si>
  <si>
    <t>2.3.3.</t>
  </si>
  <si>
    <t>2.4.3.</t>
  </si>
  <si>
    <t>Veiksmas B3</t>
  </si>
  <si>
    <t>2.5. </t>
  </si>
  <si>
    <t>2.5.1.</t>
  </si>
  <si>
    <t>2.5.2.</t>
  </si>
  <si>
    <t>2.6. </t>
  </si>
  <si>
    <t>2.6.1.</t>
  </si>
  <si>
    <t>2.6.2.</t>
  </si>
  <si>
    <t>Iš viso D išlaidų veiksmui A3, Eur</t>
  </si>
  <si>
    <t>Iš viso D išlaidų veiksmui B3, Eur</t>
  </si>
  <si>
    <t>C1.1</t>
  </si>
  <si>
    <t>C1.2</t>
  </si>
  <si>
    <t>C2.1</t>
  </si>
  <si>
    <t>C2.2</t>
  </si>
  <si>
    <t>Iš viso D išlaidų veiksmui C1, Eur</t>
  </si>
  <si>
    <t>Iš viso D išlaidų veiksmui C2, Eur</t>
  </si>
  <si>
    <t>Iš viso D išlaidų veiksmui C3, Eur</t>
  </si>
  <si>
    <t>Iš viso D išlaidų veiksmui D1, Eur</t>
  </si>
  <si>
    <t>Iš viso D išlaidų veiksmui D2, Eur</t>
  </si>
  <si>
    <t>Iš viso D išlaidų veiksmui D3, Eur</t>
  </si>
  <si>
    <t>D1.1</t>
  </si>
  <si>
    <t>D1.2</t>
  </si>
  <si>
    <t>D2.1</t>
  </si>
  <si>
    <t>D2.2</t>
  </si>
  <si>
    <t>Iš viso D išlaidų pagal įpareigojimą C, Eur</t>
  </si>
  <si>
    <t>Iš viso D išlaidų pagal įpareigojimą D, Eur</t>
  </si>
  <si>
    <t>E1.1</t>
  </si>
  <si>
    <t>E1.2</t>
  </si>
  <si>
    <t>E2.2</t>
  </si>
  <si>
    <t>E2.1</t>
  </si>
  <si>
    <t>Iš viso D išlaidų veiksmui E1, Eur</t>
  </si>
  <si>
    <t>Iš viso D išlaidų veiksmui E2, Eur</t>
  </si>
  <si>
    <t>Iš viso D išlaidų veiksmui E3, Eur</t>
  </si>
  <si>
    <t>Iš viso D išlaidų pagal įpareigojimą E, Eur</t>
  </si>
  <si>
    <t>F1.1</t>
  </si>
  <si>
    <t>F1.2</t>
  </si>
  <si>
    <t>F2.1</t>
  </si>
  <si>
    <t>F2.2</t>
  </si>
  <si>
    <t>Iš viso D išlaidų veiksmui F1, Eur</t>
  </si>
  <si>
    <t>Iš viso D išlaidų veiksmui F2, Eur</t>
  </si>
  <si>
    <t>Iš viso D išlaidų pagal įpareigojimą F, Eur</t>
  </si>
  <si>
    <t>Iš viso D išlaidų veiksmui F3, Eur</t>
  </si>
  <si>
    <t>Iš viso D išlaidų veiksmuiB3, Eur</t>
  </si>
  <si>
    <t>B3.1</t>
  </si>
  <si>
    <t>B3.2</t>
  </si>
  <si>
    <t>A3.1</t>
  </si>
  <si>
    <t>A3.2</t>
  </si>
  <si>
    <t>F3.1</t>
  </si>
  <si>
    <t>F3.2</t>
  </si>
  <si>
    <t>Iš viso D išlaidų veiksmuiF3, Eur</t>
  </si>
  <si>
    <t>C3.1</t>
  </si>
  <si>
    <t>C3.2</t>
  </si>
  <si>
    <t>Iš viso D išlaidų veiksmuiC3, Eur</t>
  </si>
  <si>
    <t>D3.1</t>
  </si>
  <si>
    <t>D3.2</t>
  </si>
  <si>
    <t>Iš viso D išlaidų veiksmuiD3, Eur</t>
  </si>
  <si>
    <t>E3.1</t>
  </si>
  <si>
    <t>E3.2</t>
  </si>
  <si>
    <t>Iš viso D išlaidų veiksmuiE3, Eur</t>
  </si>
  <si>
    <t>Iš viso išlaidų investicijoms pagal veiksmą A3</t>
  </si>
  <si>
    <t>Iš viso išlaidų investicijoms pagal veiksmą B3</t>
  </si>
  <si>
    <t>Iš viso išlaidų investicijoms pagal veiksmą C1</t>
  </si>
  <si>
    <t>Iš viso išlaidų investicijoms pagal veiksmą C2</t>
  </si>
  <si>
    <t>Iš viso išlaidų investicijoms pagal veiksmą C3</t>
  </si>
  <si>
    <t>Iš viso išlaidų investicijoms pagal veiksmą D1</t>
  </si>
  <si>
    <t>Iš viso išlaidų investicijoms pagal veiksmą D2</t>
  </si>
  <si>
    <t>Iš viso išlaidų investicijoms pagal veiksmą D3</t>
  </si>
  <si>
    <t>Iš viso išlaidų investicijoms pagal įpareigojimą C</t>
  </si>
  <si>
    <t>Iš viso išlaidų investicijoms pagal įpareigojimą D</t>
  </si>
  <si>
    <t>Iš viso išlaidų investicijoms pagal veiksmą E1</t>
  </si>
  <si>
    <t>Iš viso išlaidų investicijoms pagal veiksmą E2</t>
  </si>
  <si>
    <t>Iš viso išlaidų investicijoms pagal veiksmą E3</t>
  </si>
  <si>
    <t>Iš viso išlaidų investicijoms pagal įpareigojimą E</t>
  </si>
  <si>
    <t>Iš viso išlaidų investicijoms pagal veiksmą F1</t>
  </si>
  <si>
    <t>Iš viso išlaidų investicijoms pagal veiksmą F2</t>
  </si>
  <si>
    <t>Iš viso išlaidų investicijoms pagal veiksmą F3</t>
  </si>
  <si>
    <t>Iš viso išlaidų investicijoms pagal įpareigojimą F</t>
  </si>
  <si>
    <t>Iš viso išlaidų medžiagoms pagal veiksmą A3</t>
  </si>
  <si>
    <t>Iš viso išlaidų medžiagoms pagal veiksmą B3</t>
  </si>
  <si>
    <t>Iš viso išlaidų medžiagoms pagal veiksmą C1</t>
  </si>
  <si>
    <t>Iš viso išlaidų medžiagoms pagal veiksmą C2</t>
  </si>
  <si>
    <t>Iš viso išlaidų medžiagoms pagal veiksmą C3</t>
  </si>
  <si>
    <t>Iš viso išlaidų medžiagoms pagal įpareigojimą C</t>
  </si>
  <si>
    <t>Iš viso išlaidų medžiagoms pagal veiksmą D1</t>
  </si>
  <si>
    <t>Iš viso išlaidų medžiagoms pagal veiksmą D2</t>
  </si>
  <si>
    <t>Iš viso išlaidų medžiagoms pagal veiksmą D3</t>
  </si>
  <si>
    <t>Iš viso išlaidų medžiagoms pagal įpareigojimą D</t>
  </si>
  <si>
    <t>Iš viso išlaidų medžiagoms pagal veiksmą E1</t>
  </si>
  <si>
    <t>Iš viso išlaidų medžiagoms pagal veiksmą E2</t>
  </si>
  <si>
    <t>Iš viso išlaidų medžiagoms pagal veiksmą E3</t>
  </si>
  <si>
    <t>Iš viso išlaidų medžiagoms pagal įpareigojimą E</t>
  </si>
  <si>
    <t>Iš viso išlaidų medžiagoms pagal veiksmą F1</t>
  </si>
  <si>
    <t>Iš viso išlaidų medžiagoms pagal veiksmą F2</t>
  </si>
  <si>
    <t>Iš viso išlaidų medžiagoms pagal veiksmą F3</t>
  </si>
  <si>
    <t>Iš viso išlaidų medžiagoms pagal įpareigojimą F</t>
  </si>
  <si>
    <t>Iš viso išlaidų iš išorės įsigyjamoms paslaugoms (darbams) pagal veiksmą A3</t>
  </si>
  <si>
    <t>Iš viso išlaidų iš išorės įsigyjamoms paslaugoms (darbams) pagal veiksmą B3</t>
  </si>
  <si>
    <t>Iš viso išlaidų iš išorės įsigyjamoms paslaugoms (darbams) pagal veiksmą C1</t>
  </si>
  <si>
    <t>Iš viso išlaidų iš išorės įsigyjamoms paslaugoms (darbams) pagal veiksmą C2</t>
  </si>
  <si>
    <t>Iš viso išlaidų iš išorės įsigyjamoms paslaugoms (darbams) pagal veiksmą C3</t>
  </si>
  <si>
    <t>Iš viso išlaidų iš išorės įsigyjamoms paslaugoms (darbams) pagal įpareigojimą C</t>
  </si>
  <si>
    <t>Iš viso išlaidų iš išorės įsigyjamoms paslaugoms (darbams) pagal veiksmą D1</t>
  </si>
  <si>
    <t>Iš viso išlaidų iš išorės įsigyjamoms paslaugoms (darbams) pagal veiksmą D2</t>
  </si>
  <si>
    <t>Iš viso išlaidų iš išorės įsigyjamoms paslaugoms (darbams) pagal veiksmą D3</t>
  </si>
  <si>
    <t>Iš viso išlaidų iš išorės įsigyjamoms paslaugoms (darbams) pagal įpareigojimą D</t>
  </si>
  <si>
    <t>Iš viso išlaidų iš išorės įsigyjamoms paslaugoms (darbams) pagal veiksmą E1</t>
  </si>
  <si>
    <t>Iš viso išlaidų iš išorės įsigyjamoms paslaugoms (darbams) pagal veiksmą E2</t>
  </si>
  <si>
    <t>Iš viso išlaidų iš išorės įsigyjamoms paslaugoms (darbams) pagal veiksmą E3</t>
  </si>
  <si>
    <t>Iš viso išlaidų iš išorės įsigyjamoms paslaugoms (darbams) pagal įpareigojimą E</t>
  </si>
  <si>
    <t>Iš viso išlaidų iš išorės įsigyjamoms paslaugoms (darbams) pagal veiksmą F1</t>
  </si>
  <si>
    <t>Iš viso išlaidų iš išorės įsigyjamoms paslaugoms (darbams) pagal veiksmą F2</t>
  </si>
  <si>
    <t>Iš viso išlaidų iš išorės įsigyjamoms paslaugoms (darbams) pagal veiksmą F3</t>
  </si>
  <si>
    <t>Iš viso išlaidų iš išorės įsigyjamoms paslaugoms (darbams) pagal įpareigojimą F</t>
  </si>
  <si>
    <t xml:space="preserve">Lietuvos Respublikos Vyriausybės nutarimas „Dėl Lietuvos Respublikos Vyriausybės 2001 m. gegužės 23 d. nutarimo Nr. 603 „Dėl Daugiabučio namo bendrojo naudojimo objektų administravimo nuostatų patvirtinimo“ </t>
  </si>
  <si>
    <t>nacionalinė</t>
  </si>
  <si>
    <t>Nuostatų 16 p." Jeigu atstovas (atstovai) neišrenkamas (neišrenkami), administratorius ne rečiau kaip kartą per metus organizuoja patalpų savininkų susirinkimą ar balsavimą raštu dėl atstovo (atstovų) išrinkimo, kol jis (jie) išrenkamas (išrenkami)"</t>
  </si>
  <si>
    <t xml:space="preserve">Lietuvos Respublikos Vyriausybės nutarimo „Dėl Lietuvos Respublikos Vyriausybės 2001 m. gegužės 23 d. nutarimo Nr. 603 „Dėl Daugiabučio namo bendrojo naudojimo objektų administravimo nuostatų patvirtinimo“ pakeitimo“ projektas </t>
  </si>
  <si>
    <t>Nuostatų 16 p. nelieka įpareigojimo organizuoti savininkų atstovo rinkimą</t>
  </si>
  <si>
    <t>Privaloma rengti planą</t>
  </si>
  <si>
    <t>skelbti apie savininkų atstovą</t>
  </si>
  <si>
    <t>Naikinamas Nuostatų 4.5 p. ir įpareigojimas privalomai rengti, derinti su savininkais ir tvirtinti metinį ūkinį planą, Nustatomas įpareigojimas Nuostatų 4.5.1 p skelbti paslaugų ir darbų pirkimų sąlygas interneto svetainėje Nuostatų 14.2.6 p.</t>
  </si>
  <si>
    <t xml:space="preserve">Nuostatų 15.1 p.  informacija ( vieną kartą iškabinama ir nuolat būnanti namo skelbimų lentoje)  "apie savininkų atstovą" ir "apie galimybę kreiptis dokumentų ir informacijos (nuostatų 15.2 p.)" </t>
  </si>
  <si>
    <t>Nuostatų 4.5 p. Rengia namo priežiūros ūkinį ir finansinį planą , kuriame nurodo planuojamas einamųjų metų namo bendrojo naudojimo objektų administravimo, namo techninės priežiūros, šildymo ir karšto vandens sistemų, lifto, bendrojo naudojimo patalpų ir žemės sklypo priežiūros, kitas su administruojamu namu susijusias paslaugas, jų tarifus ir išlaidas. Nuostatų 14.4 papunktyje nurodytu būdu jį teikia derinti patalpų savininkams, nustatydamas ne trumpesnį kaip 10 darbo dienų pastabų ir pasiūlymų teikimo terminą. Ūkinį planą tikslina pagal patalpų savininkų motyvuotas pastabas ir pasiūlymus, tvirtina, per 5 darbo dienas po patvirtinimo skelbia ir kopijas teikia patalpų savininkams Nuostatų 14.1, 14.4 ar 14.5 papunkčiuose nurodytais būdais.</t>
  </si>
  <si>
    <t>Nuostatų 14.2.1 p. naujas reikalavimas interneto svetainėje skelbti : "patalpų savininkų atstovų vardą ir pavardę, adresą korespondencijai siųsti, telefono numerį" ; savivaldybės vykdomosios institucijos sprendime dėl administratoriaus skyrimo nurodytą administravimo šiame name laikotarpį (pradžios ir pabaigos data) (Nuostatų  14.2.2 p.); (tai gali būti vienkartinis paskelbimas per  5 metų administravimo laikotarpį)</t>
  </si>
  <si>
    <t>Planą derinti  su savininkais, tikslinti ir skelbti bei teikti Nuostatų 14.4 p. būdu</t>
  </si>
  <si>
    <t>pirkimo salygų skelbimas</t>
  </si>
  <si>
    <t>Nuostatų 4.9 p. papildytas reikalavimu nurodyti "informaciją apie namo bendrojo naudojimo objektų priežiūros paslaugų, atnaujinimo darbų, prekių, už kuriuos apskaičiuoti papildomi mokėjimai, ar panaudotos kaupiamosios lėšos, teisinį pagrindą, kainą,"</t>
  </si>
  <si>
    <t>verslo ir administravimo specialistas</t>
  </si>
  <si>
    <t>informacijos rašymas</t>
  </si>
  <si>
    <t>skelbti</t>
  </si>
  <si>
    <t>skelbti Nuostatų 14.2.2 p. informaciją</t>
  </si>
  <si>
    <t>pirkimo sąlygų skelbimas</t>
  </si>
  <si>
    <t>informacijos nurodymas</t>
  </si>
  <si>
    <t>skelbti informaciją</t>
  </si>
  <si>
    <t>Privalomai organizuoja susirinkimą ar balsavimą raštu, Jei pirmas neįvyksta, organizuoja pakartotinį susirinkimą ar balsavimą.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</si>
</sst>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sz val="8"/>
      <color theme="1"/>
      <name val="Calibri"/>
      <family val="2"/>
      <charset val="186"/>
      <scheme val="minor"/>
    </font>
    <font>
      <b/>
      <sz val="8"/>
      <color rgb="FF000000"/>
      <name val="Calibri"/>
      <family val="2"/>
      <charset val="186"/>
      <scheme val="minor"/>
    </font>
    <font>
      <sz val="8"/>
      <color rgb="FF000000"/>
      <name val="Calibri"/>
      <family val="2"/>
      <charset val="186"/>
      <scheme val="minor"/>
    </font>
    <font>
      <i/>
      <sz val="8"/>
      <color rgb="FF000000"/>
      <name val="Calibri"/>
      <family val="2"/>
      <charset val="186"/>
      <scheme val="minor"/>
    </font>
    <font>
      <sz val="10"/>
      <color theme="1"/>
      <name val="Calibri"/>
      <family val="2"/>
      <charset val="186"/>
      <scheme val="minor"/>
    </font>
    <font>
      <b/>
      <sz val="16"/>
      <color theme="1"/>
      <name val="Calibri"/>
      <family val="2"/>
      <charset val="186"/>
      <scheme val="minor"/>
    </font>
    <font>
      <sz val="8"/>
      <name val="Calibri"/>
      <family val="2"/>
      <charset val="186"/>
      <scheme val="minor"/>
    </font>
  </fonts>
  <fills count="10">
    <fill>
      <patternFill patternType="none"/>
    </fill>
    <fill>
      <patternFill patternType="gray125"/>
    </fill>
    <fill>
      <patternFill patternType="solid">
        <fgColor rgb="FFE7E6E6"/>
        <bgColor indexed="64"/>
      </patternFill>
    </fill>
    <fill>
      <patternFill patternType="solid">
        <fgColor rgb="FFF2F2F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bgColor indexed="64"/>
      </patternFill>
    </fill>
    <fill>
      <patternFill patternType="solid">
        <fgColor theme="7"/>
        <bgColor indexed="64"/>
      </patternFill>
    </fill>
    <fill>
      <patternFill patternType="solid">
        <fgColor theme="2"/>
        <bgColor indexed="64"/>
      </patternFill>
    </fill>
  </fills>
  <borders count="1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s>
  <cellStyleXfs count="1">
    <xf numFmtId="0" fontId="0" fillId="0" borderId="0"/>
  </cellStyleXfs>
  <cellXfs count="68">
    <xf numFmtId="0" fontId="0" fillId="0" borderId="0" xfId="0"/>
    <xf numFmtId="0" fontId="0" fillId="0" borderId="0" xfId="0" applyAlignment="1">
      <alignment vertical="top"/>
    </xf>
    <xf numFmtId="0" fontId="1" fillId="0" borderId="0" xfId="0" applyFont="1" applyAlignment="1">
      <alignment vertical="top"/>
    </xf>
    <xf numFmtId="0" fontId="1" fillId="0" borderId="2" xfId="0" applyFont="1" applyBorder="1" applyAlignment="1">
      <alignment vertical="top" wrapText="1"/>
    </xf>
    <xf numFmtId="0" fontId="2" fillId="0" borderId="8" xfId="0" applyFont="1" applyBorder="1" applyAlignment="1">
      <alignment horizontal="center" vertical="top" wrapText="1"/>
    </xf>
    <xf numFmtId="0" fontId="2" fillId="0" borderId="3" xfId="0" applyFont="1" applyBorder="1" applyAlignment="1">
      <alignment horizontal="center" vertical="top" wrapText="1"/>
    </xf>
    <xf numFmtId="0" fontId="3" fillId="0" borderId="2" xfId="0" applyFont="1" applyBorder="1" applyAlignment="1">
      <alignment horizontal="center" vertical="top" wrapText="1"/>
    </xf>
    <xf numFmtId="0" fontId="3" fillId="0" borderId="5" xfId="0" applyFont="1" applyBorder="1" applyAlignment="1">
      <alignment horizontal="center" vertical="top" wrapText="1"/>
    </xf>
    <xf numFmtId="0" fontId="4" fillId="0" borderId="2" xfId="0" applyFont="1" applyBorder="1" applyAlignment="1">
      <alignment vertical="top" wrapText="1"/>
    </xf>
    <xf numFmtId="0" fontId="3" fillId="3" borderId="5" xfId="0" applyFont="1" applyFill="1" applyBorder="1" applyAlignment="1">
      <alignment vertical="top" wrapText="1"/>
    </xf>
    <xf numFmtId="0" fontId="3" fillId="3" borderId="5" xfId="0" applyFont="1" applyFill="1" applyBorder="1" applyAlignment="1">
      <alignment horizontal="center" vertical="top" wrapText="1"/>
    </xf>
    <xf numFmtId="0" fontId="3" fillId="0" borderId="2" xfId="0" applyFont="1" applyBorder="1" applyAlignment="1">
      <alignment horizontal="right" vertical="top" wrapText="1"/>
    </xf>
    <xf numFmtId="0" fontId="3" fillId="0" borderId="5" xfId="0" applyFont="1" applyBorder="1" applyAlignment="1">
      <alignment vertical="top" wrapText="1"/>
    </xf>
    <xf numFmtId="0" fontId="3" fillId="0" borderId="2" xfId="0" applyFont="1" applyBorder="1" applyAlignment="1">
      <alignment vertical="top" wrapText="1"/>
    </xf>
    <xf numFmtId="0" fontId="3" fillId="2" borderId="5" xfId="0" applyFont="1" applyFill="1" applyBorder="1" applyAlignment="1">
      <alignment vertical="top" wrapText="1"/>
    </xf>
    <xf numFmtId="0" fontId="2" fillId="0" borderId="5" xfId="0" applyFont="1" applyBorder="1" applyAlignment="1">
      <alignment vertical="top" wrapText="1"/>
    </xf>
    <xf numFmtId="0" fontId="2" fillId="0" borderId="5" xfId="0" applyFont="1" applyBorder="1" applyAlignment="1">
      <alignment horizontal="center" vertical="top" wrapText="1"/>
    </xf>
    <xf numFmtId="0" fontId="3" fillId="3" borderId="5" xfId="0" applyFont="1" applyFill="1" applyBorder="1" applyAlignment="1">
      <alignment horizontal="right" vertical="top" wrapText="1"/>
    </xf>
    <xf numFmtId="0" fontId="2" fillId="3" borderId="5" xfId="0" applyFont="1" applyFill="1" applyBorder="1" applyAlignment="1">
      <alignment vertical="top" wrapText="1"/>
    </xf>
    <xf numFmtId="0" fontId="4" fillId="0" borderId="5" xfId="0" applyFont="1" applyBorder="1" applyAlignment="1">
      <alignment vertical="top" wrapText="1"/>
    </xf>
    <xf numFmtId="0" fontId="2" fillId="0" borderId="2" xfId="0" applyFont="1" applyBorder="1" applyAlignment="1">
      <alignment vertical="top" wrapText="1"/>
    </xf>
    <xf numFmtId="0" fontId="3" fillId="0" borderId="2" xfId="0" applyFont="1" applyBorder="1" applyAlignment="1">
      <alignment horizontal="center" vertical="top"/>
    </xf>
    <xf numFmtId="0" fontId="3" fillId="4" borderId="5" xfId="0" applyFont="1" applyFill="1" applyBorder="1" applyAlignment="1">
      <alignment vertical="top" wrapText="1"/>
    </xf>
    <xf numFmtId="0" fontId="3" fillId="2" borderId="5" xfId="0" applyFont="1" applyFill="1" applyBorder="1" applyAlignment="1">
      <alignment horizontal="right" vertical="top" wrapText="1"/>
    </xf>
    <xf numFmtId="0" fontId="3" fillId="0" borderId="8" xfId="0" applyFont="1" applyBorder="1" applyAlignment="1">
      <alignment vertical="top" wrapText="1"/>
    </xf>
    <xf numFmtId="0" fontId="3" fillId="5" borderId="10" xfId="0" applyFont="1" applyFill="1" applyBorder="1" applyAlignment="1">
      <alignment horizontal="center" vertical="top"/>
    </xf>
    <xf numFmtId="0" fontId="2" fillId="5" borderId="1" xfId="0" applyFont="1" applyFill="1" applyBorder="1" applyAlignment="1">
      <alignment horizontal="center" vertical="top" wrapText="1"/>
    </xf>
    <xf numFmtId="0" fontId="2" fillId="6" borderId="1" xfId="0" applyFont="1" applyFill="1" applyBorder="1" applyAlignment="1">
      <alignment vertical="top" wrapText="1"/>
    </xf>
    <xf numFmtId="0" fontId="2" fillId="6" borderId="1" xfId="0" applyFont="1" applyFill="1" applyBorder="1" applyAlignment="1">
      <alignment horizontal="center" vertical="top" wrapText="1"/>
    </xf>
    <xf numFmtId="0" fontId="2" fillId="6" borderId="4" xfId="0" applyFont="1" applyFill="1" applyBorder="1" applyAlignment="1">
      <alignment vertical="top" wrapText="1"/>
    </xf>
    <xf numFmtId="0" fontId="2" fillId="0" borderId="0" xfId="0" applyFont="1" applyAlignment="1">
      <alignment horizontal="right" vertical="top" wrapText="1"/>
    </xf>
    <xf numFmtId="0" fontId="2" fillId="0" borderId="0" xfId="0" applyFont="1" applyAlignment="1">
      <alignment vertical="top" wrapText="1"/>
    </xf>
    <xf numFmtId="0" fontId="2" fillId="0" borderId="2" xfId="0" applyFont="1" applyBorder="1" applyAlignment="1">
      <alignment horizontal="center" vertical="top" wrapText="1"/>
    </xf>
    <xf numFmtId="0" fontId="3" fillId="7" borderId="0" xfId="0" applyFont="1" applyFill="1" applyAlignment="1">
      <alignment vertical="top" wrapText="1"/>
    </xf>
    <xf numFmtId="0" fontId="2" fillId="7" borderId="0" xfId="0" applyFont="1" applyFill="1" applyAlignment="1">
      <alignment vertical="top" wrapText="1"/>
    </xf>
    <xf numFmtId="0" fontId="3" fillId="9" borderId="5" xfId="0" applyFont="1" applyFill="1" applyBorder="1" applyAlignment="1">
      <alignment vertical="top" wrapText="1"/>
    </xf>
    <xf numFmtId="0" fontId="3" fillId="7" borderId="5" xfId="0" applyFont="1" applyFill="1" applyBorder="1" applyAlignment="1">
      <alignment vertical="top" wrapText="1"/>
    </xf>
    <xf numFmtId="0" fontId="7" fillId="3" borderId="5" xfId="0" applyFont="1" applyFill="1" applyBorder="1" applyAlignment="1">
      <alignment vertical="top" wrapText="1"/>
    </xf>
    <xf numFmtId="0" fontId="7" fillId="0" borderId="5" xfId="0" applyFont="1" applyBorder="1" applyAlignment="1">
      <alignment vertical="top" wrapText="1"/>
    </xf>
    <xf numFmtId="0" fontId="7" fillId="9" borderId="5" xfId="0" applyFont="1" applyFill="1" applyBorder="1" applyAlignment="1">
      <alignment vertical="top" wrapText="1"/>
    </xf>
    <xf numFmtId="0" fontId="2" fillId="6" borderId="8" xfId="0" applyFont="1" applyFill="1" applyBorder="1" applyAlignment="1">
      <alignment horizontal="center" vertical="top"/>
    </xf>
    <xf numFmtId="0" fontId="6" fillId="0" borderId="0" xfId="0" applyFont="1" applyAlignment="1">
      <alignment horizontal="center" vertical="top"/>
    </xf>
    <xf numFmtId="0" fontId="6" fillId="0" borderId="9" xfId="0" applyFont="1" applyBorder="1" applyAlignment="1">
      <alignment horizontal="center" vertical="top"/>
    </xf>
    <xf numFmtId="0" fontId="4" fillId="0" borderId="6" xfId="0" applyFont="1" applyBorder="1" applyAlignment="1">
      <alignment vertical="top" wrapText="1"/>
    </xf>
    <xf numFmtId="0" fontId="4" fillId="0" borderId="7" xfId="0" applyFont="1" applyBorder="1" applyAlignment="1">
      <alignment vertical="top" wrapText="1"/>
    </xf>
    <xf numFmtId="0" fontId="4" fillId="0" borderId="3" xfId="0" applyFont="1" applyBorder="1" applyAlignment="1">
      <alignment vertical="top" wrapText="1"/>
    </xf>
    <xf numFmtId="0" fontId="3" fillId="0" borderId="6" xfId="0" applyFont="1" applyBorder="1" applyAlignment="1">
      <alignment horizontal="right" vertical="top" wrapText="1"/>
    </xf>
    <xf numFmtId="0" fontId="3" fillId="0" borderId="7" xfId="0" applyFont="1" applyBorder="1" applyAlignment="1">
      <alignment horizontal="right" vertical="top" wrapText="1"/>
    </xf>
    <xf numFmtId="0" fontId="3" fillId="0" borderId="3" xfId="0" applyFont="1" applyBorder="1" applyAlignment="1">
      <alignment horizontal="right" vertical="top" wrapText="1"/>
    </xf>
    <xf numFmtId="0" fontId="2" fillId="0" borderId="6" xfId="0" applyFont="1" applyBorder="1" applyAlignment="1">
      <alignment horizontal="right" vertical="top" wrapText="1"/>
    </xf>
    <xf numFmtId="0" fontId="2" fillId="0" borderId="7" xfId="0" applyFont="1" applyBorder="1" applyAlignment="1">
      <alignment horizontal="right" vertical="top" wrapText="1"/>
    </xf>
    <xf numFmtId="0" fontId="2" fillId="0" borderId="3" xfId="0" applyFont="1" applyBorder="1" applyAlignment="1">
      <alignment horizontal="right" vertical="top" wrapText="1"/>
    </xf>
    <xf numFmtId="0" fontId="5" fillId="5" borderId="6" xfId="0" applyFont="1" applyFill="1" applyBorder="1" applyAlignment="1">
      <alignment horizontal="center" vertical="top" wrapText="1"/>
    </xf>
    <xf numFmtId="0" fontId="5" fillId="5" borderId="7" xfId="0" applyFont="1" applyFill="1" applyBorder="1" applyAlignment="1">
      <alignment horizontal="center" vertical="top" wrapText="1"/>
    </xf>
    <xf numFmtId="0" fontId="5" fillId="5" borderId="3" xfId="0" applyFont="1" applyFill="1" applyBorder="1" applyAlignment="1">
      <alignment horizontal="center" vertical="top" wrapText="1"/>
    </xf>
    <xf numFmtId="0" fontId="5" fillId="8" borderId="6" xfId="0" applyFont="1" applyFill="1" applyBorder="1" applyAlignment="1">
      <alignment horizontal="center" vertical="top" wrapText="1"/>
    </xf>
    <xf numFmtId="0" fontId="5" fillId="8" borderId="7" xfId="0" applyFont="1" applyFill="1" applyBorder="1" applyAlignment="1">
      <alignment horizontal="center" vertical="top" wrapText="1"/>
    </xf>
    <xf numFmtId="0" fontId="5" fillId="8" borderId="3" xfId="0" applyFont="1" applyFill="1" applyBorder="1" applyAlignment="1">
      <alignment horizontal="center" vertical="top" wrapText="1"/>
    </xf>
    <xf numFmtId="0" fontId="3" fillId="0" borderId="6" xfId="0" applyFont="1" applyBorder="1" applyAlignment="1">
      <alignment horizontal="center" vertical="top" wrapText="1"/>
    </xf>
    <xf numFmtId="0" fontId="3" fillId="0" borderId="3" xfId="0" applyFont="1" applyBorder="1" applyAlignment="1">
      <alignment horizontal="center" vertical="top" wrapText="1"/>
    </xf>
    <xf numFmtId="0" fontId="2" fillId="0" borderId="6" xfId="0" applyFont="1" applyBorder="1" applyAlignment="1">
      <alignment horizontal="center" vertical="top" wrapText="1"/>
    </xf>
    <xf numFmtId="0" fontId="2" fillId="0" borderId="3" xfId="0" applyFont="1" applyBorder="1" applyAlignment="1">
      <alignment horizontal="center" vertical="top" wrapText="1"/>
    </xf>
    <xf numFmtId="0" fontId="5" fillId="5" borderId="6" xfId="0" applyFont="1" applyFill="1" applyBorder="1" applyAlignment="1">
      <alignment horizontal="center" vertical="top"/>
    </xf>
    <xf numFmtId="0" fontId="5" fillId="5" borderId="7" xfId="0" applyFont="1" applyFill="1" applyBorder="1" applyAlignment="1">
      <alignment horizontal="center" vertical="top"/>
    </xf>
    <xf numFmtId="0" fontId="5" fillId="5" borderId="3" xfId="0" applyFont="1" applyFill="1" applyBorder="1" applyAlignment="1">
      <alignment horizontal="center" vertical="top"/>
    </xf>
    <xf numFmtId="0" fontId="5" fillId="8" borderId="6" xfId="0" applyFont="1" applyFill="1" applyBorder="1" applyAlignment="1">
      <alignment horizontal="center" vertical="top"/>
    </xf>
    <xf numFmtId="0" fontId="5" fillId="8" borderId="7" xfId="0" applyFont="1" applyFill="1" applyBorder="1" applyAlignment="1">
      <alignment horizontal="center" vertical="top"/>
    </xf>
    <xf numFmtId="0" fontId="5" fillId="8" borderId="3" xfId="0" applyFont="1" applyFill="1" applyBorder="1" applyAlignment="1">
      <alignment horizontal="center" vertical="top"/>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3"/>
  <sheetViews>
    <sheetView tabSelected="1" zoomScale="131" zoomScaleNormal="131" workbookViewId="0">
      <pane ySplit="4" topLeftCell="A5" activePane="bottomLeft" state="frozen"/>
      <selection activeCell="B1" sqref="B1"/>
      <selection pane="bottomLeft" activeCell="C13" sqref="C13"/>
    </sheetView>
  </sheetViews>
  <sheetFormatPr defaultColWidth="8.6328125" defaultRowHeight="10.5" x14ac:dyDescent="0.35"/>
  <cols>
    <col min="1" max="1" width="4.54296875" style="2" customWidth="1"/>
    <col min="2" max="2" width="23.6328125" style="2" customWidth="1"/>
    <col min="3" max="3" width="9.36328125" style="2" customWidth="1"/>
    <col min="4" max="4" width="5" style="2" customWidth="1"/>
    <col min="5" max="5" width="10" style="2" customWidth="1"/>
    <col min="6" max="6" width="9.90625" style="2" customWidth="1"/>
    <col min="7" max="7" width="8.90625" style="2" customWidth="1"/>
    <col min="8" max="8" width="9.54296875" style="2" customWidth="1"/>
    <col min="9" max="9" width="12" style="2" customWidth="1"/>
    <col min="10" max="10" width="14.6328125" style="2" customWidth="1"/>
    <col min="11" max="11" width="18.453125" style="2" customWidth="1"/>
    <col min="12" max="12" width="18.6328125" style="2" customWidth="1"/>
    <col min="13" max="16384" width="8.6328125" style="2"/>
  </cols>
  <sheetData>
    <row r="1" spans="1:12" ht="12" customHeight="1" x14ac:dyDescent="0.35">
      <c r="A1" s="41" t="s">
        <v>94</v>
      </c>
      <c r="B1" s="41"/>
      <c r="C1" s="41"/>
      <c r="D1" s="41"/>
      <c r="E1" s="41"/>
      <c r="F1" s="41"/>
      <c r="G1" s="41"/>
      <c r="H1" s="41"/>
      <c r="I1" s="41"/>
      <c r="J1" s="41"/>
      <c r="K1" s="41"/>
      <c r="L1" s="41"/>
    </row>
    <row r="2" spans="1:12" ht="7.5" customHeight="1" thickBot="1" x14ac:dyDescent="0.4">
      <c r="A2" s="42"/>
      <c r="B2" s="42"/>
      <c r="C2" s="42"/>
      <c r="D2" s="42"/>
      <c r="E2" s="42"/>
      <c r="F2" s="42"/>
      <c r="G2" s="42"/>
      <c r="H2" s="42"/>
      <c r="I2" s="42"/>
      <c r="J2" s="42"/>
      <c r="K2" s="42"/>
      <c r="L2" s="42"/>
    </row>
    <row r="3" spans="1:12" ht="162.75" customHeight="1" thickBot="1" x14ac:dyDescent="0.4">
      <c r="A3" s="40" t="s">
        <v>0</v>
      </c>
      <c r="B3" s="27" t="s">
        <v>65</v>
      </c>
      <c r="C3" s="27" t="s">
        <v>66</v>
      </c>
      <c r="D3" s="27" t="s">
        <v>68</v>
      </c>
      <c r="E3" s="27" t="s">
        <v>1</v>
      </c>
      <c r="F3" s="28" t="s">
        <v>2</v>
      </c>
      <c r="G3" s="28" t="s">
        <v>3</v>
      </c>
      <c r="H3" s="28" t="s">
        <v>4</v>
      </c>
      <c r="I3" s="28" t="s">
        <v>58</v>
      </c>
      <c r="J3" s="29" t="s">
        <v>95</v>
      </c>
      <c r="K3" s="27" t="s">
        <v>67</v>
      </c>
      <c r="L3" s="29" t="s">
        <v>59</v>
      </c>
    </row>
    <row r="4" spans="1:12" ht="11" thickBot="1" x14ac:dyDescent="0.4">
      <c r="A4" s="25">
        <v>1</v>
      </c>
      <c r="B4" s="26">
        <v>2</v>
      </c>
      <c r="C4" s="26">
        <v>3</v>
      </c>
      <c r="D4" s="26">
        <v>4</v>
      </c>
      <c r="E4" s="26">
        <v>5</v>
      </c>
      <c r="F4" s="26">
        <v>6</v>
      </c>
      <c r="G4" s="26">
        <v>7</v>
      </c>
      <c r="H4" s="26">
        <v>8</v>
      </c>
      <c r="I4" s="26">
        <v>9</v>
      </c>
      <c r="J4" s="26">
        <v>10</v>
      </c>
      <c r="K4" s="26">
        <v>11</v>
      </c>
      <c r="L4" s="26">
        <v>12</v>
      </c>
    </row>
    <row r="5" spans="1:12" ht="15" customHeight="1" thickBot="1" x14ac:dyDescent="0.4">
      <c r="A5" s="24" t="s">
        <v>5</v>
      </c>
      <c r="B5" s="43" t="s">
        <v>250</v>
      </c>
      <c r="C5" s="44"/>
      <c r="D5" s="44"/>
      <c r="E5" s="44"/>
      <c r="F5" s="44"/>
      <c r="G5" s="44"/>
      <c r="H5" s="44"/>
      <c r="I5" s="44"/>
      <c r="J5" s="44"/>
      <c r="K5" s="44"/>
      <c r="L5" s="45"/>
    </row>
    <row r="6" spans="1:12" ht="242" thickBot="1" x14ac:dyDescent="0.4">
      <c r="A6" s="21" t="s">
        <v>6</v>
      </c>
      <c r="B6" s="19" t="s">
        <v>259</v>
      </c>
      <c r="C6" s="9"/>
      <c r="D6" s="12" t="s">
        <v>251</v>
      </c>
      <c r="E6" s="22">
        <v>200</v>
      </c>
      <c r="F6" s="9"/>
      <c r="G6" s="9"/>
      <c r="H6" s="9"/>
      <c r="I6" s="9"/>
      <c r="J6" s="9"/>
      <c r="K6" s="9"/>
      <c r="L6" s="9"/>
    </row>
    <row r="7" spans="1:12" ht="22.5" customHeight="1" thickBot="1" x14ac:dyDescent="0.4">
      <c r="A7" s="21" t="s">
        <v>7</v>
      </c>
      <c r="B7" s="17"/>
      <c r="C7" s="11" t="s">
        <v>255</v>
      </c>
      <c r="D7" s="9"/>
      <c r="E7" s="9"/>
      <c r="F7" s="12">
        <f>'Išlaidos darbuotojams'!G9</f>
        <v>17.64</v>
      </c>
      <c r="G7" s="12">
        <f>'Išlaidos investicijoms'!D8</f>
        <v>0</v>
      </c>
      <c r="H7" s="12">
        <f>'Išlaidos medžiagoms'!E8</f>
        <v>0</v>
      </c>
      <c r="I7" s="12">
        <f>'Išlaidos paslaugoms'!C8</f>
        <v>0</v>
      </c>
      <c r="J7" s="12">
        <f>0.05*(F7+G7+H7+I7)</f>
        <v>0.88200000000000012</v>
      </c>
      <c r="K7" s="12">
        <f>SUM(F7:J7)</f>
        <v>18.522000000000002</v>
      </c>
      <c r="L7" s="37"/>
    </row>
    <row r="8" spans="1:12" ht="63.5" thickBot="1" x14ac:dyDescent="0.4">
      <c r="A8" s="21" t="s">
        <v>8</v>
      </c>
      <c r="B8" s="17"/>
      <c r="C8" s="11" t="s">
        <v>261</v>
      </c>
      <c r="D8" s="9"/>
      <c r="E8" s="9"/>
      <c r="F8" s="12">
        <f>'Išlaidos darbuotojams'!G14</f>
        <v>8.82</v>
      </c>
      <c r="G8" s="12">
        <f>'Išlaidos investicijoms'!D12</f>
        <v>0</v>
      </c>
      <c r="H8" s="12">
        <f>'Išlaidos medžiagoms'!E12</f>
        <v>0</v>
      </c>
      <c r="I8" s="12">
        <f>'Išlaidos paslaugoms'!C12</f>
        <v>0</v>
      </c>
      <c r="J8" s="12">
        <f t="shared" ref="J8:J9" si="0">0.05*(F8+G8+H8+I8)</f>
        <v>0.44100000000000006</v>
      </c>
      <c r="K8" s="12">
        <f>SUM(F8:J8)</f>
        <v>9.261000000000001</v>
      </c>
      <c r="L8" s="37"/>
    </row>
    <row r="9" spans="1:12" ht="11" thickBot="1" x14ac:dyDescent="0.4">
      <c r="A9" s="21" t="s">
        <v>97</v>
      </c>
      <c r="B9" s="17"/>
      <c r="C9" s="11" t="s">
        <v>96</v>
      </c>
      <c r="D9" s="9"/>
      <c r="E9" s="9"/>
      <c r="F9" s="12">
        <f>'Išlaidos darbuotojams'!G19</f>
        <v>0</v>
      </c>
      <c r="G9" s="12">
        <f>'Išlaidos investicijoms'!D16</f>
        <v>0</v>
      </c>
      <c r="H9" s="12">
        <f>'Išlaidos medžiagoms'!E16</f>
        <v>0</v>
      </c>
      <c r="I9" s="12">
        <f>'Išlaidos paslaugoms'!C16</f>
        <v>0</v>
      </c>
      <c r="J9" s="12">
        <f t="shared" si="0"/>
        <v>0</v>
      </c>
      <c r="K9" s="12">
        <f>SUM(F9:J9)</f>
        <v>0</v>
      </c>
      <c r="L9" s="37"/>
    </row>
    <row r="10" spans="1:12" ht="11" thickBot="1" x14ac:dyDescent="0.4">
      <c r="A10" s="21" t="s">
        <v>10</v>
      </c>
      <c r="B10" s="17"/>
      <c r="C10" s="12" t="s">
        <v>10</v>
      </c>
      <c r="D10" s="9"/>
      <c r="E10" s="9"/>
      <c r="F10" s="36"/>
      <c r="G10" s="12"/>
      <c r="H10" s="12"/>
      <c r="I10" s="12"/>
      <c r="J10" s="12"/>
      <c r="K10" s="12"/>
      <c r="L10" s="39"/>
    </row>
    <row r="11" spans="1:12" ht="12.65" customHeight="1" thickBot="1" x14ac:dyDescent="0.4">
      <c r="A11" s="21"/>
      <c r="B11" s="46" t="s">
        <v>69</v>
      </c>
      <c r="C11" s="47"/>
      <c r="D11" s="47"/>
      <c r="E11" s="47"/>
      <c r="F11" s="47"/>
      <c r="G11" s="47"/>
      <c r="H11" s="47"/>
      <c r="I11" s="47"/>
      <c r="J11" s="47"/>
      <c r="K11" s="48"/>
      <c r="L11" s="12">
        <f>SUM(K7:K9)*E6</f>
        <v>5556.6</v>
      </c>
    </row>
    <row r="12" spans="1:12" ht="27" customHeight="1" thickBot="1" x14ac:dyDescent="0.4">
      <c r="A12" s="21" t="s">
        <v>11</v>
      </c>
      <c r="B12" s="19" t="s">
        <v>252</v>
      </c>
      <c r="C12" s="9"/>
      <c r="D12" s="12" t="s">
        <v>251</v>
      </c>
      <c r="E12" s="22">
        <v>200</v>
      </c>
      <c r="F12" s="9"/>
      <c r="G12" s="9"/>
      <c r="H12" s="9"/>
      <c r="I12" s="9"/>
      <c r="J12" s="9"/>
      <c r="K12" s="9"/>
      <c r="L12" s="9"/>
    </row>
    <row r="13" spans="1:12" ht="23.25" customHeight="1" thickBot="1" x14ac:dyDescent="0.4">
      <c r="A13" s="21" t="s">
        <v>12</v>
      </c>
      <c r="B13" s="17"/>
      <c r="C13" s="22" t="s">
        <v>271</v>
      </c>
      <c r="D13" s="9"/>
      <c r="E13" s="9"/>
      <c r="F13" s="12">
        <f>'Išlaidos darbuotojams'!G26</f>
        <v>44.1</v>
      </c>
      <c r="G13" s="12">
        <f>'Išlaidos investicijoms'!D22</f>
        <v>0</v>
      </c>
      <c r="H13" s="12">
        <f>'Išlaidos medžiagoms'!E23</f>
        <v>0</v>
      </c>
      <c r="I13" s="12">
        <f>'Išlaidos paslaugoms'!C23</f>
        <v>0</v>
      </c>
      <c r="J13" s="12">
        <f>0.05*(F13+G13+H13+I13)</f>
        <v>2.2050000000000001</v>
      </c>
      <c r="K13" s="12">
        <f>SUM(F13:J13)</f>
        <v>46.305</v>
      </c>
      <c r="L13" s="37"/>
    </row>
    <row r="14" spans="1:12" ht="11" thickBot="1" x14ac:dyDescent="0.4">
      <c r="A14" s="21" t="s">
        <v>14</v>
      </c>
      <c r="B14" s="17"/>
      <c r="C14" s="22" t="s">
        <v>15</v>
      </c>
      <c r="D14" s="9"/>
      <c r="E14" s="9"/>
      <c r="F14" s="12">
        <f>'Išlaidos darbuotojams'!G31</f>
        <v>0</v>
      </c>
      <c r="G14" s="12">
        <f>'Išlaidos investicijoms'!D26</f>
        <v>0</v>
      </c>
      <c r="H14" s="12">
        <f>'Išlaidos medžiagoms'!E27</f>
        <v>0</v>
      </c>
      <c r="I14" s="12">
        <f>'Išlaidos paslaugoms'!C27</f>
        <v>0</v>
      </c>
      <c r="J14" s="12">
        <f>0.05*(F14+G14+H14+I14)</f>
        <v>0</v>
      </c>
      <c r="K14" s="12">
        <f>SUM(F14:J14)</f>
        <v>0</v>
      </c>
      <c r="L14" s="37"/>
    </row>
    <row r="15" spans="1:12" ht="11" thickBot="1" x14ac:dyDescent="0.4">
      <c r="A15" s="21" t="s">
        <v>97</v>
      </c>
      <c r="B15" s="17"/>
      <c r="C15" s="11" t="s">
        <v>138</v>
      </c>
      <c r="D15" s="9"/>
      <c r="E15" s="9"/>
      <c r="F15" s="12">
        <f>'Išlaidos darbuotojams'!G36</f>
        <v>0</v>
      </c>
      <c r="G15" s="12">
        <f>'Išlaidos investicijoms'!D30</f>
        <v>0</v>
      </c>
      <c r="H15" s="12">
        <f>'Išlaidos medžiagoms'!E31</f>
        <v>0</v>
      </c>
      <c r="I15" s="12">
        <f>'Išlaidos paslaugoms'!C31</f>
        <v>0</v>
      </c>
      <c r="J15" s="12">
        <f>0.05*(F15+G15+H15+I15)</f>
        <v>0</v>
      </c>
      <c r="K15" s="12">
        <f>SUM(F15:J15)</f>
        <v>0</v>
      </c>
      <c r="L15" s="37"/>
    </row>
    <row r="16" spans="1:12" ht="11" thickBot="1" x14ac:dyDescent="0.4">
      <c r="A16" s="21" t="s">
        <v>10</v>
      </c>
      <c r="B16" s="17"/>
      <c r="C16" s="22" t="s">
        <v>50</v>
      </c>
      <c r="D16" s="9"/>
      <c r="E16" s="9"/>
      <c r="F16" s="36"/>
      <c r="G16" s="12"/>
      <c r="H16" s="12"/>
      <c r="I16" s="12"/>
      <c r="J16" s="12"/>
      <c r="K16" s="12"/>
      <c r="L16" s="35"/>
    </row>
    <row r="17" spans="1:12" ht="11" thickBot="1" x14ac:dyDescent="0.4">
      <c r="A17" s="21"/>
      <c r="B17" s="46" t="s">
        <v>70</v>
      </c>
      <c r="C17" s="47"/>
      <c r="D17" s="47"/>
      <c r="E17" s="47"/>
      <c r="F17" s="47"/>
      <c r="G17" s="47"/>
      <c r="H17" s="47"/>
      <c r="I17" s="47"/>
      <c r="J17" s="47"/>
      <c r="K17" s="48"/>
      <c r="L17" s="38">
        <f>SUM(K13:K15)*E12</f>
        <v>9261</v>
      </c>
    </row>
    <row r="18" spans="1:12" ht="11" thickBot="1" x14ac:dyDescent="0.4">
      <c r="A18" s="21" t="s">
        <v>98</v>
      </c>
      <c r="B18" s="19"/>
      <c r="C18" s="9"/>
      <c r="D18" s="12"/>
      <c r="E18" s="22">
        <v>0</v>
      </c>
      <c r="F18" s="9"/>
      <c r="G18" s="9"/>
      <c r="H18" s="9"/>
      <c r="I18" s="9"/>
      <c r="J18" s="9"/>
      <c r="K18" s="9"/>
      <c r="L18" s="9"/>
    </row>
    <row r="19" spans="1:12" ht="22.5" customHeight="1" thickBot="1" x14ac:dyDescent="0.4">
      <c r="A19" s="21" t="s">
        <v>99</v>
      </c>
      <c r="B19" s="17"/>
      <c r="C19" s="11"/>
      <c r="D19" s="9"/>
      <c r="E19" s="9"/>
      <c r="F19" s="12">
        <f>'Išlaidos darbuotojams'!G43</f>
        <v>0</v>
      </c>
      <c r="G19" s="12">
        <f>'Išlaidos investicijoms'!D36</f>
        <v>0</v>
      </c>
      <c r="H19" s="12">
        <f>'Išlaidos medžiagoms'!E38</f>
        <v>0</v>
      </c>
      <c r="I19" s="12">
        <f>'Išlaidos paslaugoms'!C38</f>
        <v>0</v>
      </c>
      <c r="J19" s="12">
        <f>0.05*(F19+G19+H19+I19)</f>
        <v>0</v>
      </c>
      <c r="K19" s="12">
        <f>SUM(F19:J19)</f>
        <v>0</v>
      </c>
      <c r="L19" s="37"/>
    </row>
    <row r="20" spans="1:12" ht="11" thickBot="1" x14ac:dyDescent="0.4">
      <c r="A20" s="21" t="s">
        <v>100</v>
      </c>
      <c r="B20" s="17"/>
      <c r="C20" s="11" t="s">
        <v>118</v>
      </c>
      <c r="D20" s="9"/>
      <c r="E20" s="9"/>
      <c r="F20" s="12">
        <f>'Išlaidos darbuotojams'!G48</f>
        <v>0</v>
      </c>
      <c r="G20" s="12">
        <f>'Išlaidos investicijoms'!D40</f>
        <v>0</v>
      </c>
      <c r="H20" s="12">
        <f>'Išlaidos medžiagoms'!E42</f>
        <v>0</v>
      </c>
      <c r="I20" s="12">
        <f>'Išlaidos paslaugoms'!C42</f>
        <v>0</v>
      </c>
      <c r="J20" s="12">
        <f>0.05*(F20+G20+H20+I20)</f>
        <v>0</v>
      </c>
      <c r="K20" s="12">
        <f>SUM(F20:J20)</f>
        <v>0</v>
      </c>
      <c r="L20" s="37"/>
    </row>
    <row r="21" spans="1:12" ht="11" thickBot="1" x14ac:dyDescent="0.4">
      <c r="A21" s="21" t="s">
        <v>101</v>
      </c>
      <c r="B21" s="17"/>
      <c r="C21" s="11" t="s">
        <v>119</v>
      </c>
      <c r="D21" s="9"/>
      <c r="E21" s="9"/>
      <c r="F21" s="12">
        <f>'Išlaidos darbuotojams'!G53</f>
        <v>0</v>
      </c>
      <c r="G21" s="12">
        <f>'Išlaidos investicijoms'!D44</f>
        <v>0</v>
      </c>
      <c r="H21" s="12">
        <f>'Išlaidos medžiagoms'!E46</f>
        <v>0</v>
      </c>
      <c r="I21" s="12">
        <f>'Išlaidos paslaugoms'!C46</f>
        <v>0</v>
      </c>
      <c r="J21" s="12">
        <f>0.05*(F21+G21+H21+I21)</f>
        <v>0</v>
      </c>
      <c r="K21" s="12">
        <f>SUM(F21:J21)</f>
        <v>0</v>
      </c>
      <c r="L21" s="37"/>
    </row>
    <row r="22" spans="1:12" ht="11" thickBot="1" x14ac:dyDescent="0.4">
      <c r="A22" s="21" t="s">
        <v>10</v>
      </c>
      <c r="B22" s="17"/>
      <c r="C22" s="12" t="s">
        <v>10</v>
      </c>
      <c r="D22" s="9"/>
      <c r="E22" s="9"/>
      <c r="F22" s="36"/>
      <c r="G22" s="12"/>
      <c r="H22" s="12"/>
      <c r="I22" s="12"/>
      <c r="J22" s="12"/>
      <c r="K22" s="12"/>
      <c r="L22" s="39"/>
    </row>
    <row r="23" spans="1:12" ht="12.65" customHeight="1" thickBot="1" x14ac:dyDescent="0.4">
      <c r="A23" s="21"/>
      <c r="B23" s="46" t="s">
        <v>110</v>
      </c>
      <c r="C23" s="47"/>
      <c r="D23" s="47"/>
      <c r="E23" s="47"/>
      <c r="F23" s="47"/>
      <c r="G23" s="47"/>
      <c r="H23" s="47"/>
      <c r="I23" s="47"/>
      <c r="J23" s="47"/>
      <c r="K23" s="48"/>
      <c r="L23" s="12">
        <f>SUM(K19:K21)*E18</f>
        <v>0</v>
      </c>
    </row>
    <row r="24" spans="1:12" ht="11" thickBot="1" x14ac:dyDescent="0.4">
      <c r="A24" s="21"/>
      <c r="B24" s="12" t="s">
        <v>10</v>
      </c>
      <c r="C24" s="12"/>
      <c r="D24" s="12"/>
      <c r="E24" s="12"/>
      <c r="F24" s="12"/>
      <c r="G24" s="12"/>
      <c r="H24" s="12"/>
      <c r="I24" s="12"/>
      <c r="J24" s="12"/>
      <c r="K24" s="12"/>
      <c r="L24" s="12" t="s">
        <v>10</v>
      </c>
    </row>
    <row r="25" spans="1:12" ht="21.5" thickBot="1" x14ac:dyDescent="0.4">
      <c r="A25" s="21" t="s">
        <v>102</v>
      </c>
      <c r="B25" s="19" t="s">
        <v>17</v>
      </c>
      <c r="C25" s="9"/>
      <c r="D25" s="12"/>
      <c r="E25" s="22">
        <v>0</v>
      </c>
      <c r="F25" s="9"/>
      <c r="G25" s="9"/>
      <c r="H25" s="9"/>
      <c r="I25" s="9"/>
      <c r="J25" s="9"/>
      <c r="K25" s="9"/>
      <c r="L25" s="9"/>
    </row>
    <row r="26" spans="1:12" ht="22.5" customHeight="1" thickBot="1" x14ac:dyDescent="0.4">
      <c r="A26" s="21" t="s">
        <v>103</v>
      </c>
      <c r="B26" s="17"/>
      <c r="C26" s="11" t="s">
        <v>120</v>
      </c>
      <c r="D26" s="9"/>
      <c r="E26" s="9"/>
      <c r="F26" s="12">
        <f>'Išlaidos darbuotojams'!G60</f>
        <v>0</v>
      </c>
      <c r="G26" s="12">
        <f>'Išlaidos investicijoms'!D50</f>
        <v>0</v>
      </c>
      <c r="H26" s="12">
        <f>'Išlaidos medžiagoms'!E53</f>
        <v>0</v>
      </c>
      <c r="I26" s="12">
        <f>'Išlaidos paslaugoms'!C53</f>
        <v>0</v>
      </c>
      <c r="J26" s="12">
        <f>0.05*(F26+G26+H26+I26)</f>
        <v>0</v>
      </c>
      <c r="K26" s="12">
        <f>SUM(F26:J26)</f>
        <v>0</v>
      </c>
      <c r="L26" s="37"/>
    </row>
    <row r="27" spans="1:12" ht="11" thickBot="1" x14ac:dyDescent="0.4">
      <c r="A27" s="21" t="s">
        <v>104</v>
      </c>
      <c r="B27" s="17"/>
      <c r="C27" s="11" t="s">
        <v>121</v>
      </c>
      <c r="D27" s="9"/>
      <c r="E27" s="9"/>
      <c r="F27" s="12">
        <f>'Išlaidos darbuotojams'!G65</f>
        <v>0</v>
      </c>
      <c r="G27" s="12">
        <f>'Išlaidos investicijoms'!D54</f>
        <v>0</v>
      </c>
      <c r="H27" s="12">
        <f>'Išlaidos medžiagoms'!E57</f>
        <v>0</v>
      </c>
      <c r="I27" s="12">
        <f>'Išlaidos paslaugoms'!C57</f>
        <v>0</v>
      </c>
      <c r="J27" s="12">
        <f t="shared" ref="J27:J28" si="1">0.05*(F27+G27+H27+I27)</f>
        <v>0</v>
      </c>
      <c r="K27" s="12">
        <f t="shared" ref="K27:K28" si="2">SUM(F27:J27)</f>
        <v>0</v>
      </c>
      <c r="L27" s="37"/>
    </row>
    <row r="28" spans="1:12" ht="11" thickBot="1" x14ac:dyDescent="0.4">
      <c r="A28" s="21" t="s">
        <v>105</v>
      </c>
      <c r="B28" s="17"/>
      <c r="C28" s="11" t="s">
        <v>122</v>
      </c>
      <c r="D28" s="9"/>
      <c r="E28" s="9"/>
      <c r="F28" s="12">
        <f>'Išlaidos darbuotojams'!G70</f>
        <v>0</v>
      </c>
      <c r="G28" s="12">
        <f>'Išlaidos investicijoms'!D58</f>
        <v>0</v>
      </c>
      <c r="H28" s="12">
        <f>'Išlaidos medžiagoms'!E61</f>
        <v>0</v>
      </c>
      <c r="I28" s="12">
        <f>'Išlaidos paslaugoms'!C61</f>
        <v>0</v>
      </c>
      <c r="J28" s="12">
        <f t="shared" si="1"/>
        <v>0</v>
      </c>
      <c r="K28" s="12">
        <f t="shared" si="2"/>
        <v>0</v>
      </c>
      <c r="L28" s="37"/>
    </row>
    <row r="29" spans="1:12" ht="11" thickBot="1" x14ac:dyDescent="0.4">
      <c r="A29" s="21" t="s">
        <v>10</v>
      </c>
      <c r="B29" s="17"/>
      <c r="C29" s="12" t="s">
        <v>10</v>
      </c>
      <c r="D29" s="9"/>
      <c r="E29" s="9"/>
      <c r="F29" s="36"/>
      <c r="G29" s="12"/>
      <c r="H29" s="12"/>
      <c r="I29" s="12"/>
      <c r="J29" s="12"/>
      <c r="K29" s="12"/>
      <c r="L29" s="39"/>
    </row>
    <row r="30" spans="1:12" ht="12.65" customHeight="1" thickBot="1" x14ac:dyDescent="0.4">
      <c r="A30" s="21"/>
      <c r="B30" s="46" t="s">
        <v>111</v>
      </c>
      <c r="C30" s="47"/>
      <c r="D30" s="47"/>
      <c r="E30" s="47"/>
      <c r="F30" s="47"/>
      <c r="G30" s="47"/>
      <c r="H30" s="47"/>
      <c r="I30" s="47"/>
      <c r="J30" s="47"/>
      <c r="K30" s="48"/>
      <c r="L30" s="12">
        <f>SUM(K26:K27)*E25</f>
        <v>0</v>
      </c>
    </row>
    <row r="31" spans="1:12" ht="21.5" thickBot="1" x14ac:dyDescent="0.4">
      <c r="A31" s="21" t="s">
        <v>106</v>
      </c>
      <c r="B31" s="19" t="s">
        <v>17</v>
      </c>
      <c r="C31" s="9"/>
      <c r="D31" s="12"/>
      <c r="E31" s="22">
        <v>0</v>
      </c>
      <c r="F31" s="9"/>
      <c r="G31" s="9"/>
      <c r="H31" s="9"/>
      <c r="I31" s="9"/>
      <c r="J31" s="9"/>
      <c r="K31" s="9"/>
      <c r="L31" s="9"/>
    </row>
    <row r="32" spans="1:12" ht="22.5" customHeight="1" thickBot="1" x14ac:dyDescent="0.4">
      <c r="A32" s="21" t="s">
        <v>107</v>
      </c>
      <c r="B32" s="17"/>
      <c r="C32" s="11" t="s">
        <v>123</v>
      </c>
      <c r="D32" s="9"/>
      <c r="E32" s="9"/>
      <c r="F32" s="12">
        <f>'Išlaidos darbuotojams'!G77</f>
        <v>0</v>
      </c>
      <c r="G32" s="12">
        <f>'Išlaidos investicijoms'!D64</f>
        <v>0</v>
      </c>
      <c r="H32" s="12">
        <f>'Išlaidos medžiagoms'!E68</f>
        <v>0</v>
      </c>
      <c r="I32" s="12">
        <f>'Išlaidos paslaugoms'!C68</f>
        <v>0</v>
      </c>
      <c r="J32" s="12">
        <f>0.05*(F32+G32+H32+I32)</f>
        <v>0</v>
      </c>
      <c r="K32" s="12">
        <f>SUM(F32:J32)</f>
        <v>0</v>
      </c>
      <c r="L32" s="37"/>
    </row>
    <row r="33" spans="1:12" ht="11" thickBot="1" x14ac:dyDescent="0.4">
      <c r="A33" s="21" t="s">
        <v>108</v>
      </c>
      <c r="B33" s="17"/>
      <c r="C33" s="11" t="s">
        <v>124</v>
      </c>
      <c r="D33" s="9"/>
      <c r="E33" s="9"/>
      <c r="F33" s="12">
        <f>'Išlaidos darbuotojams'!G82</f>
        <v>0</v>
      </c>
      <c r="G33" s="12">
        <f>'Išlaidos investicijoms'!D68</f>
        <v>0</v>
      </c>
      <c r="H33" s="12">
        <f>'Išlaidos medžiagoms'!E72</f>
        <v>0</v>
      </c>
      <c r="I33" s="12">
        <f>'Išlaidos paslaugoms'!C72</f>
        <v>0</v>
      </c>
      <c r="J33" s="12">
        <f t="shared" ref="J33:J34" si="3">0.05*(F33+G33+H33+I33)</f>
        <v>0</v>
      </c>
      <c r="K33" s="12">
        <f t="shared" ref="K33:K34" si="4">SUM(F33:J33)</f>
        <v>0</v>
      </c>
      <c r="L33" s="37"/>
    </row>
    <row r="34" spans="1:12" ht="11" thickBot="1" x14ac:dyDescent="0.4">
      <c r="A34" s="21" t="s">
        <v>109</v>
      </c>
      <c r="B34" s="17"/>
      <c r="C34" s="11" t="s">
        <v>125</v>
      </c>
      <c r="D34" s="9"/>
      <c r="E34" s="9"/>
      <c r="F34" s="12">
        <f>'Išlaidos darbuotojams'!G87</f>
        <v>0</v>
      </c>
      <c r="G34" s="12">
        <f>'Išlaidos investicijoms'!D72</f>
        <v>0</v>
      </c>
      <c r="H34" s="12">
        <f>'Išlaidos medžiagoms'!E76</f>
        <v>0</v>
      </c>
      <c r="I34" s="12">
        <f>'Išlaidos paslaugoms'!C76</f>
        <v>0</v>
      </c>
      <c r="J34" s="12">
        <f t="shared" si="3"/>
        <v>0</v>
      </c>
      <c r="K34" s="12">
        <f t="shared" si="4"/>
        <v>0</v>
      </c>
      <c r="L34" s="37"/>
    </row>
    <row r="35" spans="1:12" ht="11" thickBot="1" x14ac:dyDescent="0.4">
      <c r="A35" s="21" t="s">
        <v>10</v>
      </c>
      <c r="B35" s="17"/>
      <c r="C35" s="12" t="s">
        <v>10</v>
      </c>
      <c r="D35" s="9"/>
      <c r="E35" s="9"/>
      <c r="F35" s="36"/>
      <c r="G35" s="12"/>
      <c r="H35" s="12"/>
      <c r="I35" s="12"/>
      <c r="J35" s="12"/>
      <c r="K35" s="12"/>
      <c r="L35" s="39"/>
    </row>
    <row r="36" spans="1:12" ht="12.65" customHeight="1" thickBot="1" x14ac:dyDescent="0.4">
      <c r="A36" s="21"/>
      <c r="B36" s="46" t="s">
        <v>112</v>
      </c>
      <c r="C36" s="47"/>
      <c r="D36" s="47"/>
      <c r="E36" s="47"/>
      <c r="F36" s="47"/>
      <c r="G36" s="47"/>
      <c r="H36" s="47"/>
      <c r="I36" s="47"/>
      <c r="J36" s="47"/>
      <c r="K36" s="48"/>
      <c r="L36" s="12">
        <f>SUM(K32:K34)*E31</f>
        <v>0</v>
      </c>
    </row>
    <row r="37" spans="1:12" ht="21.5" thickBot="1" x14ac:dyDescent="0.4">
      <c r="A37" s="21" t="s">
        <v>113</v>
      </c>
      <c r="B37" s="19" t="s">
        <v>17</v>
      </c>
      <c r="C37" s="9"/>
      <c r="D37" s="12"/>
      <c r="E37" s="22">
        <v>0</v>
      </c>
      <c r="F37" s="9"/>
      <c r="G37" s="9"/>
      <c r="H37" s="9"/>
      <c r="I37" s="9"/>
      <c r="J37" s="9"/>
      <c r="K37" s="9"/>
      <c r="L37" s="9"/>
    </row>
    <row r="38" spans="1:12" ht="22.5" customHeight="1" thickBot="1" x14ac:dyDescent="0.4">
      <c r="A38" s="21" t="s">
        <v>114</v>
      </c>
      <c r="B38" s="17"/>
      <c r="C38" s="11" t="s">
        <v>126</v>
      </c>
      <c r="D38" s="9"/>
      <c r="E38" s="9"/>
      <c r="F38" s="12">
        <f>'Išlaidos darbuotojams'!G94</f>
        <v>0</v>
      </c>
      <c r="G38" s="12">
        <f>'Išlaidos investicijoms'!D78</f>
        <v>0</v>
      </c>
      <c r="H38" s="12">
        <f>'Išlaidos medžiagoms'!E83</f>
        <v>0</v>
      </c>
      <c r="I38" s="12">
        <f>'Išlaidos paslaugoms'!C83</f>
        <v>0</v>
      </c>
      <c r="J38" s="12">
        <f>0.05*(F38+G38+H38+I38)</f>
        <v>0</v>
      </c>
      <c r="K38" s="12">
        <f>SUM(F38:J38)</f>
        <v>0</v>
      </c>
      <c r="L38" s="37"/>
    </row>
    <row r="39" spans="1:12" ht="11" thickBot="1" x14ac:dyDescent="0.4">
      <c r="A39" s="21" t="s">
        <v>115</v>
      </c>
      <c r="B39" s="17"/>
      <c r="C39" s="11" t="s">
        <v>127</v>
      </c>
      <c r="D39" s="9"/>
      <c r="E39" s="9"/>
      <c r="F39" s="12">
        <f>'Išlaidos darbuotojams'!G99</f>
        <v>0</v>
      </c>
      <c r="G39" s="12">
        <f>'Išlaidos investicijoms'!D82</f>
        <v>0</v>
      </c>
      <c r="H39" s="12">
        <f>'Išlaidos medžiagoms'!E87</f>
        <v>0</v>
      </c>
      <c r="I39" s="12">
        <f>'Išlaidos paslaugoms'!C87</f>
        <v>0</v>
      </c>
      <c r="J39" s="12">
        <f t="shared" ref="J39:J40" si="5">0.05*(F39+G39+H39+I39)</f>
        <v>0</v>
      </c>
      <c r="K39" s="12">
        <f t="shared" ref="K39:K40" si="6">SUM(F39:J39)</f>
        <v>0</v>
      </c>
      <c r="L39" s="37"/>
    </row>
    <row r="40" spans="1:12" ht="11" thickBot="1" x14ac:dyDescent="0.4">
      <c r="A40" s="21" t="s">
        <v>116</v>
      </c>
      <c r="B40" s="17"/>
      <c r="C40" s="11" t="s">
        <v>128</v>
      </c>
      <c r="D40" s="9"/>
      <c r="E40" s="9"/>
      <c r="F40" s="12">
        <f>'Išlaidos darbuotojams'!G104</f>
        <v>0</v>
      </c>
      <c r="G40" s="12">
        <f>'Išlaidos investicijoms'!D86</f>
        <v>0</v>
      </c>
      <c r="H40" s="12">
        <f>'Išlaidos medžiagoms'!E91</f>
        <v>0</v>
      </c>
      <c r="I40" s="12">
        <f>'Išlaidos paslaugoms'!C91</f>
        <v>0</v>
      </c>
      <c r="J40" s="12">
        <f t="shared" si="5"/>
        <v>0</v>
      </c>
      <c r="K40" s="12">
        <f t="shared" si="6"/>
        <v>0</v>
      </c>
      <c r="L40" s="37"/>
    </row>
    <row r="41" spans="1:12" ht="11" thickBot="1" x14ac:dyDescent="0.4">
      <c r="A41" s="21" t="s">
        <v>10</v>
      </c>
      <c r="B41" s="17"/>
      <c r="C41" s="12" t="s">
        <v>10</v>
      </c>
      <c r="D41" s="9"/>
      <c r="E41" s="9"/>
      <c r="F41" s="36"/>
      <c r="G41" s="12"/>
      <c r="H41" s="12"/>
      <c r="I41" s="12"/>
      <c r="J41" s="12"/>
      <c r="K41" s="12"/>
      <c r="L41" s="39"/>
    </row>
    <row r="42" spans="1:12" ht="12.65" customHeight="1" thickBot="1" x14ac:dyDescent="0.4">
      <c r="A42" s="21"/>
      <c r="B42" s="46" t="s">
        <v>117</v>
      </c>
      <c r="C42" s="47"/>
      <c r="D42" s="47"/>
      <c r="E42" s="47"/>
      <c r="F42" s="47"/>
      <c r="G42" s="47"/>
      <c r="H42" s="47"/>
      <c r="I42" s="47"/>
      <c r="J42" s="47"/>
      <c r="K42" s="48"/>
      <c r="L42" s="12">
        <f>SUM(K38:K40)*E37</f>
        <v>0</v>
      </c>
    </row>
    <row r="43" spans="1:12" ht="12" customHeight="1" thickBot="1" x14ac:dyDescent="0.4">
      <c r="A43" s="21"/>
      <c r="B43" s="49" t="s">
        <v>71</v>
      </c>
      <c r="C43" s="50"/>
      <c r="D43" s="50"/>
      <c r="E43" s="50"/>
      <c r="F43" s="50"/>
      <c r="G43" s="50"/>
      <c r="H43" s="50"/>
      <c r="I43" s="50"/>
      <c r="J43" s="50"/>
      <c r="K43" s="51"/>
      <c r="L43" s="16">
        <f>SUM(L11,L17,L23,L30,L36,L42)</f>
        <v>14817.6</v>
      </c>
    </row>
    <row r="44" spans="1:12" ht="12" customHeight="1" thickBot="1" x14ac:dyDescent="0.4">
      <c r="A44" s="13" t="s">
        <v>51</v>
      </c>
      <c r="B44" s="43" t="s">
        <v>253</v>
      </c>
      <c r="C44" s="44"/>
      <c r="D44" s="44"/>
      <c r="E44" s="44"/>
      <c r="F44" s="44"/>
      <c r="G44" s="44"/>
      <c r="H44" s="44"/>
      <c r="I44" s="44"/>
      <c r="J44" s="44"/>
      <c r="K44" s="44"/>
      <c r="L44" s="45"/>
    </row>
    <row r="45" spans="1:12" ht="84.5" thickBot="1" x14ac:dyDescent="0.4">
      <c r="A45" s="21" t="s">
        <v>52</v>
      </c>
      <c r="B45" s="19" t="s">
        <v>257</v>
      </c>
      <c r="C45" s="14"/>
      <c r="D45" s="12" t="s">
        <v>251</v>
      </c>
      <c r="E45" s="22">
        <v>200</v>
      </c>
      <c r="F45" s="9"/>
      <c r="G45" s="9"/>
      <c r="H45" s="9"/>
      <c r="I45" s="9"/>
      <c r="J45" s="9"/>
      <c r="K45" s="9"/>
      <c r="L45" s="9"/>
    </row>
    <row r="46" spans="1:12" ht="21.5" thickBot="1" x14ac:dyDescent="0.4">
      <c r="A46" s="21" t="s">
        <v>53</v>
      </c>
      <c r="B46" s="17"/>
      <c r="C46" s="22" t="s">
        <v>268</v>
      </c>
      <c r="D46" s="9"/>
      <c r="E46" s="9"/>
      <c r="F46" s="12">
        <f>'Išlaidos darbuotojams'!G118</f>
        <v>17.4636</v>
      </c>
      <c r="G46" s="12">
        <f>'Išlaidos investicijoms'!D99</f>
        <v>0</v>
      </c>
      <c r="H46" s="12">
        <f>'Išlaidos medžiagoms'!E108</f>
        <v>0</v>
      </c>
      <c r="I46" s="12">
        <f>'Išlaidos paslaugoms'!C107</f>
        <v>0</v>
      </c>
      <c r="J46" s="12">
        <f>0.05*(F46+G46+H46+I46)</f>
        <v>0.87318000000000007</v>
      </c>
      <c r="K46" s="12">
        <f>SUM(F46:J46)</f>
        <v>18.336780000000001</v>
      </c>
      <c r="L46" s="9"/>
    </row>
    <row r="47" spans="1:12" ht="11" thickBot="1" x14ac:dyDescent="0.4">
      <c r="A47" s="21" t="s">
        <v>54</v>
      </c>
      <c r="B47" s="17"/>
      <c r="C47" s="22" t="s">
        <v>9</v>
      </c>
      <c r="D47" s="9"/>
      <c r="E47" s="9"/>
      <c r="F47" s="12">
        <f>'Išlaidos darbuotojams'!G123</f>
        <v>0</v>
      </c>
      <c r="G47" s="12">
        <f>'Išlaidos investicijoms'!D103</f>
        <v>0</v>
      </c>
      <c r="H47" s="12">
        <f>'Išlaidos medžiagoms'!E112</f>
        <v>0</v>
      </c>
      <c r="I47" s="12">
        <f>'Išlaidos paslaugoms'!C111</f>
        <v>0</v>
      </c>
      <c r="J47" s="12">
        <f>0.05*(F47+G47+H47+I47)</f>
        <v>0</v>
      </c>
      <c r="K47" s="12">
        <f>SUM(F47:J47)</f>
        <v>0</v>
      </c>
      <c r="L47" s="9"/>
    </row>
    <row r="48" spans="1:12" ht="11" thickBot="1" x14ac:dyDescent="0.4">
      <c r="A48" s="21" t="s">
        <v>135</v>
      </c>
      <c r="B48" s="17"/>
      <c r="C48" s="22" t="s">
        <v>96</v>
      </c>
      <c r="D48" s="9"/>
      <c r="E48" s="9"/>
      <c r="F48" s="12">
        <f>'Išlaidos darbuotojams'!G128</f>
        <v>0</v>
      </c>
      <c r="G48" s="12">
        <f>'Išlaidos investicijoms'!D107</f>
        <v>0</v>
      </c>
      <c r="H48" s="12">
        <f>'Išlaidos medžiagoms'!E116</f>
        <v>0</v>
      </c>
      <c r="I48" s="12">
        <f>'Išlaidos paslaugoms'!C115</f>
        <v>0</v>
      </c>
      <c r="J48" s="12">
        <f>0.05*(F48+G48+H48+I48)</f>
        <v>0</v>
      </c>
      <c r="K48" s="12">
        <f>SUM(F48:J48)</f>
        <v>0</v>
      </c>
      <c r="L48" s="9"/>
    </row>
    <row r="49" spans="1:12" ht="11" thickBot="1" x14ac:dyDescent="0.4">
      <c r="A49" s="21" t="s">
        <v>10</v>
      </c>
      <c r="B49" s="17"/>
      <c r="C49" s="22" t="s">
        <v>10</v>
      </c>
      <c r="D49" s="9"/>
      <c r="E49" s="9"/>
      <c r="F49" s="36"/>
      <c r="G49" s="12"/>
      <c r="H49" s="12"/>
      <c r="I49" s="12"/>
      <c r="J49" s="12"/>
      <c r="K49" s="12"/>
      <c r="L49" s="9"/>
    </row>
    <row r="50" spans="1:12" ht="18.899999999999999" customHeight="1" thickBot="1" x14ac:dyDescent="0.4">
      <c r="A50" s="21"/>
      <c r="B50" s="46" t="s">
        <v>69</v>
      </c>
      <c r="C50" s="47"/>
      <c r="D50" s="47"/>
      <c r="E50" s="47"/>
      <c r="F50" s="47"/>
      <c r="G50" s="47"/>
      <c r="H50" s="47"/>
      <c r="I50" s="47"/>
      <c r="J50" s="47"/>
      <c r="K50" s="48"/>
      <c r="L50" s="38">
        <f>SUM(K46:K48)*E45</f>
        <v>3667.3560000000002</v>
      </c>
    </row>
    <row r="51" spans="1:12" ht="30.65" customHeight="1" thickBot="1" x14ac:dyDescent="0.4">
      <c r="A51" s="21" t="s">
        <v>55</v>
      </c>
      <c r="B51" s="19" t="s">
        <v>254</v>
      </c>
      <c r="C51" s="14"/>
      <c r="D51" s="12" t="s">
        <v>251</v>
      </c>
      <c r="E51" s="22">
        <v>200</v>
      </c>
      <c r="F51" s="9"/>
      <c r="G51" s="9"/>
      <c r="H51" s="9"/>
      <c r="I51" s="9"/>
      <c r="J51" s="9"/>
      <c r="K51" s="9"/>
      <c r="L51" s="9"/>
    </row>
    <row r="52" spans="1:12" ht="11" thickBot="1" x14ac:dyDescent="0.4">
      <c r="A52" s="21" t="s">
        <v>56</v>
      </c>
      <c r="B52" s="23"/>
      <c r="C52" s="22" t="s">
        <v>13</v>
      </c>
      <c r="D52" s="9"/>
      <c r="E52" s="9"/>
      <c r="F52" s="12">
        <f>'Išlaidos darbuotojams'!G135</f>
        <v>0</v>
      </c>
      <c r="G52" s="12">
        <f>'Išlaidos investicijoms'!D113</f>
        <v>0</v>
      </c>
      <c r="H52" s="12">
        <f>'Išlaidos medžiagoms'!E123</f>
        <v>0</v>
      </c>
      <c r="I52" s="12">
        <f>'Išlaidos paslaugoms'!C122</f>
        <v>0</v>
      </c>
      <c r="J52" s="12">
        <f>0.05*(F52+G52+H52+I52)</f>
        <v>0</v>
      </c>
      <c r="K52" s="12">
        <f>SUM(F52:J52)</f>
        <v>0</v>
      </c>
      <c r="L52" s="9"/>
    </row>
    <row r="53" spans="1:12" ht="11" thickBot="1" x14ac:dyDescent="0.4">
      <c r="A53" s="21" t="s">
        <v>57</v>
      </c>
      <c r="B53" s="23"/>
      <c r="C53" s="22" t="s">
        <v>15</v>
      </c>
      <c r="D53" s="9"/>
      <c r="E53" s="9"/>
      <c r="F53" s="12">
        <f>'Išlaidos darbuotojams'!G140</f>
        <v>0</v>
      </c>
      <c r="G53" s="12">
        <f>'Išlaidos investicijoms'!D117</f>
        <v>0</v>
      </c>
      <c r="H53" s="12">
        <f>'Išlaidos medžiagoms'!E127</f>
        <v>0</v>
      </c>
      <c r="I53" s="12">
        <f>'Išlaidos paslaugoms'!C126</f>
        <v>0</v>
      </c>
      <c r="J53" s="12">
        <f>0.05*(F53+G53+H53+I53)</f>
        <v>0</v>
      </c>
      <c r="K53" s="12">
        <f>SUM(F53:J53)</f>
        <v>0</v>
      </c>
      <c r="L53" s="9"/>
    </row>
    <row r="54" spans="1:12" ht="11" thickBot="1" x14ac:dyDescent="0.4">
      <c r="A54" s="21" t="s">
        <v>135</v>
      </c>
      <c r="B54" s="17"/>
      <c r="C54" s="22" t="s">
        <v>138</v>
      </c>
      <c r="D54" s="9"/>
      <c r="E54" s="9"/>
      <c r="F54" s="12">
        <f>'Išlaidos darbuotojams'!G145</f>
        <v>0</v>
      </c>
      <c r="G54" s="12">
        <f>'Išlaidos investicijoms'!D121</f>
        <v>0</v>
      </c>
      <c r="H54" s="12">
        <f>'Išlaidos medžiagoms'!E131</f>
        <v>0</v>
      </c>
      <c r="I54" s="12">
        <f>'Išlaidos paslaugoms'!C130</f>
        <v>0</v>
      </c>
      <c r="J54" s="12">
        <f>0.05*(F54+G54+H54+I54)</f>
        <v>0</v>
      </c>
      <c r="K54" s="12">
        <f>SUM(F54:J54)</f>
        <v>0</v>
      </c>
      <c r="L54" s="9"/>
    </row>
    <row r="55" spans="1:12" ht="11" thickBot="1" x14ac:dyDescent="0.4">
      <c r="A55" s="21" t="s">
        <v>10</v>
      </c>
      <c r="B55" s="23"/>
      <c r="C55" s="22" t="s">
        <v>10</v>
      </c>
      <c r="D55" s="9"/>
      <c r="E55" s="9"/>
      <c r="F55" s="36"/>
      <c r="G55" s="12"/>
      <c r="H55" s="12"/>
      <c r="I55" s="12"/>
      <c r="J55" s="12"/>
      <c r="K55" s="12"/>
      <c r="L55" s="9"/>
    </row>
    <row r="56" spans="1:12" ht="11" thickBot="1" x14ac:dyDescent="0.4">
      <c r="A56" s="21"/>
      <c r="B56" s="46" t="s">
        <v>70</v>
      </c>
      <c r="C56" s="47"/>
      <c r="D56" s="47"/>
      <c r="E56" s="47"/>
      <c r="F56" s="47"/>
      <c r="G56" s="47"/>
      <c r="H56" s="47"/>
      <c r="I56" s="47"/>
      <c r="J56" s="47"/>
      <c r="K56" s="48"/>
      <c r="L56" s="38">
        <f>SUM(K52:K54)*E51</f>
        <v>0</v>
      </c>
    </row>
    <row r="57" spans="1:12" ht="84.5" thickBot="1" x14ac:dyDescent="0.4">
      <c r="A57" s="21" t="s">
        <v>129</v>
      </c>
      <c r="B57" s="19" t="s">
        <v>263</v>
      </c>
      <c r="C57" s="14"/>
      <c r="D57" s="12" t="s">
        <v>251</v>
      </c>
      <c r="E57" s="22">
        <v>200</v>
      </c>
      <c r="F57" s="9"/>
      <c r="G57" s="9"/>
      <c r="H57" s="9"/>
      <c r="I57" s="9"/>
      <c r="J57" s="9"/>
      <c r="K57" s="9"/>
      <c r="L57" s="9"/>
    </row>
    <row r="58" spans="1:12" ht="21.5" thickBot="1" x14ac:dyDescent="0.4">
      <c r="A58" s="21" t="s">
        <v>130</v>
      </c>
      <c r="B58" s="17"/>
      <c r="C58" s="22" t="s">
        <v>269</v>
      </c>
      <c r="D58" s="9"/>
      <c r="E58" s="9"/>
      <c r="F58" s="12">
        <f>'Išlaidos darbuotojams'!G152</f>
        <v>34.927199999999999</v>
      </c>
      <c r="G58" s="12">
        <f>'Išlaidos investicijoms'!D127</f>
        <v>0</v>
      </c>
      <c r="H58" s="12">
        <f>'Išlaidos medžiagoms'!E138</f>
        <v>0</v>
      </c>
      <c r="I58" s="12">
        <f>'Išlaidos paslaugoms'!C137</f>
        <v>0</v>
      </c>
      <c r="J58" s="12">
        <f>0.05*(F58+G58+H58+I58)</f>
        <v>1.7463600000000001</v>
      </c>
      <c r="K58" s="12">
        <f>SUM(F58:J58)</f>
        <v>36.673560000000002</v>
      </c>
      <c r="L58" s="9"/>
    </row>
    <row r="59" spans="1:12" ht="11" thickBot="1" x14ac:dyDescent="0.4">
      <c r="A59" s="21" t="s">
        <v>131</v>
      </c>
      <c r="B59" s="17"/>
      <c r="C59" s="22" t="s">
        <v>118</v>
      </c>
      <c r="D59" s="9"/>
      <c r="E59" s="9"/>
      <c r="F59" s="12">
        <f>'Išlaidos darbuotojams'!G157</f>
        <v>0</v>
      </c>
      <c r="G59" s="12">
        <f>'Išlaidos investicijoms'!D131</f>
        <v>0</v>
      </c>
      <c r="H59" s="12">
        <f>'Išlaidos medžiagoms'!E142</f>
        <v>0</v>
      </c>
      <c r="I59" s="12">
        <f>'Išlaidos paslaugoms'!C141</f>
        <v>0</v>
      </c>
      <c r="J59" s="12">
        <f>0.05*(F59+G59+H59+I59)</f>
        <v>0</v>
      </c>
      <c r="K59" s="12">
        <f>SUM(F59:J59)</f>
        <v>0</v>
      </c>
      <c r="L59" s="9"/>
    </row>
    <row r="60" spans="1:12" ht="11" thickBot="1" x14ac:dyDescent="0.4">
      <c r="A60" s="21" t="s">
        <v>136</v>
      </c>
      <c r="B60" s="17"/>
      <c r="C60" s="22" t="s">
        <v>119</v>
      </c>
      <c r="D60" s="9"/>
      <c r="E60" s="9"/>
      <c r="F60" s="12">
        <f>'Išlaidos darbuotojams'!G162</f>
        <v>0</v>
      </c>
      <c r="G60" s="12">
        <f>'Išlaidos investicijoms'!D135</f>
        <v>0</v>
      </c>
      <c r="H60" s="12">
        <f>'Išlaidos medžiagoms'!E146</f>
        <v>0</v>
      </c>
      <c r="I60" s="12">
        <f>'Išlaidos paslaugoms'!C145</f>
        <v>0</v>
      </c>
      <c r="J60" s="12">
        <f>0.05*(F60+G60+H60+I60)</f>
        <v>0</v>
      </c>
      <c r="K60" s="12">
        <f>SUM(F60:J60)</f>
        <v>0</v>
      </c>
      <c r="L60" s="9"/>
    </row>
    <row r="61" spans="1:12" ht="11" thickBot="1" x14ac:dyDescent="0.4">
      <c r="A61" s="21" t="s">
        <v>10</v>
      </c>
      <c r="B61" s="17"/>
      <c r="C61" s="22" t="s">
        <v>10</v>
      </c>
      <c r="D61" s="9"/>
      <c r="E61" s="9"/>
      <c r="F61" s="36"/>
      <c r="G61" s="12"/>
      <c r="H61" s="12"/>
      <c r="I61" s="12"/>
      <c r="J61" s="12"/>
      <c r="K61" s="12"/>
      <c r="L61" s="9"/>
    </row>
    <row r="62" spans="1:12" ht="18.899999999999999" customHeight="1" thickBot="1" x14ac:dyDescent="0.4">
      <c r="A62" s="21"/>
      <c r="B62" s="46" t="s">
        <v>110</v>
      </c>
      <c r="C62" s="47"/>
      <c r="D62" s="47"/>
      <c r="E62" s="47"/>
      <c r="F62" s="47"/>
      <c r="G62" s="47"/>
      <c r="H62" s="47"/>
      <c r="I62" s="47"/>
      <c r="J62" s="47"/>
      <c r="K62" s="48"/>
      <c r="L62" s="38">
        <f>SUM(K58:K60)*E57</f>
        <v>7334.7120000000004</v>
      </c>
    </row>
    <row r="63" spans="1:12" ht="137" thickBot="1" x14ac:dyDescent="0.4">
      <c r="A63" s="21" t="s">
        <v>132</v>
      </c>
      <c r="B63" s="19" t="s">
        <v>260</v>
      </c>
      <c r="C63" s="14"/>
      <c r="D63" s="12" t="s">
        <v>251</v>
      </c>
      <c r="E63" s="22">
        <v>200</v>
      </c>
      <c r="F63" s="9"/>
      <c r="G63" s="9"/>
      <c r="H63" s="9"/>
      <c r="I63" s="9"/>
      <c r="J63" s="9"/>
      <c r="K63" s="9"/>
      <c r="L63" s="9"/>
    </row>
    <row r="64" spans="1:12" ht="21.5" thickBot="1" x14ac:dyDescent="0.4">
      <c r="A64" s="21" t="s">
        <v>133</v>
      </c>
      <c r="B64" s="17"/>
      <c r="C64" s="22" t="s">
        <v>270</v>
      </c>
      <c r="D64" s="9"/>
      <c r="E64" s="9"/>
      <c r="F64" s="12">
        <f>'Išlaidos darbuotojams'!G169</f>
        <v>0.58212000000000008</v>
      </c>
      <c r="G64" s="12">
        <f>'Išlaidos investicijoms'!D141</f>
        <v>0</v>
      </c>
      <c r="H64" s="12">
        <f>'Išlaidos medžiagoms'!E153</f>
        <v>0</v>
      </c>
      <c r="I64" s="12">
        <f>'Išlaidos paslaugoms'!C152</f>
        <v>0</v>
      </c>
      <c r="J64" s="12">
        <f>0.05*(F64+G64+H64+I64)</f>
        <v>2.9106000000000007E-2</v>
      </c>
      <c r="K64" s="12">
        <f>SUM(F64:J64)</f>
        <v>0.61122600000000005</v>
      </c>
      <c r="L64" s="9"/>
    </row>
    <row r="65" spans="1:12" ht="11" thickBot="1" x14ac:dyDescent="0.4">
      <c r="A65" s="21" t="s">
        <v>134</v>
      </c>
      <c r="B65" s="17"/>
      <c r="C65" s="22" t="s">
        <v>121</v>
      </c>
      <c r="D65" s="9"/>
      <c r="E65" s="9"/>
      <c r="F65" s="12">
        <f>'Išlaidos darbuotojams'!G174</f>
        <v>0</v>
      </c>
      <c r="G65" s="12">
        <f>'Išlaidos investicijoms'!D145</f>
        <v>0</v>
      </c>
      <c r="H65" s="12">
        <f>'Išlaidos medžiagoms'!E157</f>
        <v>0</v>
      </c>
      <c r="I65" s="12">
        <f>'Išlaidos paslaugoms'!C156</f>
        <v>0</v>
      </c>
      <c r="J65" s="12">
        <f>0.05*(F65+G65+H65+I65)</f>
        <v>0</v>
      </c>
      <c r="K65" s="12">
        <f>SUM(F65:J65)</f>
        <v>0</v>
      </c>
      <c r="L65" s="9"/>
    </row>
    <row r="66" spans="1:12" ht="11" thickBot="1" x14ac:dyDescent="0.4">
      <c r="A66" s="21" t="s">
        <v>137</v>
      </c>
      <c r="B66" s="17"/>
      <c r="C66" s="22" t="s">
        <v>122</v>
      </c>
      <c r="D66" s="9"/>
      <c r="E66" s="9"/>
      <c r="F66" s="12">
        <f>'Išlaidos darbuotojams'!G179</f>
        <v>0</v>
      </c>
      <c r="G66" s="12">
        <f>'Išlaidos investicijoms'!D149</f>
        <v>0</v>
      </c>
      <c r="H66" s="12">
        <f>'Išlaidos medžiagoms'!E161</f>
        <v>0</v>
      </c>
      <c r="I66" s="12">
        <f>'Išlaidos paslaugoms'!C160</f>
        <v>0</v>
      </c>
      <c r="J66" s="12">
        <f>0.05*(F66+G66+H66+I66)</f>
        <v>0</v>
      </c>
      <c r="K66" s="12">
        <f>SUM(F66:J66)</f>
        <v>0</v>
      </c>
      <c r="L66" s="9"/>
    </row>
    <row r="67" spans="1:12" ht="11" thickBot="1" x14ac:dyDescent="0.4">
      <c r="A67" s="21" t="s">
        <v>10</v>
      </c>
      <c r="B67" s="17"/>
      <c r="C67" s="22" t="s">
        <v>10</v>
      </c>
      <c r="D67" s="9"/>
      <c r="E67" s="9"/>
      <c r="F67" s="36"/>
      <c r="G67" s="12"/>
      <c r="H67" s="12"/>
      <c r="I67" s="12"/>
      <c r="J67" s="12"/>
      <c r="K67" s="12"/>
      <c r="L67" s="9"/>
    </row>
    <row r="68" spans="1:12" ht="18.899999999999999" customHeight="1" thickBot="1" x14ac:dyDescent="0.4">
      <c r="A68" s="21"/>
      <c r="B68" s="46" t="s">
        <v>111</v>
      </c>
      <c r="C68" s="47"/>
      <c r="D68" s="47"/>
      <c r="E68" s="47"/>
      <c r="F68" s="47"/>
      <c r="G68" s="47"/>
      <c r="H68" s="47"/>
      <c r="I68" s="47"/>
      <c r="J68" s="47"/>
      <c r="K68" s="48"/>
      <c r="L68" s="38">
        <f>SUM(K64:K66)*E63</f>
        <v>122.24520000000001</v>
      </c>
    </row>
    <row r="69" spans="1:12" ht="63.5" thickBot="1" x14ac:dyDescent="0.4">
      <c r="A69" s="21" t="s">
        <v>139</v>
      </c>
      <c r="B69" s="19" t="s">
        <v>258</v>
      </c>
      <c r="C69" s="14"/>
      <c r="D69" s="12" t="s">
        <v>251</v>
      </c>
      <c r="E69" s="22">
        <v>200</v>
      </c>
      <c r="F69" s="9"/>
      <c r="G69" s="9"/>
      <c r="H69" s="9"/>
      <c r="I69" s="9"/>
      <c r="J69" s="9"/>
      <c r="K69" s="9"/>
      <c r="L69" s="9"/>
    </row>
    <row r="70" spans="1:12" ht="32" thickBot="1" x14ac:dyDescent="0.4">
      <c r="A70" s="21" t="s">
        <v>140</v>
      </c>
      <c r="B70" s="17"/>
      <c r="C70" s="22" t="s">
        <v>256</v>
      </c>
      <c r="D70" s="9"/>
      <c r="E70" s="9"/>
      <c r="F70" s="12">
        <f>'Išlaidos darbuotojams'!G186</f>
        <v>0.58212000000000008</v>
      </c>
      <c r="G70" s="12">
        <f>'Išlaidos investicijoms'!D155</f>
        <v>0</v>
      </c>
      <c r="H70" s="12">
        <f>'Išlaidos medžiagoms'!E168</f>
        <v>0</v>
      </c>
      <c r="I70" s="12">
        <f>'Išlaidos paslaugoms'!C167</f>
        <v>0</v>
      </c>
      <c r="J70" s="12">
        <f>0.05*(F70+G70+H70+I70)</f>
        <v>2.9106000000000007E-2</v>
      </c>
      <c r="K70" s="12">
        <f>SUM(F70:J70)</f>
        <v>0.61122600000000005</v>
      </c>
      <c r="L70" s="9"/>
    </row>
    <row r="71" spans="1:12" ht="42.5" thickBot="1" x14ac:dyDescent="0.4">
      <c r="A71" s="21" t="s">
        <v>141</v>
      </c>
      <c r="B71" s="17"/>
      <c r="C71" s="22" t="s">
        <v>267</v>
      </c>
      <c r="D71" s="9"/>
      <c r="E71" s="9"/>
      <c r="F71" s="12">
        <f>'Išlaidos darbuotojams'!G191</f>
        <v>0.58212000000000008</v>
      </c>
      <c r="G71" s="12">
        <f>'Išlaidos investicijoms'!D159</f>
        <v>0</v>
      </c>
      <c r="H71" s="12">
        <f>'Išlaidos medžiagoms'!E172</f>
        <v>0</v>
      </c>
      <c r="I71" s="12">
        <f>'Išlaidos paslaugoms'!C171</f>
        <v>0</v>
      </c>
      <c r="J71" s="12">
        <f>0.05*(F71+G71+H71+I71)</f>
        <v>2.9106000000000007E-2</v>
      </c>
      <c r="K71" s="12">
        <f>SUM(F71:J71)</f>
        <v>0.61122600000000005</v>
      </c>
      <c r="L71" s="9"/>
    </row>
    <row r="72" spans="1:12" ht="11" thickBot="1" x14ac:dyDescent="0.4">
      <c r="A72" s="21" t="s">
        <v>141</v>
      </c>
      <c r="B72" s="17"/>
      <c r="C72" s="22" t="s">
        <v>125</v>
      </c>
      <c r="D72" s="9"/>
      <c r="E72" s="9"/>
      <c r="F72" s="12">
        <f>'Išlaidos darbuotojams'!G196</f>
        <v>0</v>
      </c>
      <c r="G72" s="12">
        <f>'Išlaidos investicijoms'!D163</f>
        <v>0</v>
      </c>
      <c r="H72" s="12">
        <f>'Išlaidos medžiagoms'!E176</f>
        <v>0</v>
      </c>
      <c r="I72" s="12">
        <f>'Išlaidos paslaugoms'!C175</f>
        <v>0</v>
      </c>
      <c r="J72" s="12">
        <f>0.05*(F72+G72+H72+I72)</f>
        <v>0</v>
      </c>
      <c r="K72" s="12">
        <f>SUM(F72:J72)</f>
        <v>0</v>
      </c>
      <c r="L72" s="9"/>
    </row>
    <row r="73" spans="1:12" ht="11" thickBot="1" x14ac:dyDescent="0.4">
      <c r="A73" s="21" t="s">
        <v>10</v>
      </c>
      <c r="B73" s="17"/>
      <c r="C73" s="22" t="s">
        <v>10</v>
      </c>
      <c r="D73" s="9"/>
      <c r="E73" s="9"/>
      <c r="F73" s="36"/>
      <c r="G73" s="12"/>
      <c r="H73" s="12"/>
      <c r="I73" s="12"/>
      <c r="J73" s="12"/>
      <c r="K73" s="12"/>
      <c r="L73" s="9"/>
    </row>
    <row r="74" spans="1:12" ht="18.899999999999999" customHeight="1" thickBot="1" x14ac:dyDescent="0.4">
      <c r="A74" s="21"/>
      <c r="B74" s="46" t="s">
        <v>112</v>
      </c>
      <c r="C74" s="47"/>
      <c r="D74" s="47"/>
      <c r="E74" s="47"/>
      <c r="F74" s="47"/>
      <c r="G74" s="47"/>
      <c r="H74" s="47"/>
      <c r="I74" s="47"/>
      <c r="J74" s="47"/>
      <c r="K74" s="48"/>
      <c r="L74" s="38">
        <f>SUM(K70:K72)*E69</f>
        <v>244.49040000000002</v>
      </c>
    </row>
    <row r="75" spans="1:12" ht="11" thickBot="1" x14ac:dyDescent="0.4">
      <c r="A75" s="21" t="s">
        <v>142</v>
      </c>
      <c r="B75" s="19"/>
      <c r="C75" s="14"/>
      <c r="D75" s="12"/>
      <c r="E75" s="22">
        <v>200</v>
      </c>
      <c r="F75" s="9"/>
      <c r="G75" s="9"/>
      <c r="H75" s="9"/>
      <c r="I75" s="9"/>
      <c r="J75" s="9"/>
      <c r="K75" s="9"/>
      <c r="L75" s="9"/>
    </row>
    <row r="76" spans="1:12" ht="11" thickBot="1" x14ac:dyDescent="0.4">
      <c r="A76" s="21" t="s">
        <v>143</v>
      </c>
      <c r="B76" s="17"/>
      <c r="C76" s="22"/>
      <c r="D76" s="9"/>
      <c r="E76" s="9"/>
      <c r="F76" s="12">
        <f>'Išlaidos darbuotojams'!G203</f>
        <v>0</v>
      </c>
      <c r="G76" s="12">
        <f>'Išlaidos investicijoms'!D169</f>
        <v>0</v>
      </c>
      <c r="H76" s="12">
        <f>'Išlaidos medžiagoms'!E183</f>
        <v>0</v>
      </c>
      <c r="I76" s="12">
        <f>'Išlaidos paslaugoms'!C182</f>
        <v>0</v>
      </c>
      <c r="J76" s="12">
        <f>0.05*(F76+G76+H76+I76)</f>
        <v>0</v>
      </c>
      <c r="K76" s="12">
        <f>SUM(F76:J76)</f>
        <v>0</v>
      </c>
      <c r="L76" s="9"/>
    </row>
    <row r="77" spans="1:12" ht="11" thickBot="1" x14ac:dyDescent="0.4">
      <c r="A77" s="21" t="s">
        <v>144</v>
      </c>
      <c r="B77" s="17"/>
      <c r="C77" s="22"/>
      <c r="D77" s="9"/>
      <c r="E77" s="9"/>
      <c r="F77" s="12">
        <f>'Išlaidos darbuotojams'!G208</f>
        <v>0</v>
      </c>
      <c r="G77" s="12">
        <f>'Išlaidos investicijoms'!D173</f>
        <v>0</v>
      </c>
      <c r="H77" s="12">
        <f>'Išlaidos medžiagoms'!E187</f>
        <v>0</v>
      </c>
      <c r="I77" s="12">
        <f>'Išlaidos paslaugoms'!C186</f>
        <v>0</v>
      </c>
      <c r="J77" s="12">
        <f>0.05*(F77+G77+H77+I77)</f>
        <v>0</v>
      </c>
      <c r="K77" s="12">
        <f>SUM(F77:J77)</f>
        <v>0</v>
      </c>
      <c r="L77" s="9"/>
    </row>
    <row r="78" spans="1:12" ht="11" thickBot="1" x14ac:dyDescent="0.4">
      <c r="A78" s="21" t="s">
        <v>144</v>
      </c>
      <c r="B78" s="17"/>
      <c r="C78" s="22"/>
      <c r="D78" s="9"/>
      <c r="E78" s="9"/>
      <c r="F78" s="12">
        <f>'Išlaidos darbuotojams'!G213</f>
        <v>0</v>
      </c>
      <c r="G78" s="12">
        <f>'Išlaidos investicijoms'!D177</f>
        <v>0</v>
      </c>
      <c r="H78" s="12">
        <f>'Išlaidos medžiagoms'!E191</f>
        <v>0</v>
      </c>
      <c r="I78" s="12">
        <f>'Išlaidos paslaugoms'!C190</f>
        <v>0</v>
      </c>
      <c r="J78" s="12">
        <f>0.05*(F78+G78+H78+I78)</f>
        <v>0</v>
      </c>
      <c r="K78" s="12">
        <f>SUM(F78:J78)</f>
        <v>0</v>
      </c>
      <c r="L78" s="9"/>
    </row>
    <row r="79" spans="1:12" ht="11" thickBot="1" x14ac:dyDescent="0.4">
      <c r="A79" s="21" t="s">
        <v>10</v>
      </c>
      <c r="B79" s="17"/>
      <c r="C79" s="22" t="s">
        <v>10</v>
      </c>
      <c r="D79" s="9"/>
      <c r="E79" s="9"/>
      <c r="F79" s="36"/>
      <c r="G79" s="12"/>
      <c r="H79" s="12"/>
      <c r="I79" s="12"/>
      <c r="J79" s="12"/>
      <c r="K79" s="12"/>
      <c r="L79" s="9"/>
    </row>
    <row r="80" spans="1:12" ht="18.899999999999999" customHeight="1" thickBot="1" x14ac:dyDescent="0.4">
      <c r="A80" s="21"/>
      <c r="B80" s="46" t="s">
        <v>117</v>
      </c>
      <c r="C80" s="47"/>
      <c r="D80" s="47"/>
      <c r="E80" s="47"/>
      <c r="F80" s="47"/>
      <c r="G80" s="47"/>
      <c r="H80" s="47"/>
      <c r="I80" s="47"/>
      <c r="J80" s="47"/>
      <c r="K80" s="48"/>
      <c r="L80" s="38">
        <f>SUM(K76:K78)*E75</f>
        <v>0</v>
      </c>
    </row>
    <row r="81" spans="1:12" ht="12" customHeight="1" thickBot="1" x14ac:dyDescent="0.4">
      <c r="A81" s="21"/>
      <c r="B81" s="12" t="s">
        <v>10</v>
      </c>
      <c r="C81" s="12"/>
      <c r="D81" s="12"/>
      <c r="E81" s="12"/>
      <c r="F81" s="12"/>
      <c r="G81" s="12"/>
      <c r="H81" s="12"/>
      <c r="I81" s="12"/>
      <c r="J81" s="12"/>
      <c r="K81" s="12"/>
      <c r="L81" s="12"/>
    </row>
    <row r="82" spans="1:12" ht="12" customHeight="1" thickBot="1" x14ac:dyDescent="0.4">
      <c r="A82" s="21"/>
      <c r="B82" s="49" t="s">
        <v>72</v>
      </c>
      <c r="C82" s="50"/>
      <c r="D82" s="50"/>
      <c r="E82" s="50"/>
      <c r="F82" s="50"/>
      <c r="G82" s="50"/>
      <c r="H82" s="50"/>
      <c r="I82" s="50"/>
      <c r="J82" s="50"/>
      <c r="K82" s="51"/>
      <c r="L82" s="16">
        <f>SUM(L50,L56,L62+L68+L74+L80)</f>
        <v>11368.803600000001</v>
      </c>
    </row>
    <row r="83" spans="1:12" ht="11" thickBot="1" x14ac:dyDescent="0.4">
      <c r="A83" s="21"/>
      <c r="B83" s="49" t="s">
        <v>73</v>
      </c>
      <c r="C83" s="50"/>
      <c r="D83" s="50"/>
      <c r="E83" s="50"/>
      <c r="F83" s="50"/>
      <c r="G83" s="50"/>
      <c r="H83" s="50"/>
      <c r="I83" s="50"/>
      <c r="J83" s="50"/>
      <c r="K83" s="51"/>
      <c r="L83" s="16">
        <f>+L82-L43</f>
        <v>-3448.7963999999993</v>
      </c>
    </row>
  </sheetData>
  <mergeCells count="18">
    <mergeCell ref="B74:K74"/>
    <mergeCell ref="B80:K80"/>
    <mergeCell ref="A1:L2"/>
    <mergeCell ref="B5:L5"/>
    <mergeCell ref="B11:K11"/>
    <mergeCell ref="B83:K83"/>
    <mergeCell ref="B17:K17"/>
    <mergeCell ref="B43:K43"/>
    <mergeCell ref="B44:L44"/>
    <mergeCell ref="B50:K50"/>
    <mergeCell ref="B56:K56"/>
    <mergeCell ref="B82:K82"/>
    <mergeCell ref="B23:K23"/>
    <mergeCell ref="B30:K30"/>
    <mergeCell ref="B36:K36"/>
    <mergeCell ref="B42:K42"/>
    <mergeCell ref="B62:K62"/>
    <mergeCell ref="B68:K68"/>
  </mergeCells>
  <pageMargins left="0" right="0"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14"/>
  <sheetViews>
    <sheetView zoomScale="130" zoomScaleNormal="130" workbookViewId="0">
      <selection activeCell="B23" sqref="B23"/>
    </sheetView>
  </sheetViews>
  <sheetFormatPr defaultColWidth="8.6328125" defaultRowHeight="10.5" x14ac:dyDescent="0.35"/>
  <cols>
    <col min="1" max="1" width="30.6328125" style="2" customWidth="1"/>
    <col min="2" max="2" width="10" style="2" customWidth="1"/>
    <col min="3" max="3" width="11.08984375" style="2" customWidth="1"/>
    <col min="4" max="4" width="14.08984375" style="2" customWidth="1"/>
    <col min="5" max="5" width="14.453125" style="2" customWidth="1"/>
    <col min="6" max="6" width="13.36328125" style="2" customWidth="1"/>
    <col min="7" max="7" width="13.90625" style="2" customWidth="1"/>
    <col min="8" max="16384" width="8.6328125" style="2"/>
  </cols>
  <sheetData>
    <row r="1" spans="1:7" ht="23.25" customHeight="1" thickBot="1" x14ac:dyDescent="0.4">
      <c r="A1" s="52" t="s">
        <v>74</v>
      </c>
      <c r="B1" s="53"/>
      <c r="C1" s="53"/>
      <c r="D1" s="53"/>
      <c r="E1" s="53"/>
      <c r="F1" s="53"/>
      <c r="G1" s="54"/>
    </row>
    <row r="2" spans="1:7" ht="68.25" customHeight="1" thickBot="1" x14ac:dyDescent="0.4">
      <c r="A2" s="4" t="s">
        <v>85</v>
      </c>
      <c r="B2" s="5" t="s">
        <v>18</v>
      </c>
      <c r="C2" s="5" t="s">
        <v>19</v>
      </c>
      <c r="D2" s="5" t="s">
        <v>76</v>
      </c>
      <c r="E2" s="5" t="s">
        <v>77</v>
      </c>
      <c r="F2" s="5" t="s">
        <v>20</v>
      </c>
      <c r="G2" s="5" t="s">
        <v>78</v>
      </c>
    </row>
    <row r="3" spans="1:7" ht="11" thickBot="1" x14ac:dyDescent="0.4">
      <c r="A3" s="6">
        <v>1</v>
      </c>
      <c r="B3" s="7">
        <v>2</v>
      </c>
      <c r="C3" s="6">
        <v>3</v>
      </c>
      <c r="D3" s="7">
        <v>4</v>
      </c>
      <c r="E3" s="6">
        <v>5</v>
      </c>
      <c r="F3" s="7">
        <v>6</v>
      </c>
      <c r="G3" s="6">
        <v>7</v>
      </c>
    </row>
    <row r="4" spans="1:7" ht="179" thickBot="1" x14ac:dyDescent="0.4">
      <c r="A4" s="8" t="str">
        <f>'PI skaičiuoklė'!B6</f>
        <v>Nuostatų 4.5 p. Rengia namo priežiūros ūkinį ir finansinį planą , kuriame nurodo planuojamas einamųjų metų namo bendrojo naudojimo objektų administravimo, namo techninės priežiūros, šildymo ir karšto vandens sistemų, lifto, bendrojo naudojimo patalpų ir žemės sklypo priežiūros, kitas su administruojamu namu susijusias paslaugas, jų tarifus ir išlaidas. Nuostatų 14.4 papunktyje nurodytu būdu jį teikia derinti patalpų savininkams, nustatydamas ne trumpesnį kaip 10 darbo dienų pastabų ir pasiūlymų teikimo terminą. Ūkinį planą tikslina pagal patalpų savininkų motyvuotas pastabas ir pasiūlymus, tvirtina, per 5 darbo dienas po patvirtinimo skelbia ir kopijas teikia patalpų savininkams Nuostatų 14.1, 14.4 ar 14.5 papunkčiuose nurodytais būdais.</v>
      </c>
      <c r="B4" s="9"/>
      <c r="C4" s="10"/>
      <c r="D4" s="10"/>
      <c r="E4" s="10"/>
      <c r="F4" s="10"/>
      <c r="G4" s="10"/>
    </row>
    <row r="5" spans="1:7" ht="11" thickBot="1" x14ac:dyDescent="0.4">
      <c r="A5" s="11" t="str">
        <f>'PI skaičiuoklė'!C7</f>
        <v>Privaloma rengti planą</v>
      </c>
      <c r="B5" s="9"/>
      <c r="C5" s="10"/>
      <c r="D5" s="10"/>
      <c r="E5" s="10"/>
      <c r="F5" s="10"/>
      <c r="G5" s="10"/>
    </row>
    <row r="6" spans="1:7" ht="11.15" customHeight="1" thickBot="1" x14ac:dyDescent="0.4">
      <c r="A6" s="3"/>
      <c r="B6" s="12" t="s">
        <v>264</v>
      </c>
      <c r="C6" s="12">
        <v>1</v>
      </c>
      <c r="D6" s="12">
        <v>8.82</v>
      </c>
      <c r="E6" s="12">
        <v>2</v>
      </c>
      <c r="F6" s="12">
        <v>1</v>
      </c>
      <c r="G6" s="12">
        <f>+C6*D6*E6*F6</f>
        <v>17.64</v>
      </c>
    </row>
    <row r="7" spans="1:7" ht="11" thickBot="1" x14ac:dyDescent="0.4">
      <c r="A7" s="13"/>
      <c r="B7" s="12" t="s">
        <v>22</v>
      </c>
      <c r="C7" s="12">
        <v>0</v>
      </c>
      <c r="D7" s="12">
        <v>0</v>
      </c>
      <c r="E7" s="12">
        <v>0</v>
      </c>
      <c r="F7" s="12">
        <v>0</v>
      </c>
      <c r="G7" s="12">
        <f t="shared" ref="G7" si="0">+C7*D7*E7*F7</f>
        <v>0</v>
      </c>
    </row>
    <row r="8" spans="1:7" ht="11" thickBot="1" x14ac:dyDescent="0.4">
      <c r="A8" s="13"/>
      <c r="B8" s="12" t="s">
        <v>10</v>
      </c>
      <c r="C8" s="12"/>
      <c r="D8" s="12"/>
      <c r="E8" s="12"/>
      <c r="F8" s="12"/>
      <c r="G8" s="12"/>
    </row>
    <row r="9" spans="1:7" ht="12.75" customHeight="1" thickBot="1" x14ac:dyDescent="0.4">
      <c r="A9" s="46" t="s">
        <v>79</v>
      </c>
      <c r="B9" s="47"/>
      <c r="C9" s="47"/>
      <c r="D9" s="47"/>
      <c r="E9" s="47"/>
      <c r="F9" s="48"/>
      <c r="G9" s="12">
        <f>SUM(G6:G8)</f>
        <v>17.64</v>
      </c>
    </row>
    <row r="10" spans="1:7" ht="21.5" thickBot="1" x14ac:dyDescent="0.4">
      <c r="A10" s="11" t="str">
        <f>'PI skaičiuoklė'!C8</f>
        <v>Planą derinti  su savininkais, tikslinti ir skelbti bei teikti Nuostatų 14.4 p. būdu</v>
      </c>
      <c r="B10" s="14"/>
      <c r="C10" s="14"/>
      <c r="D10" s="14"/>
      <c r="E10" s="14"/>
      <c r="F10" s="14"/>
      <c r="G10" s="14"/>
    </row>
    <row r="11" spans="1:7" ht="11" thickBot="1" x14ac:dyDescent="0.4">
      <c r="A11" s="3"/>
      <c r="B11" s="12" t="s">
        <v>23</v>
      </c>
      <c r="C11" s="12">
        <v>1</v>
      </c>
      <c r="D11" s="12">
        <v>8.82</v>
      </c>
      <c r="E11" s="12">
        <v>1</v>
      </c>
      <c r="F11" s="12">
        <v>1</v>
      </c>
      <c r="G11" s="12">
        <f>+C11*D11*E11*F11</f>
        <v>8.82</v>
      </c>
    </row>
    <row r="12" spans="1:7" ht="11" thickBot="1" x14ac:dyDescent="0.4">
      <c r="A12" s="13"/>
      <c r="B12" s="12" t="s">
        <v>24</v>
      </c>
      <c r="C12" s="12">
        <v>0</v>
      </c>
      <c r="D12" s="12">
        <v>0</v>
      </c>
      <c r="E12" s="12">
        <v>0</v>
      </c>
      <c r="F12" s="12">
        <v>0</v>
      </c>
      <c r="G12" s="12">
        <f t="shared" ref="G12" si="1">+C12*D12*E12*F12</f>
        <v>0</v>
      </c>
    </row>
    <row r="13" spans="1:7" ht="11" thickBot="1" x14ac:dyDescent="0.4">
      <c r="A13" s="13"/>
      <c r="B13" s="12" t="s">
        <v>10</v>
      </c>
      <c r="C13" s="12"/>
      <c r="D13" s="12"/>
      <c r="E13" s="12"/>
      <c r="F13" s="12"/>
      <c r="G13" s="12"/>
    </row>
    <row r="14" spans="1:7" ht="11" thickBot="1" x14ac:dyDescent="0.4">
      <c r="A14" s="46" t="s">
        <v>80</v>
      </c>
      <c r="B14" s="47"/>
      <c r="C14" s="47"/>
      <c r="D14" s="47"/>
      <c r="E14" s="47"/>
      <c r="F14" s="48"/>
      <c r="G14" s="12">
        <f>SUM(G11:G13)</f>
        <v>8.82</v>
      </c>
    </row>
    <row r="15" spans="1:7" ht="11" thickBot="1" x14ac:dyDescent="0.4">
      <c r="A15" s="11" t="str">
        <f>'PI skaičiuoklė'!C9</f>
        <v>Veiksmas A3</v>
      </c>
      <c r="B15" s="14"/>
      <c r="C15" s="14"/>
      <c r="D15" s="14"/>
      <c r="E15" s="14"/>
      <c r="F15" s="14"/>
      <c r="G15" s="14"/>
    </row>
    <row r="16" spans="1:7" ht="11" thickBot="1" x14ac:dyDescent="0.4">
      <c r="A16" s="3"/>
      <c r="B16" s="12" t="s">
        <v>182</v>
      </c>
      <c r="C16" s="12">
        <v>0</v>
      </c>
      <c r="D16" s="12">
        <v>0</v>
      </c>
      <c r="E16" s="12">
        <v>0</v>
      </c>
      <c r="F16" s="12">
        <v>0</v>
      </c>
      <c r="G16" s="12">
        <f>+C16*D16*E16*F16</f>
        <v>0</v>
      </c>
    </row>
    <row r="17" spans="1:7" ht="11" thickBot="1" x14ac:dyDescent="0.4">
      <c r="A17" s="13"/>
      <c r="B17" s="12" t="s">
        <v>183</v>
      </c>
      <c r="C17" s="12">
        <v>0</v>
      </c>
      <c r="D17" s="12">
        <v>0</v>
      </c>
      <c r="E17" s="12">
        <v>0</v>
      </c>
      <c r="F17" s="12">
        <v>0</v>
      </c>
      <c r="G17" s="12">
        <f t="shared" ref="G17" si="2">+C17*D17*E17*F17</f>
        <v>0</v>
      </c>
    </row>
    <row r="18" spans="1:7" ht="11" thickBot="1" x14ac:dyDescent="0.4">
      <c r="A18" s="13"/>
      <c r="B18" s="12" t="s">
        <v>10</v>
      </c>
      <c r="C18" s="12"/>
      <c r="D18" s="12"/>
      <c r="E18" s="12"/>
      <c r="F18" s="12"/>
      <c r="G18" s="12"/>
    </row>
    <row r="19" spans="1:7" ht="11" thickBot="1" x14ac:dyDescent="0.4">
      <c r="A19" s="46" t="s">
        <v>145</v>
      </c>
      <c r="B19" s="47"/>
      <c r="C19" s="47"/>
      <c r="D19" s="47"/>
      <c r="E19" s="47"/>
      <c r="F19" s="48"/>
      <c r="G19" s="12">
        <f>SUM(G16:G18)</f>
        <v>0</v>
      </c>
    </row>
    <row r="20" spans="1:7" ht="11" thickBot="1" x14ac:dyDescent="0.4">
      <c r="A20" s="49" t="s">
        <v>81</v>
      </c>
      <c r="B20" s="50"/>
      <c r="C20" s="50"/>
      <c r="D20" s="50"/>
      <c r="E20" s="50"/>
      <c r="F20" s="51"/>
      <c r="G20" s="15">
        <f>SUM(G9,G14,G19)</f>
        <v>26.46</v>
      </c>
    </row>
    <row r="21" spans="1:7" ht="63.5" thickBot="1" x14ac:dyDescent="0.4">
      <c r="A21" s="8" t="str">
        <f>'PI skaičiuoklė'!B12</f>
        <v>Nuostatų 16 p." Jeigu atstovas (atstovai) neišrenkamas (neišrenkami), administratorius ne rečiau kaip kartą per metus organizuoja patalpų savininkų susirinkimą ar balsavimą raštu dėl atstovo (atstovų) išrinkimo, kol jis (jie) išrenkamas (išrenkami)"</v>
      </c>
      <c r="B21" s="9"/>
      <c r="C21" s="9"/>
      <c r="D21" s="9"/>
      <c r="E21" s="9"/>
      <c r="F21" s="9"/>
      <c r="G21" s="9"/>
    </row>
    <row r="22" spans="1:7" ht="32" thickBot="1" x14ac:dyDescent="0.4">
      <c r="A22" s="11" t="str">
        <f>'PI skaičiuoklė'!C13</f>
        <v>Privalomai organizuoja susirinkimą ar balsavimą raštu, Jei pirmas neįvyksta, organizuoja pakartotinį susirinkimą ar balsavimą.</v>
      </c>
      <c r="B22" s="9"/>
      <c r="C22" s="9"/>
      <c r="D22" s="9"/>
      <c r="E22" s="9"/>
      <c r="F22" s="9"/>
      <c r="G22" s="9"/>
    </row>
    <row r="23" spans="1:7" ht="32" thickBot="1" x14ac:dyDescent="0.4">
      <c r="A23" s="3"/>
      <c r="B23" s="12" t="s">
        <v>264</v>
      </c>
      <c r="C23" s="12">
        <v>1</v>
      </c>
      <c r="D23" s="12">
        <v>8.82</v>
      </c>
      <c r="E23" s="12">
        <v>5</v>
      </c>
      <c r="F23" s="12">
        <v>1</v>
      </c>
      <c r="G23" s="12">
        <f t="shared" ref="G23:G24" si="3">+C23*D23*E23*F23</f>
        <v>44.1</v>
      </c>
    </row>
    <row r="24" spans="1:7" ht="11" thickBot="1" x14ac:dyDescent="0.4">
      <c r="A24" s="13"/>
      <c r="B24" s="12" t="s">
        <v>26</v>
      </c>
      <c r="C24" s="12">
        <v>0</v>
      </c>
      <c r="D24" s="12">
        <v>0</v>
      </c>
      <c r="E24" s="12">
        <v>0</v>
      </c>
      <c r="F24" s="12">
        <v>0</v>
      </c>
      <c r="G24" s="12">
        <f t="shared" si="3"/>
        <v>0</v>
      </c>
    </row>
    <row r="25" spans="1:7" ht="11" thickBot="1" x14ac:dyDescent="0.4">
      <c r="A25" s="13"/>
      <c r="B25" s="12" t="s">
        <v>10</v>
      </c>
      <c r="C25" s="12"/>
      <c r="D25" s="12"/>
      <c r="E25" s="12"/>
      <c r="F25" s="12"/>
      <c r="G25" s="12"/>
    </row>
    <row r="26" spans="1:7" ht="11" thickBot="1" x14ac:dyDescent="0.4">
      <c r="A26" s="46" t="s">
        <v>82</v>
      </c>
      <c r="B26" s="47"/>
      <c r="C26" s="47"/>
      <c r="D26" s="47"/>
      <c r="E26" s="47"/>
      <c r="F26" s="48"/>
      <c r="G26" s="12">
        <f>SUM(G23:G25)</f>
        <v>44.1</v>
      </c>
    </row>
    <row r="27" spans="1:7" ht="11" thickBot="1" x14ac:dyDescent="0.4">
      <c r="A27" s="11" t="str">
        <f>'PI skaičiuoklė'!C14</f>
        <v>Veiksmas B2</v>
      </c>
      <c r="B27" s="9"/>
      <c r="C27" s="9"/>
      <c r="D27" s="9"/>
      <c r="E27" s="9"/>
      <c r="F27" s="9"/>
      <c r="G27" s="9"/>
    </row>
    <row r="28" spans="1:7" ht="11" thickBot="1" x14ac:dyDescent="0.4">
      <c r="A28" s="3"/>
      <c r="B28" s="12" t="s">
        <v>27</v>
      </c>
      <c r="C28" s="12">
        <v>0</v>
      </c>
      <c r="D28" s="12">
        <v>0</v>
      </c>
      <c r="E28" s="12">
        <v>0</v>
      </c>
      <c r="F28" s="12">
        <v>0</v>
      </c>
      <c r="G28" s="12">
        <f t="shared" ref="G28:G29" si="4">+C28*D28*E28*F28</f>
        <v>0</v>
      </c>
    </row>
    <row r="29" spans="1:7" ht="11" thickBot="1" x14ac:dyDescent="0.4">
      <c r="A29" s="13"/>
      <c r="B29" s="12" t="s">
        <v>28</v>
      </c>
      <c r="C29" s="12">
        <v>0</v>
      </c>
      <c r="D29" s="12">
        <v>0</v>
      </c>
      <c r="E29" s="12">
        <v>0</v>
      </c>
      <c r="F29" s="12">
        <v>0</v>
      </c>
      <c r="G29" s="12">
        <f t="shared" si="4"/>
        <v>0</v>
      </c>
    </row>
    <row r="30" spans="1:7" ht="11" thickBot="1" x14ac:dyDescent="0.4">
      <c r="A30" s="13"/>
      <c r="B30" s="12" t="s">
        <v>10</v>
      </c>
      <c r="C30" s="12"/>
      <c r="D30" s="12"/>
      <c r="E30" s="12"/>
      <c r="F30" s="12"/>
      <c r="G30" s="12"/>
    </row>
    <row r="31" spans="1:7" ht="11" thickBot="1" x14ac:dyDescent="0.4">
      <c r="A31" s="46" t="s">
        <v>83</v>
      </c>
      <c r="B31" s="47"/>
      <c r="C31" s="47"/>
      <c r="D31" s="47"/>
      <c r="E31" s="47"/>
      <c r="F31" s="48"/>
      <c r="G31" s="12">
        <f>SUM(G28:G30)</f>
        <v>0</v>
      </c>
    </row>
    <row r="32" spans="1:7" ht="11" thickBot="1" x14ac:dyDescent="0.4">
      <c r="A32" s="11" t="str">
        <f>'PI skaičiuoklė'!C15</f>
        <v>Veiksmas B3</v>
      </c>
      <c r="B32" s="14"/>
      <c r="C32" s="14"/>
      <c r="D32" s="14"/>
      <c r="E32" s="14"/>
      <c r="F32" s="14"/>
      <c r="G32" s="14"/>
    </row>
    <row r="33" spans="1:7" ht="11" thickBot="1" x14ac:dyDescent="0.4">
      <c r="A33" s="3"/>
      <c r="B33" s="12" t="s">
        <v>180</v>
      </c>
      <c r="C33" s="12">
        <v>0</v>
      </c>
      <c r="D33" s="12">
        <v>0</v>
      </c>
      <c r="E33" s="12">
        <v>0</v>
      </c>
      <c r="F33" s="12">
        <v>0</v>
      </c>
      <c r="G33" s="12">
        <f>+C33*D33*E33*F33</f>
        <v>0</v>
      </c>
    </row>
    <row r="34" spans="1:7" ht="11" thickBot="1" x14ac:dyDescent="0.4">
      <c r="A34" s="13"/>
      <c r="B34" s="12" t="s">
        <v>181</v>
      </c>
      <c r="C34" s="12">
        <v>0</v>
      </c>
      <c r="D34" s="12">
        <v>0</v>
      </c>
      <c r="E34" s="12">
        <v>0</v>
      </c>
      <c r="F34" s="12">
        <v>0</v>
      </c>
      <c r="G34" s="12">
        <f t="shared" ref="G34" si="5">+C34*D34*E34*F34</f>
        <v>0</v>
      </c>
    </row>
    <row r="35" spans="1:7" ht="11" thickBot="1" x14ac:dyDescent="0.4">
      <c r="A35" s="13"/>
      <c r="B35" s="12" t="s">
        <v>10</v>
      </c>
      <c r="C35" s="12"/>
      <c r="D35" s="12"/>
      <c r="E35" s="12"/>
      <c r="F35" s="12"/>
      <c r="G35" s="12"/>
    </row>
    <row r="36" spans="1:7" ht="11" thickBot="1" x14ac:dyDescent="0.4">
      <c r="A36" s="46" t="s">
        <v>146</v>
      </c>
      <c r="B36" s="47"/>
      <c r="C36" s="47"/>
      <c r="D36" s="47"/>
      <c r="E36" s="47"/>
      <c r="F36" s="48"/>
      <c r="G36" s="12">
        <f>SUM(G33:G35)</f>
        <v>0</v>
      </c>
    </row>
    <row r="37" spans="1:7" ht="11" thickBot="1" x14ac:dyDescent="0.4">
      <c r="A37" s="49" t="s">
        <v>84</v>
      </c>
      <c r="B37" s="50"/>
      <c r="C37" s="50"/>
      <c r="D37" s="50"/>
      <c r="E37" s="50"/>
      <c r="F37" s="51"/>
      <c r="G37" s="15">
        <f>SUM(G26,G31,G36)</f>
        <v>44.1</v>
      </c>
    </row>
    <row r="38" spans="1:7" ht="11" thickBot="1" x14ac:dyDescent="0.4">
      <c r="A38" s="8">
        <f>'PI skaičiuoklė'!B18</f>
        <v>0</v>
      </c>
      <c r="B38" s="9"/>
      <c r="C38" s="9"/>
      <c r="D38" s="9"/>
      <c r="E38" s="9"/>
      <c r="F38" s="9"/>
      <c r="G38" s="9"/>
    </row>
    <row r="39" spans="1:7" ht="11" thickBot="1" x14ac:dyDescent="0.4">
      <c r="A39" s="11">
        <f>'PI skaičiuoklė'!C19</f>
        <v>0</v>
      </c>
      <c r="B39" s="9"/>
      <c r="C39" s="9"/>
      <c r="D39" s="9"/>
      <c r="E39" s="9"/>
      <c r="F39" s="9"/>
      <c r="G39" s="9"/>
    </row>
    <row r="40" spans="1:7" ht="11" thickBot="1" x14ac:dyDescent="0.4">
      <c r="A40" s="3"/>
      <c r="B40" s="12" t="s">
        <v>147</v>
      </c>
      <c r="C40" s="12">
        <v>1</v>
      </c>
      <c r="D40" s="12">
        <v>0</v>
      </c>
      <c r="E40" s="12">
        <v>0</v>
      </c>
      <c r="F40" s="12">
        <v>0</v>
      </c>
      <c r="G40" s="12">
        <f t="shared" ref="G40:G41" si="6">+C40*D40*E40*F40</f>
        <v>0</v>
      </c>
    </row>
    <row r="41" spans="1:7" ht="11" thickBot="1" x14ac:dyDescent="0.4">
      <c r="A41" s="13"/>
      <c r="B41" s="12" t="s">
        <v>148</v>
      </c>
      <c r="C41" s="12">
        <v>0</v>
      </c>
      <c r="D41" s="12">
        <v>0</v>
      </c>
      <c r="E41" s="12">
        <v>0</v>
      </c>
      <c r="F41" s="12">
        <v>0</v>
      </c>
      <c r="G41" s="12">
        <f t="shared" si="6"/>
        <v>0</v>
      </c>
    </row>
    <row r="42" spans="1:7" ht="11" thickBot="1" x14ac:dyDescent="0.4">
      <c r="A42" s="13"/>
      <c r="B42" s="12" t="s">
        <v>10</v>
      </c>
      <c r="C42" s="12"/>
      <c r="D42" s="12"/>
      <c r="E42" s="12"/>
      <c r="F42" s="12"/>
      <c r="G42" s="12"/>
    </row>
    <row r="43" spans="1:7" ht="11" thickBot="1" x14ac:dyDescent="0.4">
      <c r="A43" s="46" t="s">
        <v>151</v>
      </c>
      <c r="B43" s="47"/>
      <c r="C43" s="47"/>
      <c r="D43" s="47"/>
      <c r="E43" s="47"/>
      <c r="F43" s="48"/>
      <c r="G43" s="12">
        <f>SUM(G40:G42)</f>
        <v>0</v>
      </c>
    </row>
    <row r="44" spans="1:7" ht="11" thickBot="1" x14ac:dyDescent="0.4">
      <c r="A44" s="11" t="str">
        <f>'PI skaičiuoklė'!C20</f>
        <v>Veiksmas C2</v>
      </c>
      <c r="B44" s="9"/>
      <c r="C44" s="9"/>
      <c r="D44" s="9"/>
      <c r="E44" s="9"/>
      <c r="F44" s="9"/>
      <c r="G44" s="9"/>
    </row>
    <row r="45" spans="1:7" ht="11" thickBot="1" x14ac:dyDescent="0.4">
      <c r="A45" s="3"/>
      <c r="B45" s="12" t="s">
        <v>149</v>
      </c>
      <c r="C45" s="12">
        <v>0</v>
      </c>
      <c r="D45" s="12">
        <v>0</v>
      </c>
      <c r="E45" s="12">
        <v>0</v>
      </c>
      <c r="F45" s="12">
        <v>0</v>
      </c>
      <c r="G45" s="12">
        <f t="shared" ref="G45:G46" si="7">+C45*D45*E45*F45</f>
        <v>0</v>
      </c>
    </row>
    <row r="46" spans="1:7" ht="11" thickBot="1" x14ac:dyDescent="0.4">
      <c r="A46" s="13"/>
      <c r="B46" s="12" t="s">
        <v>150</v>
      </c>
      <c r="C46" s="12">
        <v>0</v>
      </c>
      <c r="D46" s="12">
        <v>0</v>
      </c>
      <c r="E46" s="12">
        <v>0</v>
      </c>
      <c r="F46" s="12">
        <v>0</v>
      </c>
      <c r="G46" s="12">
        <f t="shared" si="7"/>
        <v>0</v>
      </c>
    </row>
    <row r="47" spans="1:7" ht="11" thickBot="1" x14ac:dyDescent="0.4">
      <c r="A47" s="13"/>
      <c r="B47" s="12" t="s">
        <v>10</v>
      </c>
      <c r="C47" s="12"/>
      <c r="D47" s="12"/>
      <c r="E47" s="12"/>
      <c r="F47" s="12"/>
      <c r="G47" s="12"/>
    </row>
    <row r="48" spans="1:7" ht="11" thickBot="1" x14ac:dyDescent="0.4">
      <c r="A48" s="46" t="s">
        <v>152</v>
      </c>
      <c r="B48" s="47"/>
      <c r="C48" s="47"/>
      <c r="D48" s="47"/>
      <c r="E48" s="47"/>
      <c r="F48" s="48"/>
      <c r="G48" s="12">
        <f>SUM(G45:G47)</f>
        <v>0</v>
      </c>
    </row>
    <row r="49" spans="1:7" ht="11" thickBot="1" x14ac:dyDescent="0.4">
      <c r="A49" s="11" t="str">
        <f>'PI skaičiuoklė'!C21</f>
        <v>Veiksmas C3</v>
      </c>
      <c r="B49" s="14"/>
      <c r="C49" s="14"/>
      <c r="D49" s="14"/>
      <c r="E49" s="14"/>
      <c r="F49" s="14"/>
      <c r="G49" s="14"/>
    </row>
    <row r="50" spans="1:7" ht="11" thickBot="1" x14ac:dyDescent="0.4">
      <c r="A50" s="3"/>
      <c r="B50" s="12" t="s">
        <v>187</v>
      </c>
      <c r="C50" s="12">
        <v>0</v>
      </c>
      <c r="D50" s="12">
        <v>0</v>
      </c>
      <c r="E50" s="12">
        <v>0</v>
      </c>
      <c r="F50" s="12">
        <v>0</v>
      </c>
      <c r="G50" s="12">
        <f>+C50*D50*E50*F50</f>
        <v>0</v>
      </c>
    </row>
    <row r="51" spans="1:7" ht="11" thickBot="1" x14ac:dyDescent="0.4">
      <c r="A51" s="13"/>
      <c r="B51" s="12" t="s">
        <v>188</v>
      </c>
      <c r="C51" s="12">
        <v>0</v>
      </c>
      <c r="D51" s="12">
        <v>0</v>
      </c>
      <c r="E51" s="12">
        <v>0</v>
      </c>
      <c r="F51" s="12">
        <v>0</v>
      </c>
      <c r="G51" s="12">
        <f t="shared" ref="G51" si="8">+C51*D51*E51*F51</f>
        <v>0</v>
      </c>
    </row>
    <row r="52" spans="1:7" ht="11" thickBot="1" x14ac:dyDescent="0.4">
      <c r="A52" s="13"/>
      <c r="B52" s="12" t="s">
        <v>10</v>
      </c>
      <c r="C52" s="12"/>
      <c r="D52" s="12"/>
      <c r="E52" s="12"/>
      <c r="F52" s="12"/>
      <c r="G52" s="12"/>
    </row>
    <row r="53" spans="1:7" ht="11" thickBot="1" x14ac:dyDescent="0.4">
      <c r="A53" s="46" t="s">
        <v>153</v>
      </c>
      <c r="B53" s="47"/>
      <c r="C53" s="47"/>
      <c r="D53" s="47"/>
      <c r="E53" s="47"/>
      <c r="F53" s="48"/>
      <c r="G53" s="12">
        <f>SUM(G50:G52)</f>
        <v>0</v>
      </c>
    </row>
    <row r="54" spans="1:7" ht="11" thickBot="1" x14ac:dyDescent="0.4">
      <c r="A54" s="49" t="s">
        <v>161</v>
      </c>
      <c r="B54" s="50"/>
      <c r="C54" s="50"/>
      <c r="D54" s="50"/>
      <c r="E54" s="50"/>
      <c r="F54" s="51"/>
      <c r="G54" s="15">
        <f>SUM(G43,G48,G53)</f>
        <v>0</v>
      </c>
    </row>
    <row r="55" spans="1:7" ht="11" thickBot="1" x14ac:dyDescent="0.4">
      <c r="A55" s="8" t="str">
        <f>'PI skaičiuoklė'!B25</f>
        <v>Straipsnis (-iai), punktas (-ai) ir įpareigojimas</v>
      </c>
      <c r="B55" s="9"/>
      <c r="C55" s="9"/>
      <c r="D55" s="9"/>
      <c r="E55" s="9"/>
      <c r="F55" s="9"/>
      <c r="G55" s="9"/>
    </row>
    <row r="56" spans="1:7" ht="11" thickBot="1" x14ac:dyDescent="0.4">
      <c r="A56" s="11" t="str">
        <f>'PI skaičiuoklė'!C26</f>
        <v>Veiksmas D1</v>
      </c>
      <c r="B56" s="9"/>
      <c r="C56" s="9"/>
      <c r="D56" s="9"/>
      <c r="E56" s="9"/>
      <c r="F56" s="9"/>
      <c r="G56" s="9"/>
    </row>
    <row r="57" spans="1:7" ht="11" thickBot="1" x14ac:dyDescent="0.4">
      <c r="A57" s="3"/>
      <c r="B57" s="12" t="s">
        <v>157</v>
      </c>
      <c r="C57" s="12">
        <v>0</v>
      </c>
      <c r="D57" s="12">
        <v>0</v>
      </c>
      <c r="E57" s="12">
        <v>0</v>
      </c>
      <c r="F57" s="12">
        <v>0</v>
      </c>
      <c r="G57" s="12">
        <f t="shared" ref="G57:G58" si="9">+C57*D57*E57*F57</f>
        <v>0</v>
      </c>
    </row>
    <row r="58" spans="1:7" ht="11" thickBot="1" x14ac:dyDescent="0.4">
      <c r="A58" s="13"/>
      <c r="B58" s="12" t="s">
        <v>158</v>
      </c>
      <c r="C58" s="12">
        <v>0</v>
      </c>
      <c r="D58" s="12">
        <v>0</v>
      </c>
      <c r="E58" s="12">
        <v>0</v>
      </c>
      <c r="F58" s="12">
        <v>0</v>
      </c>
      <c r="G58" s="12">
        <f t="shared" si="9"/>
        <v>0</v>
      </c>
    </row>
    <row r="59" spans="1:7" ht="11" thickBot="1" x14ac:dyDescent="0.4">
      <c r="A59" s="13"/>
      <c r="B59" s="12" t="s">
        <v>10</v>
      </c>
      <c r="C59" s="12"/>
      <c r="D59" s="12"/>
      <c r="E59" s="12"/>
      <c r="F59" s="12"/>
      <c r="G59" s="12"/>
    </row>
    <row r="60" spans="1:7" ht="11" thickBot="1" x14ac:dyDescent="0.4">
      <c r="A60" s="46" t="s">
        <v>154</v>
      </c>
      <c r="B60" s="47"/>
      <c r="C60" s="47"/>
      <c r="D60" s="47"/>
      <c r="E60" s="47"/>
      <c r="F60" s="48"/>
      <c r="G60" s="12">
        <f>SUM(G57:G59)</f>
        <v>0</v>
      </c>
    </row>
    <row r="61" spans="1:7" ht="11" thickBot="1" x14ac:dyDescent="0.4">
      <c r="A61" s="11" t="str">
        <f>'PI skaičiuoklė'!C27</f>
        <v>Veiksmas D2</v>
      </c>
      <c r="B61" s="9"/>
      <c r="C61" s="9"/>
      <c r="D61" s="9"/>
      <c r="E61" s="9"/>
      <c r="F61" s="9"/>
      <c r="G61" s="9"/>
    </row>
    <row r="62" spans="1:7" ht="11" thickBot="1" x14ac:dyDescent="0.4">
      <c r="A62" s="3"/>
      <c r="B62" s="12" t="s">
        <v>159</v>
      </c>
      <c r="C62" s="12">
        <v>0</v>
      </c>
      <c r="D62" s="12">
        <v>0</v>
      </c>
      <c r="E62" s="12">
        <v>0</v>
      </c>
      <c r="F62" s="12">
        <v>0</v>
      </c>
      <c r="G62" s="12">
        <f t="shared" ref="G62:G63" si="10">+C62*D62*E62*F62</f>
        <v>0</v>
      </c>
    </row>
    <row r="63" spans="1:7" ht="11" thickBot="1" x14ac:dyDescent="0.4">
      <c r="A63" s="13"/>
      <c r="B63" s="12" t="s">
        <v>160</v>
      </c>
      <c r="C63" s="12">
        <v>0</v>
      </c>
      <c r="D63" s="12">
        <v>0</v>
      </c>
      <c r="E63" s="12">
        <v>0</v>
      </c>
      <c r="F63" s="12">
        <v>0</v>
      </c>
      <c r="G63" s="12">
        <f t="shared" si="10"/>
        <v>0</v>
      </c>
    </row>
    <row r="64" spans="1:7" ht="11" thickBot="1" x14ac:dyDescent="0.4">
      <c r="A64" s="13"/>
      <c r="B64" s="12" t="s">
        <v>10</v>
      </c>
      <c r="C64" s="12"/>
      <c r="D64" s="12"/>
      <c r="E64" s="12"/>
      <c r="F64" s="12"/>
      <c r="G64" s="12"/>
    </row>
    <row r="65" spans="1:7" ht="11" thickBot="1" x14ac:dyDescent="0.4">
      <c r="A65" s="46" t="s">
        <v>155</v>
      </c>
      <c r="B65" s="47"/>
      <c r="C65" s="47"/>
      <c r="D65" s="47"/>
      <c r="E65" s="47"/>
      <c r="F65" s="48"/>
      <c r="G65" s="12">
        <f>SUM(G62:G64)</f>
        <v>0</v>
      </c>
    </row>
    <row r="66" spans="1:7" ht="11" thickBot="1" x14ac:dyDescent="0.4">
      <c r="A66" s="11" t="str">
        <f>'PI skaičiuoklė'!C28</f>
        <v>Veiksmas D3</v>
      </c>
      <c r="B66" s="14"/>
      <c r="C66" s="14"/>
      <c r="D66" s="14"/>
      <c r="E66" s="14"/>
      <c r="F66" s="14"/>
      <c r="G66" s="14"/>
    </row>
    <row r="67" spans="1:7" ht="11" thickBot="1" x14ac:dyDescent="0.4">
      <c r="A67" s="3"/>
      <c r="B67" s="12" t="s">
        <v>190</v>
      </c>
      <c r="C67" s="12">
        <v>0</v>
      </c>
      <c r="D67" s="12">
        <v>0</v>
      </c>
      <c r="E67" s="12">
        <v>0</v>
      </c>
      <c r="F67" s="12">
        <v>0</v>
      </c>
      <c r="G67" s="12">
        <f>+C67*D67*E67*F67</f>
        <v>0</v>
      </c>
    </row>
    <row r="68" spans="1:7" ht="11" thickBot="1" x14ac:dyDescent="0.4">
      <c r="A68" s="13"/>
      <c r="B68" s="12" t="s">
        <v>191</v>
      </c>
      <c r="C68" s="12">
        <v>0</v>
      </c>
      <c r="D68" s="12">
        <v>0</v>
      </c>
      <c r="E68" s="12">
        <v>0</v>
      </c>
      <c r="F68" s="12">
        <v>0</v>
      </c>
      <c r="G68" s="12">
        <f t="shared" ref="G68" si="11">+C68*D68*E68*F68</f>
        <v>0</v>
      </c>
    </row>
    <row r="69" spans="1:7" ht="11" thickBot="1" x14ac:dyDescent="0.4">
      <c r="A69" s="13"/>
      <c r="B69" s="12" t="s">
        <v>10</v>
      </c>
      <c r="C69" s="12"/>
      <c r="D69" s="12"/>
      <c r="E69" s="12"/>
      <c r="F69" s="12"/>
      <c r="G69" s="12"/>
    </row>
    <row r="70" spans="1:7" ht="11" thickBot="1" x14ac:dyDescent="0.4">
      <c r="A70" s="46" t="s">
        <v>156</v>
      </c>
      <c r="B70" s="47"/>
      <c r="C70" s="47"/>
      <c r="D70" s="47"/>
      <c r="E70" s="47"/>
      <c r="F70" s="48"/>
      <c r="G70" s="12">
        <f>SUM(G67:G69)</f>
        <v>0</v>
      </c>
    </row>
    <row r="71" spans="1:7" ht="11" thickBot="1" x14ac:dyDescent="0.4">
      <c r="A71" s="49" t="s">
        <v>162</v>
      </c>
      <c r="B71" s="50"/>
      <c r="C71" s="50"/>
      <c r="D71" s="50"/>
      <c r="E71" s="50"/>
      <c r="F71" s="51"/>
      <c r="G71" s="15">
        <f>SUM(G60,G65,G70)</f>
        <v>0</v>
      </c>
    </row>
    <row r="72" spans="1:7" ht="11" thickBot="1" x14ac:dyDescent="0.4">
      <c r="A72" s="8" t="str">
        <f>'PI skaičiuoklė'!B31</f>
        <v>Straipsnis (-iai), punktas (-ai) ir įpareigojimas</v>
      </c>
      <c r="B72" s="9"/>
      <c r="C72" s="9"/>
      <c r="D72" s="9"/>
      <c r="E72" s="9"/>
      <c r="F72" s="9"/>
      <c r="G72" s="9"/>
    </row>
    <row r="73" spans="1:7" ht="11" thickBot="1" x14ac:dyDescent="0.4">
      <c r="A73" s="11" t="str">
        <f>'PI skaičiuoklė'!C32</f>
        <v>Veiksmas E1</v>
      </c>
      <c r="B73" s="9"/>
      <c r="C73" s="9"/>
      <c r="D73" s="9"/>
      <c r="E73" s="9"/>
      <c r="F73" s="9"/>
      <c r="G73" s="9"/>
    </row>
    <row r="74" spans="1:7" ht="11" thickBot="1" x14ac:dyDescent="0.4">
      <c r="A74" s="3"/>
      <c r="B74" s="12" t="s">
        <v>163</v>
      </c>
      <c r="C74" s="12">
        <v>0</v>
      </c>
      <c r="D74" s="12">
        <v>0</v>
      </c>
      <c r="E74" s="12">
        <v>0</v>
      </c>
      <c r="F74" s="12">
        <v>0</v>
      </c>
      <c r="G74" s="12">
        <f t="shared" ref="G74:G75" si="12">+C74*D74*E74*F74</f>
        <v>0</v>
      </c>
    </row>
    <row r="75" spans="1:7" ht="11" thickBot="1" x14ac:dyDescent="0.4">
      <c r="A75" s="13"/>
      <c r="B75" s="12" t="s">
        <v>164</v>
      </c>
      <c r="C75" s="12">
        <v>0</v>
      </c>
      <c r="D75" s="12">
        <v>0</v>
      </c>
      <c r="E75" s="12">
        <v>0</v>
      </c>
      <c r="F75" s="12">
        <v>0</v>
      </c>
      <c r="G75" s="12">
        <f t="shared" si="12"/>
        <v>0</v>
      </c>
    </row>
    <row r="76" spans="1:7" ht="11" thickBot="1" x14ac:dyDescent="0.4">
      <c r="A76" s="13"/>
      <c r="B76" s="12" t="s">
        <v>10</v>
      </c>
      <c r="C76" s="12"/>
      <c r="D76" s="12"/>
      <c r="E76" s="12"/>
      <c r="F76" s="12"/>
      <c r="G76" s="12"/>
    </row>
    <row r="77" spans="1:7" ht="11" thickBot="1" x14ac:dyDescent="0.4">
      <c r="A77" s="46" t="s">
        <v>167</v>
      </c>
      <c r="B77" s="47"/>
      <c r="C77" s="47"/>
      <c r="D77" s="47"/>
      <c r="E77" s="47"/>
      <c r="F77" s="48"/>
      <c r="G77" s="12">
        <f>SUM(G74:G76)</f>
        <v>0</v>
      </c>
    </row>
    <row r="78" spans="1:7" ht="11" thickBot="1" x14ac:dyDescent="0.4">
      <c r="A78" s="11" t="str">
        <f>'PI skaičiuoklė'!C33</f>
        <v>Veiksmas E2</v>
      </c>
      <c r="B78" s="9"/>
      <c r="C78" s="9"/>
      <c r="D78" s="9"/>
      <c r="E78" s="9"/>
      <c r="F78" s="9"/>
      <c r="G78" s="9"/>
    </row>
    <row r="79" spans="1:7" ht="11" thickBot="1" x14ac:dyDescent="0.4">
      <c r="A79" s="3"/>
      <c r="B79" s="12" t="s">
        <v>166</v>
      </c>
      <c r="C79" s="12">
        <v>0</v>
      </c>
      <c r="D79" s="12">
        <v>0</v>
      </c>
      <c r="E79" s="12">
        <v>0</v>
      </c>
      <c r="F79" s="12">
        <v>0</v>
      </c>
      <c r="G79" s="12">
        <f t="shared" ref="G79:G80" si="13">+C79*D79*E79*F79</f>
        <v>0</v>
      </c>
    </row>
    <row r="80" spans="1:7" ht="11" thickBot="1" x14ac:dyDescent="0.4">
      <c r="A80" s="13"/>
      <c r="B80" s="12" t="s">
        <v>165</v>
      </c>
      <c r="C80" s="12">
        <v>0</v>
      </c>
      <c r="D80" s="12">
        <v>0</v>
      </c>
      <c r="E80" s="12">
        <v>0</v>
      </c>
      <c r="F80" s="12">
        <v>0</v>
      </c>
      <c r="G80" s="12">
        <f t="shared" si="13"/>
        <v>0</v>
      </c>
    </row>
    <row r="81" spans="1:7" ht="11" thickBot="1" x14ac:dyDescent="0.4">
      <c r="A81" s="13"/>
      <c r="B81" s="12" t="s">
        <v>10</v>
      </c>
      <c r="C81" s="12"/>
      <c r="D81" s="12"/>
      <c r="E81" s="12"/>
      <c r="F81" s="12"/>
      <c r="G81" s="12"/>
    </row>
    <row r="82" spans="1:7" ht="11" thickBot="1" x14ac:dyDescent="0.4">
      <c r="A82" s="46" t="s">
        <v>168</v>
      </c>
      <c r="B82" s="47"/>
      <c r="C82" s="47"/>
      <c r="D82" s="47"/>
      <c r="E82" s="47"/>
      <c r="F82" s="48"/>
      <c r="G82" s="12">
        <f>SUM(G79:G81)</f>
        <v>0</v>
      </c>
    </row>
    <row r="83" spans="1:7" ht="11" thickBot="1" x14ac:dyDescent="0.4">
      <c r="A83" s="11" t="str">
        <f>'PI skaičiuoklė'!C34</f>
        <v>Veiksmas E3</v>
      </c>
      <c r="B83" s="14"/>
      <c r="C83" s="14"/>
      <c r="D83" s="14"/>
      <c r="E83" s="14"/>
      <c r="F83" s="14"/>
      <c r="G83" s="14"/>
    </row>
    <row r="84" spans="1:7" ht="11" thickBot="1" x14ac:dyDescent="0.4">
      <c r="A84" s="3"/>
      <c r="B84" s="12" t="s">
        <v>193</v>
      </c>
      <c r="C84" s="12">
        <v>0</v>
      </c>
      <c r="D84" s="12">
        <v>0</v>
      </c>
      <c r="E84" s="12">
        <v>0</v>
      </c>
      <c r="F84" s="12">
        <v>0</v>
      </c>
      <c r="G84" s="12">
        <f>+C84*D84*E84*F84</f>
        <v>0</v>
      </c>
    </row>
    <row r="85" spans="1:7" ht="11" thickBot="1" x14ac:dyDescent="0.4">
      <c r="A85" s="13"/>
      <c r="B85" s="12" t="s">
        <v>194</v>
      </c>
      <c r="C85" s="12">
        <v>0</v>
      </c>
      <c r="D85" s="12">
        <v>0</v>
      </c>
      <c r="E85" s="12">
        <v>0</v>
      </c>
      <c r="F85" s="12">
        <v>0</v>
      </c>
      <c r="G85" s="12">
        <f t="shared" ref="G85" si="14">+C85*D85*E85*F85</f>
        <v>0</v>
      </c>
    </row>
    <row r="86" spans="1:7" ht="11" thickBot="1" x14ac:dyDescent="0.4">
      <c r="A86" s="13"/>
      <c r="B86" s="12" t="s">
        <v>10</v>
      </c>
      <c r="C86" s="12"/>
      <c r="D86" s="12"/>
      <c r="E86" s="12"/>
      <c r="F86" s="12"/>
      <c r="G86" s="12"/>
    </row>
    <row r="87" spans="1:7" ht="11" thickBot="1" x14ac:dyDescent="0.4">
      <c r="A87" s="46" t="s">
        <v>169</v>
      </c>
      <c r="B87" s="47"/>
      <c r="C87" s="47"/>
      <c r="D87" s="47"/>
      <c r="E87" s="47"/>
      <c r="F87" s="48"/>
      <c r="G87" s="12">
        <f>SUM(G84:G86)</f>
        <v>0</v>
      </c>
    </row>
    <row r="88" spans="1:7" ht="11" thickBot="1" x14ac:dyDescent="0.4">
      <c r="A88" s="49" t="s">
        <v>170</v>
      </c>
      <c r="B88" s="50"/>
      <c r="C88" s="50"/>
      <c r="D88" s="50"/>
      <c r="E88" s="50"/>
      <c r="F88" s="51"/>
      <c r="G88" s="15">
        <f>SUM(G77,G82,G87)</f>
        <v>0</v>
      </c>
    </row>
    <row r="89" spans="1:7" ht="11" thickBot="1" x14ac:dyDescent="0.4">
      <c r="A89" s="8" t="str">
        <f>'PI skaičiuoklė'!B37</f>
        <v>Straipsnis (-iai), punktas (-ai) ir įpareigojimas</v>
      </c>
      <c r="B89" s="9"/>
      <c r="C89" s="9"/>
      <c r="D89" s="9"/>
      <c r="E89" s="9"/>
      <c r="F89" s="9"/>
      <c r="G89" s="9"/>
    </row>
    <row r="90" spans="1:7" ht="11" thickBot="1" x14ac:dyDescent="0.4">
      <c r="A90" s="11" t="str">
        <f>'PI skaičiuoklė'!C38</f>
        <v>Veiksmas F1</v>
      </c>
      <c r="B90" s="9"/>
      <c r="C90" s="9"/>
      <c r="D90" s="9"/>
      <c r="E90" s="9"/>
      <c r="F90" s="9"/>
      <c r="G90" s="9"/>
    </row>
    <row r="91" spans="1:7" ht="11" thickBot="1" x14ac:dyDescent="0.4">
      <c r="A91" s="3"/>
      <c r="B91" s="12" t="s">
        <v>171</v>
      </c>
      <c r="C91" s="12">
        <v>0</v>
      </c>
      <c r="D91" s="12">
        <v>0</v>
      </c>
      <c r="E91" s="12">
        <v>0</v>
      </c>
      <c r="F91" s="12">
        <v>0</v>
      </c>
      <c r="G91" s="12">
        <f t="shared" ref="G91:G92" si="15">+C91*D91*E91*F91</f>
        <v>0</v>
      </c>
    </row>
    <row r="92" spans="1:7" ht="11" thickBot="1" x14ac:dyDescent="0.4">
      <c r="A92" s="13"/>
      <c r="B92" s="12" t="s">
        <v>172</v>
      </c>
      <c r="C92" s="12">
        <v>0</v>
      </c>
      <c r="D92" s="12">
        <v>0</v>
      </c>
      <c r="E92" s="12">
        <v>0</v>
      </c>
      <c r="F92" s="12">
        <v>0</v>
      </c>
      <c r="G92" s="12">
        <f t="shared" si="15"/>
        <v>0</v>
      </c>
    </row>
    <row r="93" spans="1:7" ht="11" thickBot="1" x14ac:dyDescent="0.4">
      <c r="A93" s="13"/>
      <c r="B93" s="12" t="s">
        <v>10</v>
      </c>
      <c r="C93" s="12"/>
      <c r="D93" s="12"/>
      <c r="E93" s="12"/>
      <c r="F93" s="12"/>
      <c r="G93" s="12"/>
    </row>
    <row r="94" spans="1:7" ht="11" thickBot="1" x14ac:dyDescent="0.4">
      <c r="A94" s="46" t="s">
        <v>175</v>
      </c>
      <c r="B94" s="47"/>
      <c r="C94" s="47"/>
      <c r="D94" s="47"/>
      <c r="E94" s="47"/>
      <c r="F94" s="48"/>
      <c r="G94" s="12">
        <f>SUM(G91:G93)</f>
        <v>0</v>
      </c>
    </row>
    <row r="95" spans="1:7" ht="11" thickBot="1" x14ac:dyDescent="0.4">
      <c r="A95" s="11" t="str">
        <f>'PI skaičiuoklė'!C39</f>
        <v>Veiksmas F2</v>
      </c>
      <c r="B95" s="9"/>
      <c r="C95" s="9"/>
      <c r="D95" s="9"/>
      <c r="E95" s="9"/>
      <c r="F95" s="9"/>
      <c r="G95" s="9"/>
    </row>
    <row r="96" spans="1:7" ht="11" thickBot="1" x14ac:dyDescent="0.4">
      <c r="A96" s="3"/>
      <c r="B96" s="12" t="s">
        <v>173</v>
      </c>
      <c r="C96" s="12">
        <v>0</v>
      </c>
      <c r="D96" s="12">
        <v>0</v>
      </c>
      <c r="E96" s="12">
        <v>0</v>
      </c>
      <c r="F96" s="12">
        <v>0</v>
      </c>
      <c r="G96" s="12">
        <f t="shared" ref="G96:G97" si="16">+C96*D96*E96*F96</f>
        <v>0</v>
      </c>
    </row>
    <row r="97" spans="1:7" ht="11" thickBot="1" x14ac:dyDescent="0.4">
      <c r="A97" s="13"/>
      <c r="B97" s="12" t="s">
        <v>174</v>
      </c>
      <c r="C97" s="12">
        <v>0</v>
      </c>
      <c r="D97" s="12">
        <v>0</v>
      </c>
      <c r="E97" s="12">
        <v>0</v>
      </c>
      <c r="F97" s="12">
        <v>0</v>
      </c>
      <c r="G97" s="12">
        <f t="shared" si="16"/>
        <v>0</v>
      </c>
    </row>
    <row r="98" spans="1:7" ht="11" thickBot="1" x14ac:dyDescent="0.4">
      <c r="A98" s="13"/>
      <c r="B98" s="12" t="s">
        <v>10</v>
      </c>
      <c r="C98" s="12"/>
      <c r="D98" s="12"/>
      <c r="E98" s="12"/>
      <c r="F98" s="12"/>
      <c r="G98" s="12"/>
    </row>
    <row r="99" spans="1:7" ht="11" thickBot="1" x14ac:dyDescent="0.4">
      <c r="A99" s="46" t="s">
        <v>176</v>
      </c>
      <c r="B99" s="47"/>
      <c r="C99" s="47"/>
      <c r="D99" s="47"/>
      <c r="E99" s="47"/>
      <c r="F99" s="48"/>
      <c r="G99" s="12">
        <f>SUM(G96:G98)</f>
        <v>0</v>
      </c>
    </row>
    <row r="100" spans="1:7" ht="11" thickBot="1" x14ac:dyDescent="0.4">
      <c r="A100" s="11" t="str">
        <f>'PI skaičiuoklė'!C40</f>
        <v>Veiksmas F3</v>
      </c>
      <c r="B100" s="14"/>
      <c r="C100" s="14"/>
      <c r="D100" s="14"/>
      <c r="E100" s="14"/>
      <c r="F100" s="14"/>
      <c r="G100" s="14"/>
    </row>
    <row r="101" spans="1:7" ht="11" thickBot="1" x14ac:dyDescent="0.4">
      <c r="A101" s="3"/>
      <c r="B101" s="12" t="s">
        <v>184</v>
      </c>
      <c r="C101" s="12">
        <v>0</v>
      </c>
      <c r="D101" s="12">
        <v>0</v>
      </c>
      <c r="E101" s="12">
        <v>0</v>
      </c>
      <c r="F101" s="12">
        <v>0</v>
      </c>
      <c r="G101" s="12">
        <f>+C101*D101*E101*F101</f>
        <v>0</v>
      </c>
    </row>
    <row r="102" spans="1:7" ht="11" thickBot="1" x14ac:dyDescent="0.4">
      <c r="A102" s="13"/>
      <c r="B102" s="12" t="s">
        <v>185</v>
      </c>
      <c r="C102" s="12">
        <v>0</v>
      </c>
      <c r="D102" s="12">
        <v>0</v>
      </c>
      <c r="E102" s="12">
        <v>0</v>
      </c>
      <c r="F102" s="12">
        <v>0</v>
      </c>
      <c r="G102" s="12">
        <f t="shared" ref="G102" si="17">+C102*D102*E102*F102</f>
        <v>0</v>
      </c>
    </row>
    <row r="103" spans="1:7" ht="11" thickBot="1" x14ac:dyDescent="0.4">
      <c r="A103" s="13"/>
      <c r="B103" s="12" t="s">
        <v>10</v>
      </c>
      <c r="C103" s="12"/>
      <c r="D103" s="12"/>
      <c r="E103" s="12"/>
      <c r="F103" s="12"/>
      <c r="G103" s="12"/>
    </row>
    <row r="104" spans="1:7" ht="11" thickBot="1" x14ac:dyDescent="0.4">
      <c r="A104" s="46" t="s">
        <v>178</v>
      </c>
      <c r="B104" s="47"/>
      <c r="C104" s="47"/>
      <c r="D104" s="47"/>
      <c r="E104" s="47"/>
      <c r="F104" s="48"/>
      <c r="G104" s="12">
        <f>SUM(G101:G103)</f>
        <v>0</v>
      </c>
    </row>
    <row r="105" spans="1:7" ht="11" thickBot="1" x14ac:dyDescent="0.4">
      <c r="A105" s="49" t="s">
        <v>177</v>
      </c>
      <c r="B105" s="50"/>
      <c r="C105" s="50"/>
      <c r="D105" s="50"/>
      <c r="E105" s="50"/>
      <c r="F105" s="51"/>
      <c r="G105" s="15">
        <f>SUM(G94,G99,G104)</f>
        <v>0</v>
      </c>
    </row>
    <row r="106" spans="1:7" x14ac:dyDescent="0.35">
      <c r="A106" s="30"/>
      <c r="B106" s="30"/>
      <c r="C106" s="30"/>
      <c r="D106" s="30"/>
      <c r="E106" s="30"/>
      <c r="F106" s="30"/>
      <c r="G106" s="31"/>
    </row>
    <row r="107" spans="1:7" x14ac:dyDescent="0.35">
      <c r="A107" s="30"/>
      <c r="B107" s="30"/>
      <c r="C107" s="30"/>
      <c r="D107" s="30"/>
      <c r="E107" s="30"/>
      <c r="F107" s="30"/>
      <c r="G107" s="31"/>
    </row>
    <row r="109" spans="1:7" ht="11" thickBot="1" x14ac:dyDescent="0.4"/>
    <row r="110" spans="1:7" ht="23.25" customHeight="1" thickBot="1" x14ac:dyDescent="0.4">
      <c r="A110" s="55" t="s">
        <v>75</v>
      </c>
      <c r="B110" s="56"/>
      <c r="C110" s="56"/>
      <c r="D110" s="56"/>
      <c r="E110" s="56"/>
      <c r="F110" s="56"/>
      <c r="G110" s="57"/>
    </row>
    <row r="111" spans="1:7" ht="67.5" customHeight="1" thickBot="1" x14ac:dyDescent="0.4">
      <c r="A111" s="4" t="s">
        <v>86</v>
      </c>
      <c r="B111" s="5" t="s">
        <v>18</v>
      </c>
      <c r="C111" s="5" t="s">
        <v>19</v>
      </c>
      <c r="D111" s="5" t="s">
        <v>76</v>
      </c>
      <c r="E111" s="5" t="s">
        <v>77</v>
      </c>
      <c r="F111" s="5" t="s">
        <v>20</v>
      </c>
      <c r="G111" s="5" t="s">
        <v>78</v>
      </c>
    </row>
    <row r="112" spans="1:7" ht="11" thickBot="1" x14ac:dyDescent="0.4">
      <c r="A112" s="6">
        <v>1</v>
      </c>
      <c r="B112" s="7">
        <v>2</v>
      </c>
      <c r="C112" s="6">
        <v>3</v>
      </c>
      <c r="D112" s="7">
        <v>4</v>
      </c>
      <c r="E112" s="6">
        <v>5</v>
      </c>
      <c r="F112" s="7">
        <v>6</v>
      </c>
      <c r="G112" s="6">
        <v>7</v>
      </c>
    </row>
    <row r="113" spans="1:7" ht="53" thickBot="1" x14ac:dyDescent="0.4">
      <c r="A113" s="8" t="str">
        <f>'PI skaičiuoklė'!B45</f>
        <v>Naikinamas Nuostatų 4.5 p. ir įpareigojimas privalomai rengti, derinti su savininkais ir tvirtinti metinį ūkinį planą, Nustatomas įpareigojimas Nuostatų 4.5.1 p skelbti paslaugų ir darbų pirkimų sąlygas interneto svetainėje Nuostatų 14.2.6 p.</v>
      </c>
      <c r="B113" s="9"/>
      <c r="C113" s="10"/>
      <c r="D113" s="10"/>
      <c r="E113" s="10"/>
      <c r="F113" s="10"/>
      <c r="G113" s="10"/>
    </row>
    <row r="114" spans="1:7" ht="11" thickBot="1" x14ac:dyDescent="0.4">
      <c r="A114" s="11" t="s">
        <v>262</v>
      </c>
      <c r="B114" s="9"/>
      <c r="C114" s="10"/>
      <c r="D114" s="10"/>
      <c r="E114" s="10"/>
      <c r="F114" s="10"/>
      <c r="G114" s="10"/>
    </row>
    <row r="115" spans="1:7" ht="32" thickBot="1" x14ac:dyDescent="0.4">
      <c r="A115" s="3"/>
      <c r="B115" s="12" t="s">
        <v>264</v>
      </c>
      <c r="C115" s="12">
        <v>1</v>
      </c>
      <c r="D115" s="12">
        <v>8.82</v>
      </c>
      <c r="E115" s="12">
        <v>0.33</v>
      </c>
      <c r="F115" s="12">
        <v>6</v>
      </c>
      <c r="G115" s="12">
        <f>+C115*D115*E115*F115</f>
        <v>17.4636</v>
      </c>
    </row>
    <row r="116" spans="1:7" ht="11" thickBot="1" x14ac:dyDescent="0.4">
      <c r="A116" s="13"/>
      <c r="B116" s="12" t="s">
        <v>22</v>
      </c>
      <c r="C116" s="12"/>
      <c r="D116" s="12"/>
      <c r="E116" s="12"/>
      <c r="F116" s="12"/>
      <c r="G116" s="12">
        <f t="shared" ref="G116" si="18">+C116*D116*E116*F116</f>
        <v>0</v>
      </c>
    </row>
    <row r="117" spans="1:7" ht="11" thickBot="1" x14ac:dyDescent="0.4">
      <c r="A117" s="13"/>
      <c r="B117" s="12" t="s">
        <v>10</v>
      </c>
      <c r="C117" s="12"/>
      <c r="D117" s="12"/>
      <c r="E117" s="12"/>
      <c r="F117" s="12"/>
      <c r="G117" s="12"/>
    </row>
    <row r="118" spans="1:7" ht="11" thickBot="1" x14ac:dyDescent="0.4">
      <c r="A118" s="46" t="s">
        <v>79</v>
      </c>
      <c r="B118" s="47"/>
      <c r="C118" s="47"/>
      <c r="D118" s="47"/>
      <c r="E118" s="47"/>
      <c r="F118" s="48"/>
      <c r="G118" s="12">
        <f>SUM(G115:G117)</f>
        <v>17.4636</v>
      </c>
    </row>
    <row r="119" spans="1:7" ht="11" thickBot="1" x14ac:dyDescent="0.4">
      <c r="A119" s="11" t="str">
        <f>'PI skaičiuoklė'!C47</f>
        <v>Veiksmas A2</v>
      </c>
      <c r="B119" s="14"/>
      <c r="C119" s="14"/>
      <c r="D119" s="14"/>
      <c r="E119" s="14"/>
      <c r="F119" s="14"/>
      <c r="G119" s="14"/>
    </row>
    <row r="120" spans="1:7" ht="11" thickBot="1" x14ac:dyDescent="0.4">
      <c r="A120" s="3"/>
      <c r="B120" s="12" t="s">
        <v>23</v>
      </c>
      <c r="C120" s="12"/>
      <c r="D120" s="12"/>
      <c r="E120" s="12"/>
      <c r="F120" s="12"/>
      <c r="G120" s="12">
        <f>+C120*D120*E120*F120</f>
        <v>0</v>
      </c>
    </row>
    <row r="121" spans="1:7" ht="11" thickBot="1" x14ac:dyDescent="0.4">
      <c r="A121" s="13"/>
      <c r="B121" s="12" t="s">
        <v>24</v>
      </c>
      <c r="C121" s="12">
        <v>0</v>
      </c>
      <c r="D121" s="12">
        <v>0</v>
      </c>
      <c r="E121" s="12">
        <v>0</v>
      </c>
      <c r="F121" s="12">
        <v>0</v>
      </c>
      <c r="G121" s="12">
        <f t="shared" ref="G121" si="19">+C121*D121*E121*F121</f>
        <v>0</v>
      </c>
    </row>
    <row r="122" spans="1:7" ht="11" thickBot="1" x14ac:dyDescent="0.4">
      <c r="A122" s="13"/>
      <c r="B122" s="12" t="s">
        <v>10</v>
      </c>
      <c r="C122" s="12"/>
      <c r="D122" s="12"/>
      <c r="E122" s="12"/>
      <c r="F122" s="12"/>
      <c r="G122" s="12"/>
    </row>
    <row r="123" spans="1:7" ht="11" thickBot="1" x14ac:dyDescent="0.4">
      <c r="A123" s="46" t="s">
        <v>80</v>
      </c>
      <c r="B123" s="47"/>
      <c r="C123" s="47"/>
      <c r="D123" s="47"/>
      <c r="E123" s="47"/>
      <c r="F123" s="48"/>
      <c r="G123" s="12">
        <f>SUM(G120:G122)</f>
        <v>0</v>
      </c>
    </row>
    <row r="124" spans="1:7" ht="11" thickBot="1" x14ac:dyDescent="0.4">
      <c r="A124" s="11" t="str">
        <f>'PI skaičiuoklė'!C48</f>
        <v>Veiksmas A3</v>
      </c>
      <c r="B124" s="14"/>
      <c r="C124" s="14"/>
      <c r="D124" s="14"/>
      <c r="E124" s="14"/>
      <c r="F124" s="14"/>
      <c r="G124" s="14"/>
    </row>
    <row r="125" spans="1:7" ht="11" thickBot="1" x14ac:dyDescent="0.4">
      <c r="A125" s="3"/>
      <c r="B125" s="12" t="s">
        <v>182</v>
      </c>
      <c r="C125" s="12">
        <v>0</v>
      </c>
      <c r="D125" s="12">
        <v>0</v>
      </c>
      <c r="E125" s="12">
        <v>0</v>
      </c>
      <c r="F125" s="12">
        <v>0</v>
      </c>
      <c r="G125" s="12">
        <f>+C125*D125*E125*F125</f>
        <v>0</v>
      </c>
    </row>
    <row r="126" spans="1:7" ht="11" thickBot="1" x14ac:dyDescent="0.4">
      <c r="A126" s="13"/>
      <c r="B126" s="12" t="s">
        <v>183</v>
      </c>
      <c r="C126" s="12">
        <v>0</v>
      </c>
      <c r="D126" s="12">
        <v>0</v>
      </c>
      <c r="E126" s="12">
        <v>0</v>
      </c>
      <c r="F126" s="12">
        <v>0</v>
      </c>
      <c r="G126" s="12">
        <f t="shared" ref="G126" si="20">+C126*D126*E126*F126</f>
        <v>0</v>
      </c>
    </row>
    <row r="127" spans="1:7" ht="11" thickBot="1" x14ac:dyDescent="0.4">
      <c r="A127" s="13"/>
      <c r="B127" s="12" t="s">
        <v>10</v>
      </c>
      <c r="C127" s="12"/>
      <c r="D127" s="12"/>
      <c r="E127" s="12"/>
      <c r="F127" s="12"/>
      <c r="G127" s="12"/>
    </row>
    <row r="128" spans="1:7" ht="11" thickBot="1" x14ac:dyDescent="0.4">
      <c r="A128" s="46" t="s">
        <v>145</v>
      </c>
      <c r="B128" s="47"/>
      <c r="C128" s="47"/>
      <c r="D128" s="47"/>
      <c r="E128" s="47"/>
      <c r="F128" s="48"/>
      <c r="G128" s="12">
        <f>SUM(G125:G127)</f>
        <v>0</v>
      </c>
    </row>
    <row r="129" spans="1:7" ht="11" thickBot="1" x14ac:dyDescent="0.4">
      <c r="A129" s="49" t="s">
        <v>81</v>
      </c>
      <c r="B129" s="50"/>
      <c r="C129" s="50"/>
      <c r="D129" s="50"/>
      <c r="E129" s="50"/>
      <c r="F129" s="51"/>
      <c r="G129" s="15">
        <f>SUM(G118,G123,G128)</f>
        <v>17.4636</v>
      </c>
    </row>
    <row r="130" spans="1:7" ht="21.5" thickBot="1" x14ac:dyDescent="0.4">
      <c r="A130" s="8" t="str">
        <f>'PI skaičiuoklė'!B51</f>
        <v>Nuostatų 16 p. nelieka įpareigojimo organizuoti savininkų atstovo rinkimą</v>
      </c>
      <c r="B130" s="9"/>
      <c r="C130" s="9"/>
      <c r="D130" s="9"/>
      <c r="E130" s="9"/>
      <c r="F130" s="9"/>
      <c r="G130" s="9"/>
    </row>
    <row r="131" spans="1:7" ht="11" thickBot="1" x14ac:dyDescent="0.4">
      <c r="A131" s="11" t="str">
        <f>'PI skaičiuoklė'!C52</f>
        <v>Veiksmas B1</v>
      </c>
      <c r="B131" s="9"/>
      <c r="C131" s="9"/>
      <c r="D131" s="9"/>
      <c r="E131" s="9"/>
      <c r="F131" s="9"/>
      <c r="G131" s="9"/>
    </row>
    <row r="132" spans="1:7" ht="11" thickBot="1" x14ac:dyDescent="0.4">
      <c r="A132" s="3"/>
      <c r="B132" s="12" t="s">
        <v>25</v>
      </c>
      <c r="C132" s="12">
        <v>0</v>
      </c>
      <c r="D132" s="12">
        <v>0</v>
      </c>
      <c r="E132" s="12">
        <v>0</v>
      </c>
      <c r="F132" s="12">
        <v>0</v>
      </c>
      <c r="G132" s="12">
        <f t="shared" ref="G132:G133" si="21">+C132*D132*E132*F132</f>
        <v>0</v>
      </c>
    </row>
    <row r="133" spans="1:7" ht="11" thickBot="1" x14ac:dyDescent="0.4">
      <c r="A133" s="13"/>
      <c r="B133" s="12" t="s">
        <v>26</v>
      </c>
      <c r="C133" s="12">
        <v>0</v>
      </c>
      <c r="D133" s="12">
        <v>0</v>
      </c>
      <c r="E133" s="12">
        <v>0</v>
      </c>
      <c r="F133" s="12">
        <v>0</v>
      </c>
      <c r="G133" s="12">
        <f t="shared" si="21"/>
        <v>0</v>
      </c>
    </row>
    <row r="134" spans="1:7" ht="11" thickBot="1" x14ac:dyDescent="0.4">
      <c r="A134" s="13"/>
      <c r="B134" s="12" t="s">
        <v>10</v>
      </c>
      <c r="C134" s="12"/>
      <c r="D134" s="12"/>
      <c r="E134" s="12"/>
      <c r="F134" s="12"/>
      <c r="G134" s="12"/>
    </row>
    <row r="135" spans="1:7" ht="11" thickBot="1" x14ac:dyDescent="0.4">
      <c r="A135" s="46" t="s">
        <v>82</v>
      </c>
      <c r="B135" s="47"/>
      <c r="C135" s="47"/>
      <c r="D135" s="47"/>
      <c r="E135" s="47"/>
      <c r="F135" s="48"/>
      <c r="G135" s="12">
        <f>SUM(G132:G134)</f>
        <v>0</v>
      </c>
    </row>
    <row r="136" spans="1:7" ht="11" thickBot="1" x14ac:dyDescent="0.4">
      <c r="A136" s="11" t="str">
        <f>'PI skaičiuoklė'!C53</f>
        <v>Veiksmas B2</v>
      </c>
      <c r="B136" s="9"/>
      <c r="C136" s="9"/>
      <c r="D136" s="9"/>
      <c r="E136" s="9"/>
      <c r="F136" s="9"/>
      <c r="G136" s="9"/>
    </row>
    <row r="137" spans="1:7" ht="11" thickBot="1" x14ac:dyDescent="0.4">
      <c r="A137" s="3"/>
      <c r="B137" s="12" t="s">
        <v>27</v>
      </c>
      <c r="C137" s="12">
        <v>0</v>
      </c>
      <c r="D137" s="12">
        <v>0</v>
      </c>
      <c r="E137" s="12">
        <v>0</v>
      </c>
      <c r="F137" s="12">
        <v>0</v>
      </c>
      <c r="G137" s="12">
        <f t="shared" ref="G137:G138" si="22">+C137*D137*E137*F137</f>
        <v>0</v>
      </c>
    </row>
    <row r="138" spans="1:7" ht="11" thickBot="1" x14ac:dyDescent="0.4">
      <c r="A138" s="13"/>
      <c r="B138" s="12" t="s">
        <v>28</v>
      </c>
      <c r="C138" s="12">
        <v>0</v>
      </c>
      <c r="D138" s="12">
        <v>0</v>
      </c>
      <c r="E138" s="12">
        <v>0</v>
      </c>
      <c r="F138" s="12">
        <v>0</v>
      </c>
      <c r="G138" s="12">
        <f t="shared" si="22"/>
        <v>0</v>
      </c>
    </row>
    <row r="139" spans="1:7" ht="11" thickBot="1" x14ac:dyDescent="0.4">
      <c r="A139" s="13"/>
      <c r="B139" s="12" t="s">
        <v>10</v>
      </c>
      <c r="C139" s="12"/>
      <c r="D139" s="12"/>
      <c r="E139" s="12"/>
      <c r="F139" s="12"/>
      <c r="G139" s="12"/>
    </row>
    <row r="140" spans="1:7" ht="11" thickBot="1" x14ac:dyDescent="0.4">
      <c r="A140" s="46" t="s">
        <v>83</v>
      </c>
      <c r="B140" s="47"/>
      <c r="C140" s="47"/>
      <c r="D140" s="47"/>
      <c r="E140" s="47"/>
      <c r="F140" s="48"/>
      <c r="G140" s="12">
        <f>SUM(G137:G139)</f>
        <v>0</v>
      </c>
    </row>
    <row r="141" spans="1:7" ht="11" thickBot="1" x14ac:dyDescent="0.4">
      <c r="A141" s="11" t="str">
        <f>'PI skaičiuoklė'!C54</f>
        <v>Veiksmas B3</v>
      </c>
      <c r="B141" s="14"/>
      <c r="C141" s="14"/>
      <c r="D141" s="14"/>
      <c r="E141" s="14"/>
      <c r="F141" s="14"/>
      <c r="G141" s="14"/>
    </row>
    <row r="142" spans="1:7" ht="11" thickBot="1" x14ac:dyDescent="0.4">
      <c r="A142" s="3"/>
      <c r="B142" s="12" t="s">
        <v>180</v>
      </c>
      <c r="C142" s="12">
        <v>0</v>
      </c>
      <c r="D142" s="12">
        <v>0</v>
      </c>
      <c r="E142" s="12">
        <v>0</v>
      </c>
      <c r="F142" s="12">
        <v>0</v>
      </c>
      <c r="G142" s="12">
        <f>+C142*D142*E142*F142</f>
        <v>0</v>
      </c>
    </row>
    <row r="143" spans="1:7" ht="11" thickBot="1" x14ac:dyDescent="0.4">
      <c r="A143" s="13"/>
      <c r="B143" s="12" t="s">
        <v>181</v>
      </c>
      <c r="C143" s="12">
        <v>0</v>
      </c>
      <c r="D143" s="12">
        <v>0</v>
      </c>
      <c r="E143" s="12">
        <v>0</v>
      </c>
      <c r="F143" s="12">
        <v>0</v>
      </c>
      <c r="G143" s="12">
        <f t="shared" ref="G143" si="23">+C143*D143*E143*F143</f>
        <v>0</v>
      </c>
    </row>
    <row r="144" spans="1:7" ht="11" thickBot="1" x14ac:dyDescent="0.4">
      <c r="A144" s="13"/>
      <c r="B144" s="12" t="s">
        <v>10</v>
      </c>
      <c r="C144" s="12"/>
      <c r="D144" s="12"/>
      <c r="E144" s="12"/>
      <c r="F144" s="12"/>
      <c r="G144" s="12"/>
    </row>
    <row r="145" spans="1:7" ht="11" thickBot="1" x14ac:dyDescent="0.4">
      <c r="A145" s="46" t="s">
        <v>179</v>
      </c>
      <c r="B145" s="47"/>
      <c r="C145" s="47"/>
      <c r="D145" s="47"/>
      <c r="E145" s="47"/>
      <c r="F145" s="48"/>
      <c r="G145" s="12">
        <f>SUM(G142:G144)</f>
        <v>0</v>
      </c>
    </row>
    <row r="146" spans="1:7" ht="11" thickBot="1" x14ac:dyDescent="0.4">
      <c r="A146" s="49" t="s">
        <v>84</v>
      </c>
      <c r="B146" s="50"/>
      <c r="C146" s="50"/>
      <c r="D146" s="50"/>
      <c r="E146" s="50"/>
      <c r="F146" s="51"/>
      <c r="G146" s="15">
        <f>SUM(G135,G140,G145)</f>
        <v>0</v>
      </c>
    </row>
    <row r="147" spans="1:7" ht="63.5" thickBot="1" x14ac:dyDescent="0.4">
      <c r="A147" s="8" t="str">
        <f>'PI skaičiuoklė'!B57</f>
        <v>Nuostatų 4.9 p. papildytas reikalavimu nurodyti "informaciją apie namo bendrojo naudojimo objektų priežiūros paslaugų, atnaujinimo darbų, prekių, už kuriuos apskaičiuoti papildomi mokėjimai, ar panaudotos kaupiamosios lėšos, teisinį pagrindą, kainą,"</v>
      </c>
      <c r="B147" s="9"/>
      <c r="C147" s="9"/>
      <c r="D147" s="9"/>
      <c r="E147" s="9"/>
      <c r="F147" s="9"/>
      <c r="G147" s="9"/>
    </row>
    <row r="148" spans="1:7" ht="11" thickBot="1" x14ac:dyDescent="0.4">
      <c r="A148" s="11" t="s">
        <v>265</v>
      </c>
      <c r="B148" s="9"/>
      <c r="C148" s="9"/>
      <c r="D148" s="9"/>
      <c r="E148" s="9"/>
      <c r="F148" s="9"/>
      <c r="G148" s="9"/>
    </row>
    <row r="149" spans="1:7" ht="32" thickBot="1" x14ac:dyDescent="0.4">
      <c r="A149" s="3"/>
      <c r="B149" s="12" t="s">
        <v>264</v>
      </c>
      <c r="C149" s="12">
        <v>1</v>
      </c>
      <c r="D149" s="12">
        <v>8.82</v>
      </c>
      <c r="E149" s="12">
        <v>0.33</v>
      </c>
      <c r="F149" s="12">
        <v>12</v>
      </c>
      <c r="G149" s="12">
        <f t="shared" ref="G149:G150" si="24">+C149*D149*E149*F149</f>
        <v>34.927199999999999</v>
      </c>
    </row>
    <row r="150" spans="1:7" ht="11" thickBot="1" x14ac:dyDescent="0.4">
      <c r="A150" s="13"/>
      <c r="B150" s="12" t="s">
        <v>148</v>
      </c>
      <c r="C150" s="12">
        <v>0</v>
      </c>
      <c r="D150" s="12">
        <v>0</v>
      </c>
      <c r="E150" s="12">
        <v>0</v>
      </c>
      <c r="F150" s="12">
        <v>0</v>
      </c>
      <c r="G150" s="12">
        <f t="shared" si="24"/>
        <v>0</v>
      </c>
    </row>
    <row r="151" spans="1:7" ht="11" thickBot="1" x14ac:dyDescent="0.4">
      <c r="A151" s="13"/>
      <c r="B151" s="12" t="s">
        <v>10</v>
      </c>
      <c r="C151" s="12"/>
      <c r="D151" s="12"/>
      <c r="E151" s="12"/>
      <c r="F151" s="12"/>
      <c r="G151" s="12"/>
    </row>
    <row r="152" spans="1:7" ht="11" thickBot="1" x14ac:dyDescent="0.4">
      <c r="A152" s="46" t="s">
        <v>151</v>
      </c>
      <c r="B152" s="47"/>
      <c r="C152" s="47"/>
      <c r="D152" s="47"/>
      <c r="E152" s="47"/>
      <c r="F152" s="48"/>
      <c r="G152" s="12">
        <f>SUM(G149:G151)</f>
        <v>34.927199999999999</v>
      </c>
    </row>
    <row r="153" spans="1:7" ht="11" thickBot="1" x14ac:dyDescent="0.4">
      <c r="A153" s="11" t="str">
        <f>'PI skaičiuoklė'!C59</f>
        <v>Veiksmas C2</v>
      </c>
      <c r="B153" s="9"/>
      <c r="C153" s="9"/>
      <c r="D153" s="9"/>
      <c r="E153" s="9"/>
      <c r="F153" s="9"/>
      <c r="G153" s="9"/>
    </row>
    <row r="154" spans="1:7" ht="11" thickBot="1" x14ac:dyDescent="0.4">
      <c r="A154" s="3"/>
      <c r="B154" s="12" t="s">
        <v>149</v>
      </c>
      <c r="C154" s="12">
        <v>0</v>
      </c>
      <c r="D154" s="12">
        <v>0</v>
      </c>
      <c r="E154" s="12">
        <v>0</v>
      </c>
      <c r="F154" s="12">
        <v>0</v>
      </c>
      <c r="G154" s="12">
        <f t="shared" ref="G154:G155" si="25">+C154*D154*E154*F154</f>
        <v>0</v>
      </c>
    </row>
    <row r="155" spans="1:7" ht="11" thickBot="1" x14ac:dyDescent="0.4">
      <c r="A155" s="13"/>
      <c r="B155" s="12" t="s">
        <v>150</v>
      </c>
      <c r="C155" s="12">
        <v>0</v>
      </c>
      <c r="D155" s="12">
        <v>0</v>
      </c>
      <c r="E155" s="12">
        <v>0</v>
      </c>
      <c r="F155" s="12">
        <v>0</v>
      </c>
      <c r="G155" s="12">
        <f t="shared" si="25"/>
        <v>0</v>
      </c>
    </row>
    <row r="156" spans="1:7" ht="11" thickBot="1" x14ac:dyDescent="0.4">
      <c r="A156" s="13"/>
      <c r="B156" s="12" t="s">
        <v>10</v>
      </c>
      <c r="C156" s="12"/>
      <c r="D156" s="12"/>
      <c r="E156" s="12"/>
      <c r="F156" s="12"/>
      <c r="G156" s="12"/>
    </row>
    <row r="157" spans="1:7" ht="11" thickBot="1" x14ac:dyDescent="0.4">
      <c r="A157" s="46" t="s">
        <v>152</v>
      </c>
      <c r="B157" s="47"/>
      <c r="C157" s="47"/>
      <c r="D157" s="47"/>
      <c r="E157" s="47"/>
      <c r="F157" s="48"/>
      <c r="G157" s="12">
        <f>SUM(G154:G156)</f>
        <v>0</v>
      </c>
    </row>
    <row r="158" spans="1:7" ht="11" thickBot="1" x14ac:dyDescent="0.4">
      <c r="A158" s="11" t="str">
        <f>'PI skaičiuoklė'!C60</f>
        <v>Veiksmas C3</v>
      </c>
      <c r="B158" s="14"/>
      <c r="C158" s="14"/>
      <c r="D158" s="14"/>
      <c r="E158" s="14"/>
      <c r="F158" s="14"/>
      <c r="G158" s="14"/>
    </row>
    <row r="159" spans="1:7" ht="11" thickBot="1" x14ac:dyDescent="0.4">
      <c r="A159" s="3"/>
      <c r="B159" s="12" t="s">
        <v>187</v>
      </c>
      <c r="C159" s="12">
        <v>0</v>
      </c>
      <c r="D159" s="12">
        <v>0</v>
      </c>
      <c r="E159" s="12">
        <v>0</v>
      </c>
      <c r="F159" s="12">
        <v>0</v>
      </c>
      <c r="G159" s="12">
        <f>+C159*D159*E159*F159</f>
        <v>0</v>
      </c>
    </row>
    <row r="160" spans="1:7" ht="11" thickBot="1" x14ac:dyDescent="0.4">
      <c r="A160" s="13"/>
      <c r="B160" s="12" t="s">
        <v>188</v>
      </c>
      <c r="C160" s="12">
        <v>0</v>
      </c>
      <c r="D160" s="12">
        <v>0</v>
      </c>
      <c r="E160" s="12">
        <v>0</v>
      </c>
      <c r="F160" s="12">
        <v>0</v>
      </c>
      <c r="G160" s="12">
        <f t="shared" ref="G160" si="26">+C160*D160*E160*F160</f>
        <v>0</v>
      </c>
    </row>
    <row r="161" spans="1:7" ht="11" thickBot="1" x14ac:dyDescent="0.4">
      <c r="A161" s="13"/>
      <c r="B161" s="12" t="s">
        <v>10</v>
      </c>
      <c r="C161" s="12"/>
      <c r="D161" s="12"/>
      <c r="E161" s="12"/>
      <c r="F161" s="12"/>
      <c r="G161" s="12"/>
    </row>
    <row r="162" spans="1:7" ht="11" thickBot="1" x14ac:dyDescent="0.4">
      <c r="A162" s="46" t="s">
        <v>189</v>
      </c>
      <c r="B162" s="47"/>
      <c r="C162" s="47"/>
      <c r="D162" s="47"/>
      <c r="E162" s="47"/>
      <c r="F162" s="48"/>
      <c r="G162" s="12">
        <f>SUM(G159:G161)</f>
        <v>0</v>
      </c>
    </row>
    <row r="163" spans="1:7" ht="11" thickBot="1" x14ac:dyDescent="0.4">
      <c r="A163" s="49" t="s">
        <v>161</v>
      </c>
      <c r="B163" s="50"/>
      <c r="C163" s="50"/>
      <c r="D163" s="50"/>
      <c r="E163" s="50"/>
      <c r="F163" s="51"/>
      <c r="G163" s="15">
        <f>SUM(G152,G157,G162)</f>
        <v>34.927199999999999</v>
      </c>
    </row>
    <row r="164" spans="1:7" ht="95" thickBot="1" x14ac:dyDescent="0.4">
      <c r="A164" s="8" t="str">
        <f>'PI skaičiuoklė'!B63</f>
        <v>Nuostatų 14.2.1 p. naujas reikalavimas interneto svetainėje skelbti : "patalpų savininkų atstovų vardą ir pavardę, adresą korespondencijai siųsti, telefono numerį" ; savivaldybės vykdomosios institucijos sprendime dėl administratoriaus skyrimo nurodytą administravimo šiame name laikotarpį (pradžios ir pabaigos data) (Nuostatų  14.2.2 p.); (tai gali būti vienkartinis paskelbimas per  5 metų administravimo laikotarpį)</v>
      </c>
      <c r="B164" s="9"/>
      <c r="C164" s="9"/>
      <c r="D164" s="9"/>
      <c r="E164" s="9"/>
      <c r="F164" s="9"/>
      <c r="G164" s="9"/>
    </row>
    <row r="165" spans="1:7" ht="11" thickBot="1" x14ac:dyDescent="0.4">
      <c r="A165" s="11" t="s">
        <v>266</v>
      </c>
      <c r="B165" s="9"/>
      <c r="C165" s="9"/>
      <c r="D165" s="9"/>
      <c r="E165" s="9"/>
      <c r="F165" s="9"/>
      <c r="G165" s="9"/>
    </row>
    <row r="166" spans="1:7" ht="32" thickBot="1" x14ac:dyDescent="0.4">
      <c r="A166" s="3"/>
      <c r="B166" s="12" t="s">
        <v>264</v>
      </c>
      <c r="C166" s="12">
        <v>1</v>
      </c>
      <c r="D166" s="12">
        <v>8.82</v>
      </c>
      <c r="E166" s="12">
        <v>0.33</v>
      </c>
      <c r="F166" s="12">
        <v>0.2</v>
      </c>
      <c r="G166" s="12">
        <f t="shared" ref="G166:G167" si="27">+C166*D166*E166*F166</f>
        <v>0.58212000000000008</v>
      </c>
    </row>
    <row r="167" spans="1:7" ht="11" thickBot="1" x14ac:dyDescent="0.4">
      <c r="A167" s="13"/>
      <c r="B167" s="12" t="s">
        <v>158</v>
      </c>
      <c r="C167" s="12">
        <v>0</v>
      </c>
      <c r="D167" s="12">
        <v>0</v>
      </c>
      <c r="E167" s="12">
        <v>0</v>
      </c>
      <c r="F167" s="12">
        <v>0</v>
      </c>
      <c r="G167" s="12">
        <f t="shared" si="27"/>
        <v>0</v>
      </c>
    </row>
    <row r="168" spans="1:7" ht="11" thickBot="1" x14ac:dyDescent="0.4">
      <c r="A168" s="13"/>
      <c r="B168" s="12" t="s">
        <v>10</v>
      </c>
      <c r="C168" s="12"/>
      <c r="D168" s="12"/>
      <c r="E168" s="12"/>
      <c r="F168" s="12"/>
      <c r="G168" s="12"/>
    </row>
    <row r="169" spans="1:7" ht="11" thickBot="1" x14ac:dyDescent="0.4">
      <c r="A169" s="46" t="s">
        <v>154</v>
      </c>
      <c r="B169" s="47"/>
      <c r="C169" s="47"/>
      <c r="D169" s="47"/>
      <c r="E169" s="47"/>
      <c r="F169" s="48"/>
      <c r="G169" s="12">
        <f>SUM(G166:G168)</f>
        <v>0.58212000000000008</v>
      </c>
    </row>
    <row r="170" spans="1:7" ht="11" thickBot="1" x14ac:dyDescent="0.4">
      <c r="A170" s="11" t="str">
        <f>'PI skaičiuoklė'!C65</f>
        <v>Veiksmas D2</v>
      </c>
      <c r="B170" s="9"/>
      <c r="C170" s="9"/>
      <c r="D170" s="9"/>
      <c r="E170" s="9"/>
      <c r="F170" s="9"/>
      <c r="G170" s="9"/>
    </row>
    <row r="171" spans="1:7" ht="11" thickBot="1" x14ac:dyDescent="0.4">
      <c r="A171" s="3"/>
      <c r="B171" s="12"/>
      <c r="C171" s="12">
        <v>0</v>
      </c>
      <c r="D171" s="12">
        <v>0</v>
      </c>
      <c r="E171" s="12">
        <v>0</v>
      </c>
      <c r="F171" s="12">
        <v>0</v>
      </c>
      <c r="G171" s="12">
        <f t="shared" ref="G171:G172" si="28">+C171*D171*E171*F171</f>
        <v>0</v>
      </c>
    </row>
    <row r="172" spans="1:7" ht="11" thickBot="1" x14ac:dyDescent="0.4">
      <c r="A172" s="13"/>
      <c r="B172" s="12" t="s">
        <v>160</v>
      </c>
      <c r="C172" s="12">
        <v>0</v>
      </c>
      <c r="D172" s="12">
        <v>0</v>
      </c>
      <c r="E172" s="12">
        <v>0</v>
      </c>
      <c r="F172" s="12">
        <v>0</v>
      </c>
      <c r="G172" s="12">
        <f t="shared" si="28"/>
        <v>0</v>
      </c>
    </row>
    <row r="173" spans="1:7" ht="11" thickBot="1" x14ac:dyDescent="0.4">
      <c r="A173" s="13"/>
      <c r="B173" s="12" t="s">
        <v>10</v>
      </c>
      <c r="C173" s="12"/>
      <c r="D173" s="12"/>
      <c r="E173" s="12"/>
      <c r="F173" s="12"/>
      <c r="G173" s="12"/>
    </row>
    <row r="174" spans="1:7" ht="11" thickBot="1" x14ac:dyDescent="0.4">
      <c r="A174" s="46" t="s">
        <v>155</v>
      </c>
      <c r="B174" s="47"/>
      <c r="C174" s="47"/>
      <c r="D174" s="47"/>
      <c r="E174" s="47"/>
      <c r="F174" s="48"/>
      <c r="G174" s="12">
        <f>SUM(G171:G173)</f>
        <v>0</v>
      </c>
    </row>
    <row r="175" spans="1:7" ht="11" thickBot="1" x14ac:dyDescent="0.4">
      <c r="A175" s="11" t="str">
        <f>'PI skaičiuoklė'!C66</f>
        <v>Veiksmas D3</v>
      </c>
      <c r="B175" s="14"/>
      <c r="C175" s="14"/>
      <c r="D175" s="14"/>
      <c r="E175" s="14"/>
      <c r="F175" s="14"/>
      <c r="G175" s="14"/>
    </row>
    <row r="176" spans="1:7" ht="11" thickBot="1" x14ac:dyDescent="0.4">
      <c r="A176" s="3"/>
      <c r="B176" s="12" t="s">
        <v>190</v>
      </c>
      <c r="C176" s="12">
        <v>0</v>
      </c>
      <c r="D176" s="12">
        <v>0</v>
      </c>
      <c r="E176" s="12">
        <v>0</v>
      </c>
      <c r="F176" s="12">
        <v>0</v>
      </c>
      <c r="G176" s="12">
        <f>+C176*D176*E176*F176</f>
        <v>0</v>
      </c>
    </row>
    <row r="177" spans="1:7" ht="11" thickBot="1" x14ac:dyDescent="0.4">
      <c r="A177" s="13"/>
      <c r="B177" s="12" t="s">
        <v>191</v>
      </c>
      <c r="C177" s="12">
        <v>0</v>
      </c>
      <c r="D177" s="12">
        <v>0</v>
      </c>
      <c r="E177" s="12">
        <v>0</v>
      </c>
      <c r="F177" s="12">
        <v>0</v>
      </c>
      <c r="G177" s="12">
        <f t="shared" ref="G177" si="29">+C177*D177*E177*F177</f>
        <v>0</v>
      </c>
    </row>
    <row r="178" spans="1:7" ht="11" thickBot="1" x14ac:dyDescent="0.4">
      <c r="A178" s="13"/>
      <c r="B178" s="12" t="s">
        <v>10</v>
      </c>
      <c r="C178" s="12"/>
      <c r="D178" s="12"/>
      <c r="E178" s="12"/>
      <c r="F178" s="12"/>
      <c r="G178" s="12"/>
    </row>
    <row r="179" spans="1:7" ht="11" thickBot="1" x14ac:dyDescent="0.4">
      <c r="A179" s="46" t="s">
        <v>192</v>
      </c>
      <c r="B179" s="47"/>
      <c r="C179" s="47"/>
      <c r="D179" s="47"/>
      <c r="E179" s="47"/>
      <c r="F179" s="48"/>
      <c r="G179" s="12">
        <f>SUM(G176:G178)</f>
        <v>0</v>
      </c>
    </row>
    <row r="180" spans="1:7" ht="11" thickBot="1" x14ac:dyDescent="0.4">
      <c r="A180" s="49" t="s">
        <v>162</v>
      </c>
      <c r="B180" s="50"/>
      <c r="C180" s="50"/>
      <c r="D180" s="50"/>
      <c r="E180" s="50"/>
      <c r="F180" s="51"/>
      <c r="G180" s="15">
        <f>SUM(G169,G174,G179)</f>
        <v>0.58212000000000008</v>
      </c>
    </row>
    <row r="181" spans="1:7" ht="53" thickBot="1" x14ac:dyDescent="0.4">
      <c r="A181" s="8" t="str">
        <f>'PI skaičiuoklė'!B69</f>
        <v xml:space="preserve">Nuostatų 15.1 p.  informacija ( vieną kartą iškabinama ir nuolat būnanti namo skelbimų lentoje)  "apie savininkų atstovą" ir "apie galimybę kreiptis dokumentų ir informacijos (nuostatų 15.2 p.)" </v>
      </c>
      <c r="B181" s="9"/>
      <c r="C181" s="9"/>
      <c r="D181" s="9"/>
      <c r="E181" s="9"/>
      <c r="F181" s="9"/>
      <c r="G181" s="9"/>
    </row>
    <row r="182" spans="1:7" ht="11" thickBot="1" x14ac:dyDescent="0.4">
      <c r="A182" s="11" t="str">
        <f>'PI skaičiuoklė'!C70</f>
        <v>skelbti apie savininkų atstovą</v>
      </c>
      <c r="B182" s="9"/>
      <c r="C182" s="9"/>
      <c r="D182" s="9"/>
      <c r="E182" s="9"/>
      <c r="F182" s="9"/>
      <c r="G182" s="9"/>
    </row>
    <row r="183" spans="1:7" ht="32" thickBot="1" x14ac:dyDescent="0.4">
      <c r="A183" s="3"/>
      <c r="B183" s="12" t="s">
        <v>264</v>
      </c>
      <c r="C183" s="12">
        <v>1</v>
      </c>
      <c r="D183" s="12">
        <v>8.82</v>
      </c>
      <c r="E183" s="12">
        <v>0.33</v>
      </c>
      <c r="F183" s="12">
        <v>0.2</v>
      </c>
      <c r="G183" s="12">
        <f t="shared" ref="G183:G184" si="30">+C183*D183*E183*F183</f>
        <v>0.58212000000000008</v>
      </c>
    </row>
    <row r="184" spans="1:7" ht="11" thickBot="1" x14ac:dyDescent="0.4">
      <c r="A184" s="13"/>
      <c r="B184" s="12" t="s">
        <v>164</v>
      </c>
      <c r="C184" s="12">
        <v>0</v>
      </c>
      <c r="D184" s="12">
        <v>0</v>
      </c>
      <c r="E184" s="12">
        <v>0</v>
      </c>
      <c r="F184" s="12">
        <v>0</v>
      </c>
      <c r="G184" s="12">
        <f t="shared" si="30"/>
        <v>0</v>
      </c>
    </row>
    <row r="185" spans="1:7" ht="11" thickBot="1" x14ac:dyDescent="0.4">
      <c r="A185" s="13"/>
      <c r="B185" s="12" t="s">
        <v>10</v>
      </c>
      <c r="C185" s="12"/>
      <c r="D185" s="12"/>
      <c r="E185" s="12"/>
      <c r="F185" s="12"/>
      <c r="G185" s="12"/>
    </row>
    <row r="186" spans="1:7" ht="11" thickBot="1" x14ac:dyDescent="0.4">
      <c r="A186" s="46" t="s">
        <v>167</v>
      </c>
      <c r="B186" s="47"/>
      <c r="C186" s="47"/>
      <c r="D186" s="47"/>
      <c r="E186" s="47"/>
      <c r="F186" s="48"/>
      <c r="G186" s="12">
        <f>SUM(G183:G185)</f>
        <v>0.58212000000000008</v>
      </c>
    </row>
    <row r="187" spans="1:7" ht="11" thickBot="1" x14ac:dyDescent="0.4">
      <c r="A187" s="11" t="str">
        <f>'PI skaičiuoklė'!C71</f>
        <v>skelbti Nuostatų 14.2.2 p. informaciją</v>
      </c>
      <c r="B187" s="9"/>
      <c r="C187" s="9"/>
      <c r="D187" s="9"/>
      <c r="E187" s="9"/>
      <c r="F187" s="9"/>
      <c r="G187" s="9"/>
    </row>
    <row r="188" spans="1:7" ht="32" thickBot="1" x14ac:dyDescent="0.4">
      <c r="A188" s="3"/>
      <c r="B188" s="12" t="s">
        <v>264</v>
      </c>
      <c r="C188" s="12">
        <v>1</v>
      </c>
      <c r="D188" s="12">
        <v>8.82</v>
      </c>
      <c r="E188" s="12">
        <v>0.33</v>
      </c>
      <c r="F188" s="12">
        <v>0.2</v>
      </c>
      <c r="G188" s="12">
        <f t="shared" ref="G188:G189" si="31">+C188*D188*E188*F188</f>
        <v>0.58212000000000008</v>
      </c>
    </row>
    <row r="189" spans="1:7" ht="11" thickBot="1" x14ac:dyDescent="0.4">
      <c r="A189" s="13"/>
      <c r="B189" s="12" t="s">
        <v>165</v>
      </c>
      <c r="C189" s="12">
        <v>0</v>
      </c>
      <c r="D189" s="12">
        <v>0</v>
      </c>
      <c r="E189" s="12">
        <v>0</v>
      </c>
      <c r="F189" s="12">
        <v>0</v>
      </c>
      <c r="G189" s="12">
        <f t="shared" si="31"/>
        <v>0</v>
      </c>
    </row>
    <row r="190" spans="1:7" ht="11" thickBot="1" x14ac:dyDescent="0.4">
      <c r="A190" s="13"/>
      <c r="B190" s="12" t="s">
        <v>10</v>
      </c>
      <c r="C190" s="12"/>
      <c r="D190" s="12"/>
      <c r="E190" s="12"/>
      <c r="F190" s="12"/>
      <c r="G190" s="12"/>
    </row>
    <row r="191" spans="1:7" ht="11" thickBot="1" x14ac:dyDescent="0.4">
      <c r="A191" s="46" t="s">
        <v>168</v>
      </c>
      <c r="B191" s="47"/>
      <c r="C191" s="47"/>
      <c r="D191" s="47"/>
      <c r="E191" s="47"/>
      <c r="F191" s="48"/>
      <c r="G191" s="12">
        <f>SUM(G188:G190)</f>
        <v>0.58212000000000008</v>
      </c>
    </row>
    <row r="192" spans="1:7" ht="11" thickBot="1" x14ac:dyDescent="0.4">
      <c r="A192" s="11" t="str">
        <f>'PI skaičiuoklė'!C72</f>
        <v>Veiksmas E3</v>
      </c>
      <c r="B192" s="14"/>
      <c r="C192" s="14"/>
      <c r="D192" s="14"/>
      <c r="E192" s="14"/>
      <c r="F192" s="14"/>
      <c r="G192" s="14"/>
    </row>
    <row r="193" spans="1:7" ht="11" thickBot="1" x14ac:dyDescent="0.4">
      <c r="A193" s="3"/>
      <c r="B193" s="12" t="s">
        <v>193</v>
      </c>
      <c r="C193" s="12">
        <v>0</v>
      </c>
      <c r="D193" s="12">
        <v>0</v>
      </c>
      <c r="E193" s="12">
        <v>0</v>
      </c>
      <c r="F193" s="12">
        <v>0</v>
      </c>
      <c r="G193" s="12">
        <f>+C193*D193*E193*F193</f>
        <v>0</v>
      </c>
    </row>
    <row r="194" spans="1:7" ht="11" thickBot="1" x14ac:dyDescent="0.4">
      <c r="A194" s="13"/>
      <c r="B194" s="12" t="s">
        <v>194</v>
      </c>
      <c r="C194" s="12">
        <v>0</v>
      </c>
      <c r="D194" s="12">
        <v>0</v>
      </c>
      <c r="E194" s="12">
        <v>0</v>
      </c>
      <c r="F194" s="12">
        <v>0</v>
      </c>
      <c r="G194" s="12">
        <f t="shared" ref="G194" si="32">+C194*D194*E194*F194</f>
        <v>0</v>
      </c>
    </row>
    <row r="195" spans="1:7" ht="11" thickBot="1" x14ac:dyDescent="0.4">
      <c r="A195" s="13"/>
      <c r="B195" s="12" t="s">
        <v>10</v>
      </c>
      <c r="C195" s="12"/>
      <c r="D195" s="12"/>
      <c r="E195" s="12"/>
      <c r="F195" s="12"/>
      <c r="G195" s="12"/>
    </row>
    <row r="196" spans="1:7" ht="11" thickBot="1" x14ac:dyDescent="0.4">
      <c r="A196" s="46" t="s">
        <v>195</v>
      </c>
      <c r="B196" s="47"/>
      <c r="C196" s="47"/>
      <c r="D196" s="47"/>
      <c r="E196" s="47"/>
      <c r="F196" s="48"/>
      <c r="G196" s="12">
        <f>SUM(G193:G195)</f>
        <v>0</v>
      </c>
    </row>
    <row r="197" spans="1:7" ht="11" thickBot="1" x14ac:dyDescent="0.4">
      <c r="A197" s="49" t="s">
        <v>170</v>
      </c>
      <c r="B197" s="50"/>
      <c r="C197" s="50"/>
      <c r="D197" s="50"/>
      <c r="E197" s="50"/>
      <c r="F197" s="51"/>
      <c r="G197" s="15">
        <f>SUM(G186,G191,G196)</f>
        <v>1.1642400000000002</v>
      </c>
    </row>
    <row r="198" spans="1:7" ht="11" thickBot="1" x14ac:dyDescent="0.4">
      <c r="A198" s="8">
        <f>'PI skaičiuoklė'!B75</f>
        <v>0</v>
      </c>
      <c r="B198" s="9"/>
      <c r="C198" s="9"/>
      <c r="D198" s="9"/>
      <c r="E198" s="9"/>
      <c r="F198" s="9"/>
      <c r="G198" s="9"/>
    </row>
    <row r="199" spans="1:7" ht="11" thickBot="1" x14ac:dyDescent="0.4">
      <c r="A199" s="11">
        <f>'PI skaičiuoklė'!C76</f>
        <v>0</v>
      </c>
      <c r="B199" s="9"/>
      <c r="C199" s="9"/>
      <c r="D199" s="9"/>
      <c r="E199" s="9"/>
      <c r="F199" s="9"/>
      <c r="G199" s="9"/>
    </row>
    <row r="200" spans="1:7" ht="11" thickBot="1" x14ac:dyDescent="0.4">
      <c r="A200" s="3"/>
      <c r="B200" s="12" t="s">
        <v>171</v>
      </c>
      <c r="C200" s="12"/>
      <c r="D200" s="12"/>
      <c r="E200" s="12"/>
      <c r="F200" s="12"/>
      <c r="G200" s="12">
        <f t="shared" ref="G200:G201" si="33">+C200*D200*E200*F200</f>
        <v>0</v>
      </c>
    </row>
    <row r="201" spans="1:7" ht="11" thickBot="1" x14ac:dyDescent="0.4">
      <c r="A201" s="13"/>
      <c r="B201" s="12" t="s">
        <v>172</v>
      </c>
      <c r="C201" s="12">
        <v>0</v>
      </c>
      <c r="D201" s="12">
        <v>0</v>
      </c>
      <c r="E201" s="12">
        <v>0</v>
      </c>
      <c r="F201" s="12">
        <v>0</v>
      </c>
      <c r="G201" s="12">
        <f t="shared" si="33"/>
        <v>0</v>
      </c>
    </row>
    <row r="202" spans="1:7" ht="11" thickBot="1" x14ac:dyDescent="0.4">
      <c r="A202" s="13"/>
      <c r="B202" s="12" t="s">
        <v>10</v>
      </c>
      <c r="C202" s="12"/>
      <c r="D202" s="12"/>
      <c r="E202" s="12"/>
      <c r="F202" s="12"/>
      <c r="G202" s="12"/>
    </row>
    <row r="203" spans="1:7" ht="11" thickBot="1" x14ac:dyDescent="0.4">
      <c r="A203" s="46" t="s">
        <v>175</v>
      </c>
      <c r="B203" s="47"/>
      <c r="C203" s="47"/>
      <c r="D203" s="47"/>
      <c r="E203" s="47"/>
      <c r="F203" s="48"/>
      <c r="G203" s="12">
        <f>SUM(G200:G202)</f>
        <v>0</v>
      </c>
    </row>
    <row r="204" spans="1:7" ht="11" thickBot="1" x14ac:dyDescent="0.4">
      <c r="A204" s="11">
        <f>'PI skaičiuoklė'!C77</f>
        <v>0</v>
      </c>
      <c r="B204" s="9"/>
      <c r="C204" s="9"/>
      <c r="D204" s="9"/>
      <c r="E204" s="9"/>
      <c r="F204" s="9"/>
      <c r="G204" s="9"/>
    </row>
    <row r="205" spans="1:7" ht="11" thickBot="1" x14ac:dyDescent="0.4">
      <c r="A205" s="3"/>
      <c r="B205" s="12" t="s">
        <v>173</v>
      </c>
      <c r="C205" s="12"/>
      <c r="D205" s="12"/>
      <c r="E205" s="12"/>
      <c r="F205" s="12"/>
      <c r="G205" s="12">
        <f t="shared" ref="G205:G206" si="34">+C205*D205*E205*F205</f>
        <v>0</v>
      </c>
    </row>
    <row r="206" spans="1:7" ht="11" thickBot="1" x14ac:dyDescent="0.4">
      <c r="A206" s="13"/>
      <c r="B206" s="12" t="s">
        <v>174</v>
      </c>
      <c r="C206" s="12">
        <v>0</v>
      </c>
      <c r="D206" s="12">
        <v>0</v>
      </c>
      <c r="E206" s="12">
        <v>0</v>
      </c>
      <c r="F206" s="12">
        <v>0</v>
      </c>
      <c r="G206" s="12">
        <f t="shared" si="34"/>
        <v>0</v>
      </c>
    </row>
    <row r="207" spans="1:7" ht="11" thickBot="1" x14ac:dyDescent="0.4">
      <c r="A207" s="13"/>
      <c r="B207" s="12" t="s">
        <v>10</v>
      </c>
      <c r="C207" s="12"/>
      <c r="D207" s="12"/>
      <c r="E207" s="12"/>
      <c r="F207" s="12"/>
      <c r="G207" s="12"/>
    </row>
    <row r="208" spans="1:7" ht="11" thickBot="1" x14ac:dyDescent="0.4">
      <c r="A208" s="46" t="s">
        <v>176</v>
      </c>
      <c r="B208" s="47"/>
      <c r="C208" s="47"/>
      <c r="D208" s="47"/>
      <c r="E208" s="47"/>
      <c r="F208" s="48"/>
      <c r="G208" s="12">
        <f>SUM(G205:G207)</f>
        <v>0</v>
      </c>
    </row>
    <row r="209" spans="1:7" ht="11" thickBot="1" x14ac:dyDescent="0.4">
      <c r="A209" s="11">
        <f>'PI skaičiuoklė'!C78</f>
        <v>0</v>
      </c>
      <c r="B209" s="14"/>
      <c r="C209" s="14"/>
      <c r="D209" s="14"/>
      <c r="E209" s="14"/>
      <c r="F209" s="14"/>
      <c r="G209" s="14"/>
    </row>
    <row r="210" spans="1:7" ht="11" thickBot="1" x14ac:dyDescent="0.4">
      <c r="A210" s="3"/>
      <c r="B210" s="12" t="s">
        <v>184</v>
      </c>
      <c r="C210" s="12">
        <v>0</v>
      </c>
      <c r="D210" s="12">
        <v>0</v>
      </c>
      <c r="E210" s="12">
        <v>0</v>
      </c>
      <c r="F210" s="12">
        <v>0</v>
      </c>
      <c r="G210" s="12">
        <f>+C210*D210*E210*F210</f>
        <v>0</v>
      </c>
    </row>
    <row r="211" spans="1:7" ht="11" thickBot="1" x14ac:dyDescent="0.4">
      <c r="A211" s="13"/>
      <c r="B211" s="12" t="s">
        <v>185</v>
      </c>
      <c r="C211" s="12">
        <v>0</v>
      </c>
      <c r="D211" s="12">
        <v>0</v>
      </c>
      <c r="E211" s="12">
        <v>0</v>
      </c>
      <c r="F211" s="12">
        <v>0</v>
      </c>
      <c r="G211" s="12">
        <f t="shared" ref="G211" si="35">+C211*D211*E211*F211</f>
        <v>0</v>
      </c>
    </row>
    <row r="212" spans="1:7" ht="11" thickBot="1" x14ac:dyDescent="0.4">
      <c r="A212" s="13"/>
      <c r="B212" s="12" t="s">
        <v>10</v>
      </c>
      <c r="C212" s="12"/>
      <c r="D212" s="12"/>
      <c r="E212" s="12"/>
      <c r="F212" s="12"/>
      <c r="G212" s="12"/>
    </row>
    <row r="213" spans="1:7" ht="11" thickBot="1" x14ac:dyDescent="0.4">
      <c r="A213" s="46" t="s">
        <v>186</v>
      </c>
      <c r="B213" s="47"/>
      <c r="C213" s="47"/>
      <c r="D213" s="47"/>
      <c r="E213" s="47"/>
      <c r="F213" s="48"/>
      <c r="G213" s="12">
        <f>SUM(G210:G212)</f>
        <v>0</v>
      </c>
    </row>
    <row r="214" spans="1:7" ht="11" thickBot="1" x14ac:dyDescent="0.4">
      <c r="A214" s="49" t="s">
        <v>177</v>
      </c>
      <c r="B214" s="50"/>
      <c r="C214" s="50"/>
      <c r="D214" s="50"/>
      <c r="E214" s="50"/>
      <c r="F214" s="51"/>
      <c r="G214" s="15">
        <f>SUM(G203,G208,G213)</f>
        <v>0</v>
      </c>
    </row>
  </sheetData>
  <mergeCells count="50">
    <mergeCell ref="A203:F203"/>
    <mergeCell ref="A208:F208"/>
    <mergeCell ref="A213:F213"/>
    <mergeCell ref="A214:F214"/>
    <mergeCell ref="A180:F180"/>
    <mergeCell ref="A186:F186"/>
    <mergeCell ref="A191:F191"/>
    <mergeCell ref="A196:F196"/>
    <mergeCell ref="A197:F197"/>
    <mergeCell ref="A162:F162"/>
    <mergeCell ref="A163:F163"/>
    <mergeCell ref="A169:F169"/>
    <mergeCell ref="A174:F174"/>
    <mergeCell ref="A179:F179"/>
    <mergeCell ref="A152:F152"/>
    <mergeCell ref="A157:F157"/>
    <mergeCell ref="A135:F135"/>
    <mergeCell ref="A140:F140"/>
    <mergeCell ref="A146:F146"/>
    <mergeCell ref="A99:F99"/>
    <mergeCell ref="A104:F104"/>
    <mergeCell ref="A105:F105"/>
    <mergeCell ref="A128:F128"/>
    <mergeCell ref="A145:F145"/>
    <mergeCell ref="A77:F77"/>
    <mergeCell ref="A82:F82"/>
    <mergeCell ref="A87:F87"/>
    <mergeCell ref="A88:F88"/>
    <mergeCell ref="A94:F94"/>
    <mergeCell ref="A54:F54"/>
    <mergeCell ref="A60:F60"/>
    <mergeCell ref="A65:F65"/>
    <mergeCell ref="A70:F70"/>
    <mergeCell ref="A71:F71"/>
    <mergeCell ref="A1:G1"/>
    <mergeCell ref="A110:G110"/>
    <mergeCell ref="A118:F118"/>
    <mergeCell ref="A123:F123"/>
    <mergeCell ref="A129:F129"/>
    <mergeCell ref="A37:F37"/>
    <mergeCell ref="A9:F9"/>
    <mergeCell ref="A14:F14"/>
    <mergeCell ref="A20:F20"/>
    <mergeCell ref="A26:F26"/>
    <mergeCell ref="A31:F31"/>
    <mergeCell ref="A19:F19"/>
    <mergeCell ref="A36:F36"/>
    <mergeCell ref="A43:F43"/>
    <mergeCell ref="A48:F48"/>
    <mergeCell ref="A53:F53"/>
  </mergeCells>
  <pageMargins left="0.70866141732283472" right="0.70866141732283472" top="1.1417322834645669" bottom="0.9448818897637796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78"/>
  <sheetViews>
    <sheetView topLeftCell="A139" zoomScale="85" zoomScaleNormal="85" workbookViewId="0">
      <selection activeCell="D78" sqref="D78"/>
    </sheetView>
  </sheetViews>
  <sheetFormatPr defaultColWidth="8.6328125" defaultRowHeight="14.5" x14ac:dyDescent="0.35"/>
  <cols>
    <col min="1" max="1" width="17.453125" style="1" customWidth="1"/>
    <col min="2" max="2" width="8.90625" style="1" customWidth="1"/>
    <col min="3" max="3" width="9.36328125" style="1" customWidth="1"/>
    <col min="4" max="4" width="21" style="1" customWidth="1"/>
    <col min="5" max="16384" width="8.6328125" style="1"/>
  </cols>
  <sheetData>
    <row r="1" spans="1:4" ht="15" thickBot="1" x14ac:dyDescent="0.4">
      <c r="A1" s="62" t="s">
        <v>61</v>
      </c>
      <c r="B1" s="63"/>
      <c r="C1" s="63"/>
      <c r="D1" s="64"/>
    </row>
    <row r="2" spans="1:4" ht="24.65" customHeight="1" thickBot="1" x14ac:dyDescent="0.4">
      <c r="A2" s="4" t="s">
        <v>87</v>
      </c>
      <c r="B2" s="60" t="s">
        <v>29</v>
      </c>
      <c r="C2" s="61"/>
      <c r="D2" s="5" t="s">
        <v>3</v>
      </c>
    </row>
    <row r="3" spans="1:4" ht="15" thickBot="1" x14ac:dyDescent="0.4">
      <c r="A3" s="6">
        <v>1</v>
      </c>
      <c r="B3" s="58">
        <v>2</v>
      </c>
      <c r="C3" s="59"/>
      <c r="D3" s="6">
        <v>3</v>
      </c>
    </row>
    <row r="4" spans="1:4" ht="326" thickBot="1" x14ac:dyDescent="0.4">
      <c r="A4" s="8" t="str">
        <f>'PI skaičiuoklė'!B6</f>
        <v>Nuostatų 4.5 p. Rengia namo priežiūros ūkinį ir finansinį planą , kuriame nurodo planuojamas einamųjų metų namo bendrojo naudojimo objektų administravimo, namo techninės priežiūros, šildymo ir karšto vandens sistemų, lifto, bendrojo naudojimo patalpų ir žemės sklypo priežiūros, kitas su administruojamu namu susijusias paslaugas, jų tarifus ir išlaidas. Nuostatų 14.4 papunktyje nurodytu būdu jį teikia derinti patalpų savininkams, nustatydamas ne trumpesnį kaip 10 darbo dienų pastabų ir pasiūlymų teikimo terminą. Ūkinį planą tikslina pagal patalpų savininkų motyvuotas pastabas ir pasiūlymus, tvirtina, per 5 darbo dienas po patvirtinimo skelbia ir kopijas teikia patalpų savininkams Nuostatų 14.1, 14.4 ar 14.5 papunkčiuose nurodytais būdais.</v>
      </c>
      <c r="B4" s="9"/>
      <c r="C4" s="9"/>
      <c r="D4" s="9"/>
    </row>
    <row r="5" spans="1:4" ht="15" thickBot="1" x14ac:dyDescent="0.4">
      <c r="A5" s="11" t="str">
        <f>'PI skaičiuoklė'!C7</f>
        <v>Privaloma rengti planą</v>
      </c>
      <c r="B5" s="9"/>
      <c r="C5" s="9"/>
      <c r="D5" s="9"/>
    </row>
    <row r="6" spans="1:4" ht="15" thickBot="1" x14ac:dyDescent="0.4">
      <c r="A6" s="13"/>
      <c r="B6" s="12" t="s">
        <v>21</v>
      </c>
      <c r="C6" s="12">
        <v>0</v>
      </c>
      <c r="D6" s="12">
        <f>+C6</f>
        <v>0</v>
      </c>
    </row>
    <row r="7" spans="1:4" ht="15" thickBot="1" x14ac:dyDescent="0.4">
      <c r="A7" s="13"/>
      <c r="B7" s="12" t="s">
        <v>22</v>
      </c>
      <c r="C7" s="12">
        <v>0</v>
      </c>
      <c r="D7" s="12">
        <f>+C7</f>
        <v>0</v>
      </c>
    </row>
    <row r="8" spans="1:4" ht="20.149999999999999" customHeight="1" thickBot="1" x14ac:dyDescent="0.4">
      <c r="A8" s="46" t="s">
        <v>30</v>
      </c>
      <c r="B8" s="47"/>
      <c r="C8" s="47"/>
      <c r="D8" s="9">
        <f>SUM(D6:D7)</f>
        <v>0</v>
      </c>
    </row>
    <row r="9" spans="1:4" ht="42.5" thickBot="1" x14ac:dyDescent="0.4">
      <c r="A9" s="11" t="str">
        <f>'PI skaičiuoklė'!C8</f>
        <v>Planą derinti  su savininkais, tikslinti ir skelbti bei teikti Nuostatų 14.4 p. būdu</v>
      </c>
      <c r="B9" s="9"/>
      <c r="C9" s="9"/>
      <c r="D9" s="9"/>
    </row>
    <row r="10" spans="1:4" ht="15" thickBot="1" x14ac:dyDescent="0.4">
      <c r="A10" s="13"/>
      <c r="B10" s="12" t="s">
        <v>23</v>
      </c>
      <c r="C10" s="12">
        <v>0</v>
      </c>
      <c r="D10" s="12">
        <f>+C10</f>
        <v>0</v>
      </c>
    </row>
    <row r="11" spans="1:4" ht="15" thickBot="1" x14ac:dyDescent="0.4">
      <c r="A11" s="13"/>
      <c r="B11" s="12" t="s">
        <v>24</v>
      </c>
      <c r="C11" s="12">
        <v>0</v>
      </c>
      <c r="D11" s="12">
        <f>+C11</f>
        <v>0</v>
      </c>
    </row>
    <row r="12" spans="1:4" ht="15" thickBot="1" x14ac:dyDescent="0.4">
      <c r="A12" s="46" t="s">
        <v>31</v>
      </c>
      <c r="B12" s="47"/>
      <c r="C12" s="47"/>
      <c r="D12" s="9">
        <f>SUM(D10:D11)</f>
        <v>0</v>
      </c>
    </row>
    <row r="13" spans="1:4" ht="15" thickBot="1" x14ac:dyDescent="0.4">
      <c r="A13" s="11" t="str">
        <f>'PI skaičiuoklė'!C9</f>
        <v>Veiksmas A3</v>
      </c>
      <c r="B13" s="9"/>
      <c r="C13" s="9"/>
      <c r="D13" s="9"/>
    </row>
    <row r="14" spans="1:4" ht="15" thickBot="1" x14ac:dyDescent="0.4">
      <c r="A14" s="13"/>
      <c r="B14" s="12" t="s">
        <v>182</v>
      </c>
      <c r="C14" s="12">
        <v>0</v>
      </c>
      <c r="D14" s="12">
        <f>+C14</f>
        <v>0</v>
      </c>
    </row>
    <row r="15" spans="1:4" ht="15" thickBot="1" x14ac:dyDescent="0.4">
      <c r="A15" s="13"/>
      <c r="B15" s="12" t="s">
        <v>183</v>
      </c>
      <c r="C15" s="12">
        <v>0</v>
      </c>
      <c r="D15" s="12">
        <f>+C15</f>
        <v>0</v>
      </c>
    </row>
    <row r="16" spans="1:4" ht="20.149999999999999" customHeight="1" thickBot="1" x14ac:dyDescent="0.4">
      <c r="A16" s="46" t="s">
        <v>196</v>
      </c>
      <c r="B16" s="47"/>
      <c r="C16" s="47"/>
      <c r="D16" s="9">
        <f>SUM(D14:D15)</f>
        <v>0</v>
      </c>
    </row>
    <row r="17" spans="1:4" ht="15" thickBot="1" x14ac:dyDescent="0.4">
      <c r="A17" s="49" t="s">
        <v>32</v>
      </c>
      <c r="B17" s="50"/>
      <c r="C17" s="50"/>
      <c r="D17" s="9">
        <f>SUM(D8,D12,D16)</f>
        <v>0</v>
      </c>
    </row>
    <row r="18" spans="1:4" ht="23.4" customHeight="1" thickBot="1" x14ac:dyDescent="0.4">
      <c r="A18" s="8" t="str">
        <f>'PI skaičiuoklė'!B12</f>
        <v>Nuostatų 16 p." Jeigu atstovas (atstovai) neišrenkamas (neišrenkami), administratorius ne rečiau kaip kartą per metus organizuoja patalpų savininkų susirinkimą ar balsavimą raštu dėl atstovo (atstovų) išrinkimo, kol jis (jie) išrenkamas (išrenkami)"</v>
      </c>
      <c r="B18" s="12"/>
      <c r="C18" s="12"/>
      <c r="D18" s="12"/>
    </row>
    <row r="19" spans="1:4" ht="53" thickBot="1" x14ac:dyDescent="0.4">
      <c r="A19" s="11" t="str">
        <f>'PI skaičiuoklė'!C13</f>
        <v>Privalomai organizuoja susirinkimą ar balsavimą raštu, Jei pirmas neįvyksta, organizuoja pakartotinį susirinkimą ar balsavimą.</v>
      </c>
      <c r="B19" s="9"/>
      <c r="C19" s="9"/>
      <c r="D19" s="9"/>
    </row>
    <row r="20" spans="1:4" ht="15" thickBot="1" x14ac:dyDescent="0.4">
      <c r="A20" s="13"/>
      <c r="B20" s="12" t="s">
        <v>25</v>
      </c>
      <c r="C20" s="12">
        <v>0</v>
      </c>
      <c r="D20" s="12">
        <f>+C20</f>
        <v>0</v>
      </c>
    </row>
    <row r="21" spans="1:4" ht="15" thickBot="1" x14ac:dyDescent="0.4">
      <c r="A21" s="13"/>
      <c r="B21" s="12" t="s">
        <v>26</v>
      </c>
      <c r="C21" s="12">
        <v>0</v>
      </c>
      <c r="D21" s="12">
        <f>+C21</f>
        <v>0</v>
      </c>
    </row>
    <row r="22" spans="1:4" ht="15" thickBot="1" x14ac:dyDescent="0.4">
      <c r="A22" s="46" t="s">
        <v>33</v>
      </c>
      <c r="B22" s="47"/>
      <c r="C22" s="47"/>
      <c r="D22" s="9">
        <f>SUM(D20:D21)</f>
        <v>0</v>
      </c>
    </row>
    <row r="23" spans="1:4" ht="15" thickBot="1" x14ac:dyDescent="0.4">
      <c r="A23" s="11" t="str">
        <f>'PI skaičiuoklė'!C14</f>
        <v>Veiksmas B2</v>
      </c>
      <c r="B23" s="9"/>
      <c r="C23" s="9"/>
      <c r="D23" s="9"/>
    </row>
    <row r="24" spans="1:4" ht="15" thickBot="1" x14ac:dyDescent="0.4">
      <c r="A24" s="13"/>
      <c r="B24" s="12" t="s">
        <v>27</v>
      </c>
      <c r="C24" s="12">
        <v>0</v>
      </c>
      <c r="D24" s="12">
        <f>+C24</f>
        <v>0</v>
      </c>
    </row>
    <row r="25" spans="1:4" ht="15" thickBot="1" x14ac:dyDescent="0.4">
      <c r="A25" s="13"/>
      <c r="B25" s="12" t="s">
        <v>28</v>
      </c>
      <c r="C25" s="12">
        <v>0</v>
      </c>
      <c r="D25" s="12">
        <f>+C25</f>
        <v>0</v>
      </c>
    </row>
    <row r="26" spans="1:4" ht="15" thickBot="1" x14ac:dyDescent="0.4">
      <c r="A26" s="46" t="s">
        <v>34</v>
      </c>
      <c r="B26" s="47"/>
      <c r="C26" s="47"/>
      <c r="D26" s="9">
        <f>SUM(D24:D25)</f>
        <v>0</v>
      </c>
    </row>
    <row r="27" spans="1:4" ht="15" thickBot="1" x14ac:dyDescent="0.4">
      <c r="A27" s="11" t="str">
        <f>'PI skaičiuoklė'!C15</f>
        <v>Veiksmas B3</v>
      </c>
      <c r="B27" s="9"/>
      <c r="C27" s="9"/>
      <c r="D27" s="9"/>
    </row>
    <row r="28" spans="1:4" ht="15" thickBot="1" x14ac:dyDescent="0.4">
      <c r="A28" s="13"/>
      <c r="B28" s="12" t="s">
        <v>180</v>
      </c>
      <c r="C28" s="12">
        <v>0</v>
      </c>
      <c r="D28" s="12">
        <f>+C28</f>
        <v>0</v>
      </c>
    </row>
    <row r="29" spans="1:4" ht="15" thickBot="1" x14ac:dyDescent="0.4">
      <c r="A29" s="13"/>
      <c r="B29" s="12" t="s">
        <v>181</v>
      </c>
      <c r="C29" s="12">
        <v>0</v>
      </c>
      <c r="D29" s="12">
        <f>+C29</f>
        <v>0</v>
      </c>
    </row>
    <row r="30" spans="1:4" ht="20.149999999999999" customHeight="1" thickBot="1" x14ac:dyDescent="0.4">
      <c r="A30" s="46" t="s">
        <v>197</v>
      </c>
      <c r="B30" s="47"/>
      <c r="C30" s="47"/>
      <c r="D30" s="9">
        <f>SUM(D28:D29)</f>
        <v>0</v>
      </c>
    </row>
    <row r="31" spans="1:4" ht="15" thickBot="1" x14ac:dyDescent="0.4">
      <c r="A31" s="49" t="s">
        <v>35</v>
      </c>
      <c r="B31" s="50"/>
      <c r="C31" s="50"/>
      <c r="D31" s="9">
        <f>SUM(D22,D26,D30)</f>
        <v>0</v>
      </c>
    </row>
    <row r="32" spans="1:4" ht="15" thickBot="1" x14ac:dyDescent="0.4">
      <c r="A32" s="8">
        <f>'PI skaičiuoklė'!B18</f>
        <v>0</v>
      </c>
      <c r="B32" s="9"/>
      <c r="C32" s="9"/>
      <c r="D32" s="9"/>
    </row>
    <row r="33" spans="1:4" ht="15" thickBot="1" x14ac:dyDescent="0.4">
      <c r="A33" s="11">
        <f>'PI skaičiuoklė'!C19</f>
        <v>0</v>
      </c>
      <c r="B33" s="9"/>
      <c r="C33" s="9"/>
      <c r="D33" s="9"/>
    </row>
    <row r="34" spans="1:4" ht="15" thickBot="1" x14ac:dyDescent="0.4">
      <c r="A34" s="13"/>
      <c r="B34" s="12" t="s">
        <v>147</v>
      </c>
      <c r="C34" s="12">
        <v>0</v>
      </c>
      <c r="D34" s="12">
        <f>+C34</f>
        <v>0</v>
      </c>
    </row>
    <row r="35" spans="1:4" ht="15" thickBot="1" x14ac:dyDescent="0.4">
      <c r="A35" s="13"/>
      <c r="B35" s="12" t="s">
        <v>148</v>
      </c>
      <c r="C35" s="12">
        <v>0</v>
      </c>
      <c r="D35" s="12">
        <f>+C35</f>
        <v>0</v>
      </c>
    </row>
    <row r="36" spans="1:4" ht="20.149999999999999" customHeight="1" thickBot="1" x14ac:dyDescent="0.4">
      <c r="A36" s="46" t="s">
        <v>198</v>
      </c>
      <c r="B36" s="47"/>
      <c r="C36" s="47"/>
      <c r="D36" s="9">
        <f>SUM(D34:D35)</f>
        <v>0</v>
      </c>
    </row>
    <row r="37" spans="1:4" ht="15" thickBot="1" x14ac:dyDescent="0.4">
      <c r="A37" s="11" t="str">
        <f>'PI skaičiuoklė'!C20</f>
        <v>Veiksmas C2</v>
      </c>
      <c r="B37" s="9"/>
      <c r="C37" s="9"/>
      <c r="D37" s="9"/>
    </row>
    <row r="38" spans="1:4" ht="15" thickBot="1" x14ac:dyDescent="0.4">
      <c r="A38" s="13"/>
      <c r="B38" s="12" t="s">
        <v>149</v>
      </c>
      <c r="C38" s="12">
        <v>0</v>
      </c>
      <c r="D38" s="12">
        <f>+C38</f>
        <v>0</v>
      </c>
    </row>
    <row r="39" spans="1:4" ht="15" thickBot="1" x14ac:dyDescent="0.4">
      <c r="A39" s="13"/>
      <c r="B39" s="12" t="s">
        <v>150</v>
      </c>
      <c r="C39" s="12">
        <v>0</v>
      </c>
      <c r="D39" s="12">
        <f>+C39</f>
        <v>0</v>
      </c>
    </row>
    <row r="40" spans="1:4" ht="15" thickBot="1" x14ac:dyDescent="0.4">
      <c r="A40" s="46" t="s">
        <v>199</v>
      </c>
      <c r="B40" s="47"/>
      <c r="C40" s="47"/>
      <c r="D40" s="9">
        <f>SUM(D38:D39)</f>
        <v>0</v>
      </c>
    </row>
    <row r="41" spans="1:4" ht="15" thickBot="1" x14ac:dyDescent="0.4">
      <c r="A41" s="11" t="str">
        <f>'PI skaičiuoklė'!C21</f>
        <v>Veiksmas C3</v>
      </c>
      <c r="B41" s="9"/>
      <c r="C41" s="9"/>
      <c r="D41" s="9"/>
    </row>
    <row r="42" spans="1:4" ht="15" thickBot="1" x14ac:dyDescent="0.4">
      <c r="A42" s="13"/>
      <c r="B42" s="12" t="s">
        <v>187</v>
      </c>
      <c r="C42" s="12">
        <v>0</v>
      </c>
      <c r="D42" s="12">
        <f>+C42</f>
        <v>0</v>
      </c>
    </row>
    <row r="43" spans="1:4" ht="15" thickBot="1" x14ac:dyDescent="0.4">
      <c r="A43" s="13"/>
      <c r="B43" s="12" t="s">
        <v>188</v>
      </c>
      <c r="C43" s="12">
        <v>0</v>
      </c>
      <c r="D43" s="12">
        <f>+C43</f>
        <v>0</v>
      </c>
    </row>
    <row r="44" spans="1:4" ht="20.149999999999999" customHeight="1" thickBot="1" x14ac:dyDescent="0.4">
      <c r="A44" s="46" t="s">
        <v>200</v>
      </c>
      <c r="B44" s="47"/>
      <c r="C44" s="47"/>
      <c r="D44" s="9">
        <f>SUM(D42:D43)</f>
        <v>0</v>
      </c>
    </row>
    <row r="45" spans="1:4" ht="15" thickBot="1" x14ac:dyDescent="0.4">
      <c r="A45" s="49" t="s">
        <v>204</v>
      </c>
      <c r="B45" s="50"/>
      <c r="C45" s="50"/>
      <c r="D45" s="9">
        <f>SUM(D36,D40,D44)</f>
        <v>0</v>
      </c>
    </row>
    <row r="46" spans="1:4" ht="23.4" customHeight="1" thickBot="1" x14ac:dyDescent="0.4">
      <c r="A46" s="8" t="str">
        <f>'PI skaičiuoklė'!B25</f>
        <v>Straipsnis (-iai), punktas (-ai) ir įpareigojimas</v>
      </c>
      <c r="B46" s="12"/>
      <c r="C46" s="12"/>
      <c r="D46" s="12"/>
    </row>
    <row r="47" spans="1:4" ht="15" thickBot="1" x14ac:dyDescent="0.4">
      <c r="A47" s="11" t="str">
        <f>'PI skaičiuoklė'!C26</f>
        <v>Veiksmas D1</v>
      </c>
      <c r="B47" s="9"/>
      <c r="C47" s="9"/>
      <c r="D47" s="9"/>
    </row>
    <row r="48" spans="1:4" ht="15" thickBot="1" x14ac:dyDescent="0.4">
      <c r="A48" s="13"/>
      <c r="B48" s="12" t="s">
        <v>157</v>
      </c>
      <c r="C48" s="12">
        <v>0</v>
      </c>
      <c r="D48" s="12">
        <f>+C48</f>
        <v>0</v>
      </c>
    </row>
    <row r="49" spans="1:4" ht="15" thickBot="1" x14ac:dyDescent="0.4">
      <c r="A49" s="13"/>
      <c r="B49" s="12" t="s">
        <v>158</v>
      </c>
      <c r="C49" s="12">
        <v>0</v>
      </c>
      <c r="D49" s="12">
        <f>+C49</f>
        <v>0</v>
      </c>
    </row>
    <row r="50" spans="1:4" ht="15" thickBot="1" x14ac:dyDescent="0.4">
      <c r="A50" s="46" t="s">
        <v>201</v>
      </c>
      <c r="B50" s="47"/>
      <c r="C50" s="47"/>
      <c r="D50" s="9">
        <f>SUM(D48:D49)</f>
        <v>0</v>
      </c>
    </row>
    <row r="51" spans="1:4" ht="15" thickBot="1" x14ac:dyDescent="0.4">
      <c r="A51" s="11" t="str">
        <f>'PI skaičiuoklė'!C27</f>
        <v>Veiksmas D2</v>
      </c>
      <c r="B51" s="9"/>
      <c r="C51" s="9"/>
      <c r="D51" s="9"/>
    </row>
    <row r="52" spans="1:4" ht="15" thickBot="1" x14ac:dyDescent="0.4">
      <c r="A52" s="13"/>
      <c r="B52" s="12" t="s">
        <v>159</v>
      </c>
      <c r="C52" s="12">
        <v>0</v>
      </c>
      <c r="D52" s="12">
        <f>+C52</f>
        <v>0</v>
      </c>
    </row>
    <row r="53" spans="1:4" ht="15" thickBot="1" x14ac:dyDescent="0.4">
      <c r="A53" s="13"/>
      <c r="B53" s="12" t="s">
        <v>160</v>
      </c>
      <c r="C53" s="12">
        <v>0</v>
      </c>
      <c r="D53" s="12">
        <f>+C53</f>
        <v>0</v>
      </c>
    </row>
    <row r="54" spans="1:4" ht="15" thickBot="1" x14ac:dyDescent="0.4">
      <c r="A54" s="46" t="s">
        <v>202</v>
      </c>
      <c r="B54" s="47"/>
      <c r="C54" s="47"/>
      <c r="D54" s="9">
        <f>SUM(D52:D53)</f>
        <v>0</v>
      </c>
    </row>
    <row r="55" spans="1:4" ht="15" thickBot="1" x14ac:dyDescent="0.4">
      <c r="A55" s="11" t="str">
        <f>'PI skaičiuoklė'!C28</f>
        <v>Veiksmas D3</v>
      </c>
      <c r="B55" s="9"/>
      <c r="C55" s="9"/>
      <c r="D55" s="9"/>
    </row>
    <row r="56" spans="1:4" ht="15" thickBot="1" x14ac:dyDescent="0.4">
      <c r="A56" s="13"/>
      <c r="B56" s="12" t="s">
        <v>190</v>
      </c>
      <c r="C56" s="12">
        <v>0</v>
      </c>
      <c r="D56" s="12">
        <f>+C56</f>
        <v>0</v>
      </c>
    </row>
    <row r="57" spans="1:4" ht="15" thickBot="1" x14ac:dyDescent="0.4">
      <c r="A57" s="13"/>
      <c r="B57" s="12" t="s">
        <v>191</v>
      </c>
      <c r="C57" s="12">
        <v>0</v>
      </c>
      <c r="D57" s="12">
        <f>+C57</f>
        <v>0</v>
      </c>
    </row>
    <row r="58" spans="1:4" ht="20.149999999999999" customHeight="1" thickBot="1" x14ac:dyDescent="0.4">
      <c r="A58" s="46" t="s">
        <v>203</v>
      </c>
      <c r="B58" s="47"/>
      <c r="C58" s="47"/>
      <c r="D58" s="9">
        <f>SUM(D56:D57)</f>
        <v>0</v>
      </c>
    </row>
    <row r="59" spans="1:4" ht="15" thickBot="1" x14ac:dyDescent="0.4">
      <c r="A59" s="49" t="s">
        <v>205</v>
      </c>
      <c r="B59" s="50"/>
      <c r="C59" s="50"/>
      <c r="D59" s="9">
        <f>SUM(D50,D54,D58)</f>
        <v>0</v>
      </c>
    </row>
    <row r="60" spans="1:4" ht="21.5" thickBot="1" x14ac:dyDescent="0.4">
      <c r="A60" s="8" t="str">
        <f>'PI skaičiuoklė'!B31</f>
        <v>Straipsnis (-iai), punktas (-ai) ir įpareigojimas</v>
      </c>
      <c r="B60" s="9"/>
      <c r="C60" s="9"/>
      <c r="D60" s="9"/>
    </row>
    <row r="61" spans="1:4" ht="15" thickBot="1" x14ac:dyDescent="0.4">
      <c r="A61" s="11" t="str">
        <f>'PI skaičiuoklė'!C32</f>
        <v>Veiksmas E1</v>
      </c>
      <c r="B61" s="9"/>
      <c r="C61" s="9"/>
      <c r="D61" s="9"/>
    </row>
    <row r="62" spans="1:4" ht="15" thickBot="1" x14ac:dyDescent="0.4">
      <c r="A62" s="13"/>
      <c r="B62" s="12" t="s">
        <v>163</v>
      </c>
      <c r="C62" s="12">
        <v>0</v>
      </c>
      <c r="D62" s="12">
        <f>+C62</f>
        <v>0</v>
      </c>
    </row>
    <row r="63" spans="1:4" ht="15" thickBot="1" x14ac:dyDescent="0.4">
      <c r="A63" s="13"/>
      <c r="B63" s="12" t="s">
        <v>164</v>
      </c>
      <c r="C63" s="12">
        <v>0</v>
      </c>
      <c r="D63" s="12">
        <f>+C63</f>
        <v>0</v>
      </c>
    </row>
    <row r="64" spans="1:4" ht="20.149999999999999" customHeight="1" thickBot="1" x14ac:dyDescent="0.4">
      <c r="A64" s="46" t="s">
        <v>206</v>
      </c>
      <c r="B64" s="47"/>
      <c r="C64" s="47"/>
      <c r="D64" s="9">
        <f>SUM(D62:D63)</f>
        <v>0</v>
      </c>
    </row>
    <row r="65" spans="1:4" ht="15" thickBot="1" x14ac:dyDescent="0.4">
      <c r="A65" s="11" t="str">
        <f>'PI skaičiuoklė'!C33</f>
        <v>Veiksmas E2</v>
      </c>
      <c r="B65" s="9"/>
      <c r="C65" s="9"/>
      <c r="D65" s="9"/>
    </row>
    <row r="66" spans="1:4" ht="15" thickBot="1" x14ac:dyDescent="0.4">
      <c r="A66" s="13"/>
      <c r="B66" s="12" t="s">
        <v>166</v>
      </c>
      <c r="C66" s="12">
        <v>0</v>
      </c>
      <c r="D66" s="12">
        <f>+C66</f>
        <v>0</v>
      </c>
    </row>
    <row r="67" spans="1:4" ht="15" thickBot="1" x14ac:dyDescent="0.4">
      <c r="A67" s="13"/>
      <c r="B67" s="12" t="s">
        <v>165</v>
      </c>
      <c r="C67" s="12">
        <v>0</v>
      </c>
      <c r="D67" s="12">
        <f>+C67</f>
        <v>0</v>
      </c>
    </row>
    <row r="68" spans="1:4" ht="15" thickBot="1" x14ac:dyDescent="0.4">
      <c r="A68" s="46" t="s">
        <v>207</v>
      </c>
      <c r="B68" s="47"/>
      <c r="C68" s="47"/>
      <c r="D68" s="9">
        <f>SUM(D66:D67)</f>
        <v>0</v>
      </c>
    </row>
    <row r="69" spans="1:4" ht="15" thickBot="1" x14ac:dyDescent="0.4">
      <c r="A69" s="11" t="str">
        <f>'PI skaičiuoklė'!C34</f>
        <v>Veiksmas E3</v>
      </c>
      <c r="B69" s="9"/>
      <c r="C69" s="9"/>
      <c r="D69" s="9"/>
    </row>
    <row r="70" spans="1:4" ht="15" thickBot="1" x14ac:dyDescent="0.4">
      <c r="A70" s="13"/>
      <c r="B70" s="12" t="s">
        <v>193</v>
      </c>
      <c r="C70" s="12">
        <v>0</v>
      </c>
      <c r="D70" s="12">
        <f>+C70</f>
        <v>0</v>
      </c>
    </row>
    <row r="71" spans="1:4" ht="15" thickBot="1" x14ac:dyDescent="0.4">
      <c r="A71" s="13"/>
      <c r="B71" s="12" t="s">
        <v>194</v>
      </c>
      <c r="C71" s="12">
        <v>0</v>
      </c>
      <c r="D71" s="12">
        <f>+C71</f>
        <v>0</v>
      </c>
    </row>
    <row r="72" spans="1:4" ht="20.149999999999999" customHeight="1" thickBot="1" x14ac:dyDescent="0.4">
      <c r="A72" s="46" t="s">
        <v>208</v>
      </c>
      <c r="B72" s="47"/>
      <c r="C72" s="47"/>
      <c r="D72" s="9">
        <f>SUM(D70:D71)</f>
        <v>0</v>
      </c>
    </row>
    <row r="73" spans="1:4" ht="15" thickBot="1" x14ac:dyDescent="0.4">
      <c r="A73" s="49" t="s">
        <v>209</v>
      </c>
      <c r="B73" s="50"/>
      <c r="C73" s="50"/>
      <c r="D73" s="9">
        <f>SUM(D64,D68,D72)</f>
        <v>0</v>
      </c>
    </row>
    <row r="74" spans="1:4" ht="23.4" customHeight="1" thickBot="1" x14ac:dyDescent="0.4">
      <c r="A74" s="8" t="str">
        <f>'PI skaičiuoklė'!B37</f>
        <v>Straipsnis (-iai), punktas (-ai) ir įpareigojimas</v>
      </c>
      <c r="B74" s="12"/>
      <c r="C74" s="12"/>
      <c r="D74" s="12"/>
    </row>
    <row r="75" spans="1:4" ht="15" thickBot="1" x14ac:dyDescent="0.4">
      <c r="A75" s="11" t="str">
        <f>'PI skaičiuoklė'!C38</f>
        <v>Veiksmas F1</v>
      </c>
      <c r="B75" s="9"/>
      <c r="C75" s="9"/>
      <c r="D75" s="9"/>
    </row>
    <row r="76" spans="1:4" ht="15" thickBot="1" x14ac:dyDescent="0.4">
      <c r="A76" s="13"/>
      <c r="B76" s="12" t="s">
        <v>171</v>
      </c>
      <c r="C76" s="12">
        <v>0</v>
      </c>
      <c r="D76" s="12">
        <f>+C76</f>
        <v>0</v>
      </c>
    </row>
    <row r="77" spans="1:4" ht="15" thickBot="1" x14ac:dyDescent="0.4">
      <c r="A77" s="13"/>
      <c r="B77" s="12" t="s">
        <v>172</v>
      </c>
      <c r="C77" s="12">
        <v>0</v>
      </c>
      <c r="D77" s="12">
        <f>+C77</f>
        <v>0</v>
      </c>
    </row>
    <row r="78" spans="1:4" ht="15" thickBot="1" x14ac:dyDescent="0.4">
      <c r="A78" s="46" t="s">
        <v>210</v>
      </c>
      <c r="B78" s="47"/>
      <c r="C78" s="47"/>
      <c r="D78" s="9">
        <f>SUM(D76:D77)</f>
        <v>0</v>
      </c>
    </row>
    <row r="79" spans="1:4" ht="15" thickBot="1" x14ac:dyDescent="0.4">
      <c r="A79" s="11" t="str">
        <f>'PI skaičiuoklė'!C39</f>
        <v>Veiksmas F2</v>
      </c>
      <c r="B79" s="9"/>
      <c r="C79" s="9"/>
      <c r="D79" s="9"/>
    </row>
    <row r="80" spans="1:4" ht="15" thickBot="1" x14ac:dyDescent="0.4">
      <c r="A80" s="13"/>
      <c r="B80" s="12" t="s">
        <v>173</v>
      </c>
      <c r="C80" s="12">
        <v>0</v>
      </c>
      <c r="D80" s="12">
        <f>+C80</f>
        <v>0</v>
      </c>
    </row>
    <row r="81" spans="1:4" ht="15" thickBot="1" x14ac:dyDescent="0.4">
      <c r="A81" s="13"/>
      <c r="B81" s="12" t="s">
        <v>174</v>
      </c>
      <c r="C81" s="12">
        <v>0</v>
      </c>
      <c r="D81" s="12">
        <f>+C81</f>
        <v>0</v>
      </c>
    </row>
    <row r="82" spans="1:4" ht="15" thickBot="1" x14ac:dyDescent="0.4">
      <c r="A82" s="46" t="s">
        <v>211</v>
      </c>
      <c r="B82" s="47"/>
      <c r="C82" s="47"/>
      <c r="D82" s="9">
        <f>SUM(D80:D81)</f>
        <v>0</v>
      </c>
    </row>
    <row r="83" spans="1:4" ht="15" thickBot="1" x14ac:dyDescent="0.4">
      <c r="A83" s="11" t="str">
        <f>'PI skaičiuoklė'!C40</f>
        <v>Veiksmas F3</v>
      </c>
      <c r="B83" s="9"/>
      <c r="C83" s="9"/>
      <c r="D83" s="9"/>
    </row>
    <row r="84" spans="1:4" ht="15" thickBot="1" x14ac:dyDescent="0.4">
      <c r="A84" s="13"/>
      <c r="B84" s="12" t="s">
        <v>184</v>
      </c>
      <c r="C84" s="12">
        <v>0</v>
      </c>
      <c r="D84" s="12">
        <f>+C84</f>
        <v>0</v>
      </c>
    </row>
    <row r="85" spans="1:4" ht="15" thickBot="1" x14ac:dyDescent="0.4">
      <c r="A85" s="13"/>
      <c r="B85" s="12" t="s">
        <v>185</v>
      </c>
      <c r="C85" s="12">
        <v>0</v>
      </c>
      <c r="D85" s="12">
        <f>+C85</f>
        <v>0</v>
      </c>
    </row>
    <row r="86" spans="1:4" ht="20.149999999999999" customHeight="1" thickBot="1" x14ac:dyDescent="0.4">
      <c r="A86" s="46" t="s">
        <v>212</v>
      </c>
      <c r="B86" s="47"/>
      <c r="C86" s="47"/>
      <c r="D86" s="9">
        <f>SUM(D84:D85)</f>
        <v>0</v>
      </c>
    </row>
    <row r="87" spans="1:4" ht="15" thickBot="1" x14ac:dyDescent="0.4">
      <c r="A87" s="49" t="s">
        <v>213</v>
      </c>
      <c r="B87" s="50"/>
      <c r="C87" s="50"/>
      <c r="D87" s="9">
        <f>SUM(D78,D82,D86)</f>
        <v>0</v>
      </c>
    </row>
    <row r="91" spans="1:4" ht="15" thickBot="1" x14ac:dyDescent="0.4"/>
    <row r="92" spans="1:4" ht="15" thickBot="1" x14ac:dyDescent="0.4">
      <c r="A92" s="65" t="s">
        <v>62</v>
      </c>
      <c r="B92" s="66"/>
      <c r="C92" s="66"/>
      <c r="D92" s="67"/>
    </row>
    <row r="93" spans="1:4" ht="32" thickBot="1" x14ac:dyDescent="0.4">
      <c r="A93" s="4" t="s">
        <v>88</v>
      </c>
      <c r="B93" s="60" t="s">
        <v>29</v>
      </c>
      <c r="C93" s="61"/>
      <c r="D93" s="5" t="s">
        <v>3</v>
      </c>
    </row>
    <row r="94" spans="1:4" ht="15" thickBot="1" x14ac:dyDescent="0.4">
      <c r="A94" s="6">
        <v>1</v>
      </c>
      <c r="B94" s="58">
        <v>2</v>
      </c>
      <c r="C94" s="59"/>
      <c r="D94" s="6">
        <v>3</v>
      </c>
    </row>
    <row r="95" spans="1:4" ht="105.5" thickBot="1" x14ac:dyDescent="0.4">
      <c r="A95" s="8" t="str">
        <f>'PI skaičiuoklė'!B45</f>
        <v>Naikinamas Nuostatų 4.5 p. ir įpareigojimas privalomai rengti, derinti su savininkais ir tvirtinti metinį ūkinį planą, Nustatomas įpareigojimas Nuostatų 4.5.1 p skelbti paslaugų ir darbų pirkimų sąlygas interneto svetainėje Nuostatų 14.2.6 p.</v>
      </c>
      <c r="B95" s="9"/>
      <c r="C95" s="9"/>
      <c r="D95" s="9"/>
    </row>
    <row r="96" spans="1:4" ht="15" thickBot="1" x14ac:dyDescent="0.4">
      <c r="A96" s="11" t="str">
        <f>'PI skaičiuoklė'!C46</f>
        <v>pirkimo sąlygų skelbimas</v>
      </c>
      <c r="B96" s="9"/>
      <c r="C96" s="9"/>
      <c r="D96" s="9"/>
    </row>
    <row r="97" spans="1:4" ht="15" thickBot="1" x14ac:dyDescent="0.4">
      <c r="A97" s="13"/>
      <c r="B97" s="12" t="s">
        <v>21</v>
      </c>
      <c r="C97" s="12">
        <v>0</v>
      </c>
      <c r="D97" s="12">
        <f>+C97</f>
        <v>0</v>
      </c>
    </row>
    <row r="98" spans="1:4" ht="15" thickBot="1" x14ac:dyDescent="0.4">
      <c r="A98" s="13"/>
      <c r="B98" s="12" t="s">
        <v>22</v>
      </c>
      <c r="C98" s="12">
        <v>0</v>
      </c>
      <c r="D98" s="12">
        <f>+C98</f>
        <v>0</v>
      </c>
    </row>
    <row r="99" spans="1:4" ht="15" thickBot="1" x14ac:dyDescent="0.4">
      <c r="A99" s="46" t="s">
        <v>30</v>
      </c>
      <c r="B99" s="47"/>
      <c r="C99" s="47"/>
      <c r="D99" s="9">
        <f>SUM(D97:D98)</f>
        <v>0</v>
      </c>
    </row>
    <row r="100" spans="1:4" ht="15" thickBot="1" x14ac:dyDescent="0.4">
      <c r="A100" s="11" t="str">
        <f>'PI skaičiuoklė'!C47</f>
        <v>Veiksmas A2</v>
      </c>
      <c r="B100" s="9"/>
      <c r="C100" s="9"/>
      <c r="D100" s="9"/>
    </row>
    <row r="101" spans="1:4" ht="15" thickBot="1" x14ac:dyDescent="0.4">
      <c r="A101" s="13"/>
      <c r="B101" s="12" t="s">
        <v>23</v>
      </c>
      <c r="C101" s="12">
        <v>0</v>
      </c>
      <c r="D101" s="12">
        <f>+C101</f>
        <v>0</v>
      </c>
    </row>
    <row r="102" spans="1:4" ht="15" thickBot="1" x14ac:dyDescent="0.4">
      <c r="A102" s="13"/>
      <c r="B102" s="12" t="s">
        <v>24</v>
      </c>
      <c r="C102" s="12">
        <v>0</v>
      </c>
      <c r="D102" s="12">
        <f>+C102</f>
        <v>0</v>
      </c>
    </row>
    <row r="103" spans="1:4" ht="15" thickBot="1" x14ac:dyDescent="0.4">
      <c r="A103" s="46" t="s">
        <v>31</v>
      </c>
      <c r="B103" s="47"/>
      <c r="C103" s="47"/>
      <c r="D103" s="9">
        <f>SUM(D101:D102)</f>
        <v>0</v>
      </c>
    </row>
    <row r="104" spans="1:4" ht="15" thickBot="1" x14ac:dyDescent="0.4">
      <c r="A104" s="11" t="str">
        <f>'PI skaičiuoklė'!C48</f>
        <v>Veiksmas A3</v>
      </c>
      <c r="B104" s="9"/>
      <c r="C104" s="9"/>
      <c r="D104" s="9"/>
    </row>
    <row r="105" spans="1:4" ht="15" thickBot="1" x14ac:dyDescent="0.4">
      <c r="A105" s="13"/>
      <c r="B105" s="12" t="s">
        <v>182</v>
      </c>
      <c r="C105" s="12">
        <v>0</v>
      </c>
      <c r="D105" s="12">
        <f>+C105</f>
        <v>0</v>
      </c>
    </row>
    <row r="106" spans="1:4" ht="15" thickBot="1" x14ac:dyDescent="0.4">
      <c r="A106" s="13"/>
      <c r="B106" s="12" t="s">
        <v>183</v>
      </c>
      <c r="C106" s="12">
        <v>0</v>
      </c>
      <c r="D106" s="12">
        <f>+C106</f>
        <v>0</v>
      </c>
    </row>
    <row r="107" spans="1:4" ht="15" thickBot="1" x14ac:dyDescent="0.4">
      <c r="A107" s="46" t="s">
        <v>196</v>
      </c>
      <c r="B107" s="47"/>
      <c r="C107" s="47"/>
      <c r="D107" s="9">
        <f>SUM(D105:D106)</f>
        <v>0</v>
      </c>
    </row>
    <row r="108" spans="1:4" ht="15" thickBot="1" x14ac:dyDescent="0.4">
      <c r="A108" s="49" t="s">
        <v>32</v>
      </c>
      <c r="B108" s="50"/>
      <c r="C108" s="50"/>
      <c r="D108" s="9">
        <f>SUM(D99,D103,D107)</f>
        <v>0</v>
      </c>
    </row>
    <row r="109" spans="1:4" ht="32" thickBot="1" x14ac:dyDescent="0.4">
      <c r="A109" s="8" t="str">
        <f>'PI skaičiuoklė'!B51</f>
        <v>Nuostatų 16 p. nelieka įpareigojimo organizuoti savininkų atstovo rinkimą</v>
      </c>
      <c r="B109" s="12"/>
      <c r="C109" s="12"/>
      <c r="D109" s="12"/>
    </row>
    <row r="110" spans="1:4" ht="15" thickBot="1" x14ac:dyDescent="0.4">
      <c r="A110" s="11" t="str">
        <f>'PI skaičiuoklė'!C52</f>
        <v>Veiksmas B1</v>
      </c>
      <c r="B110" s="9"/>
      <c r="C110" s="9"/>
      <c r="D110" s="9"/>
    </row>
    <row r="111" spans="1:4" ht="15" thickBot="1" x14ac:dyDescent="0.4">
      <c r="A111" s="13"/>
      <c r="B111" s="12" t="s">
        <v>25</v>
      </c>
      <c r="C111" s="12">
        <v>0</v>
      </c>
      <c r="D111" s="12">
        <f>+C111</f>
        <v>0</v>
      </c>
    </row>
    <row r="112" spans="1:4" ht="15" thickBot="1" x14ac:dyDescent="0.4">
      <c r="A112" s="13"/>
      <c r="B112" s="12" t="s">
        <v>26</v>
      </c>
      <c r="C112" s="12">
        <v>0</v>
      </c>
      <c r="D112" s="12">
        <f>+C112</f>
        <v>0</v>
      </c>
    </row>
    <row r="113" spans="1:4" ht="15" thickBot="1" x14ac:dyDescent="0.4">
      <c r="A113" s="46" t="s">
        <v>33</v>
      </c>
      <c r="B113" s="47"/>
      <c r="C113" s="47"/>
      <c r="D113" s="9">
        <f>SUM(D111:D112)</f>
        <v>0</v>
      </c>
    </row>
    <row r="114" spans="1:4" ht="15" thickBot="1" x14ac:dyDescent="0.4">
      <c r="A114" s="11" t="str">
        <f>'PI skaičiuoklė'!C53</f>
        <v>Veiksmas B2</v>
      </c>
      <c r="B114" s="9"/>
      <c r="C114" s="9"/>
      <c r="D114" s="9"/>
    </row>
    <row r="115" spans="1:4" ht="15" thickBot="1" x14ac:dyDescent="0.4">
      <c r="A115" s="13"/>
      <c r="B115" s="12" t="s">
        <v>27</v>
      </c>
      <c r="C115" s="12">
        <v>0</v>
      </c>
      <c r="D115" s="12">
        <f>+C115</f>
        <v>0</v>
      </c>
    </row>
    <row r="116" spans="1:4" ht="15" thickBot="1" x14ac:dyDescent="0.4">
      <c r="A116" s="13"/>
      <c r="B116" s="12" t="s">
        <v>28</v>
      </c>
      <c r="C116" s="12">
        <v>0</v>
      </c>
      <c r="D116" s="12">
        <f>+C116</f>
        <v>0</v>
      </c>
    </row>
    <row r="117" spans="1:4" ht="15" thickBot="1" x14ac:dyDescent="0.4">
      <c r="A117" s="46" t="s">
        <v>34</v>
      </c>
      <c r="B117" s="47"/>
      <c r="C117" s="47"/>
      <c r="D117" s="9">
        <f>SUM(D115:D116)</f>
        <v>0</v>
      </c>
    </row>
    <row r="118" spans="1:4" ht="15" thickBot="1" x14ac:dyDescent="0.4">
      <c r="A118" s="11" t="str">
        <f>'PI skaičiuoklė'!C54</f>
        <v>Veiksmas B3</v>
      </c>
      <c r="B118" s="9"/>
      <c r="C118" s="9"/>
      <c r="D118" s="9"/>
    </row>
    <row r="119" spans="1:4" ht="15" thickBot="1" x14ac:dyDescent="0.4">
      <c r="A119" s="13"/>
      <c r="B119" s="12" t="s">
        <v>180</v>
      </c>
      <c r="C119" s="12">
        <v>0</v>
      </c>
      <c r="D119" s="12">
        <f>+C119</f>
        <v>0</v>
      </c>
    </row>
    <row r="120" spans="1:4" ht="15" thickBot="1" x14ac:dyDescent="0.4">
      <c r="A120" s="13"/>
      <c r="B120" s="12" t="s">
        <v>181</v>
      </c>
      <c r="C120" s="12">
        <v>0</v>
      </c>
      <c r="D120" s="12">
        <f>+C120</f>
        <v>0</v>
      </c>
    </row>
    <row r="121" spans="1:4" ht="15" thickBot="1" x14ac:dyDescent="0.4">
      <c r="A121" s="46" t="s">
        <v>197</v>
      </c>
      <c r="B121" s="47"/>
      <c r="C121" s="47"/>
      <c r="D121" s="9">
        <f>SUM(D119:D120)</f>
        <v>0</v>
      </c>
    </row>
    <row r="122" spans="1:4" ht="15" thickBot="1" x14ac:dyDescent="0.4">
      <c r="A122" s="49" t="s">
        <v>35</v>
      </c>
      <c r="B122" s="50"/>
      <c r="C122" s="50"/>
      <c r="D122" s="9">
        <f>SUM(D113,D117,D121)</f>
        <v>0</v>
      </c>
    </row>
    <row r="123" spans="1:4" ht="116" thickBot="1" x14ac:dyDescent="0.4">
      <c r="A123" s="8" t="str">
        <f>'PI skaičiuoklė'!B57</f>
        <v>Nuostatų 4.9 p. papildytas reikalavimu nurodyti "informaciją apie namo bendrojo naudojimo objektų priežiūros paslaugų, atnaujinimo darbų, prekių, už kuriuos apskaičiuoti papildomi mokėjimai, ar panaudotos kaupiamosios lėšos, teisinį pagrindą, kainą,"</v>
      </c>
      <c r="B123" s="9"/>
      <c r="C123" s="9"/>
      <c r="D123" s="9"/>
    </row>
    <row r="124" spans="1:4" ht="15" thickBot="1" x14ac:dyDescent="0.4">
      <c r="A124" s="11" t="str">
        <f>'PI skaičiuoklė'!C58</f>
        <v>informacijos nurodymas</v>
      </c>
      <c r="B124" s="9"/>
      <c r="C124" s="9"/>
      <c r="D124" s="9"/>
    </row>
    <row r="125" spans="1:4" ht="15" thickBot="1" x14ac:dyDescent="0.4">
      <c r="A125" s="13"/>
      <c r="B125" s="12" t="s">
        <v>147</v>
      </c>
      <c r="C125" s="12">
        <v>0</v>
      </c>
      <c r="D125" s="12">
        <f>+C125</f>
        <v>0</v>
      </c>
    </row>
    <row r="126" spans="1:4" ht="15" thickBot="1" x14ac:dyDescent="0.4">
      <c r="A126" s="13"/>
      <c r="B126" s="12" t="s">
        <v>148</v>
      </c>
      <c r="C126" s="12">
        <v>0</v>
      </c>
      <c r="D126" s="12">
        <f>+C126</f>
        <v>0</v>
      </c>
    </row>
    <row r="127" spans="1:4" ht="15" thickBot="1" x14ac:dyDescent="0.4">
      <c r="A127" s="46" t="s">
        <v>198</v>
      </c>
      <c r="B127" s="47"/>
      <c r="C127" s="47"/>
      <c r="D127" s="9">
        <f>SUM(D125:D126)</f>
        <v>0</v>
      </c>
    </row>
    <row r="128" spans="1:4" ht="15" thickBot="1" x14ac:dyDescent="0.4">
      <c r="A128" s="11" t="str">
        <f>'PI skaičiuoklė'!C59</f>
        <v>Veiksmas C2</v>
      </c>
      <c r="B128" s="9"/>
      <c r="C128" s="9"/>
      <c r="D128" s="9"/>
    </row>
    <row r="129" spans="1:4" ht="15" thickBot="1" x14ac:dyDescent="0.4">
      <c r="A129" s="13"/>
      <c r="B129" s="12" t="s">
        <v>149</v>
      </c>
      <c r="C129" s="12">
        <v>0</v>
      </c>
      <c r="D129" s="12">
        <f>+C129</f>
        <v>0</v>
      </c>
    </row>
    <row r="130" spans="1:4" ht="15" thickBot="1" x14ac:dyDescent="0.4">
      <c r="A130" s="13"/>
      <c r="B130" s="12" t="s">
        <v>150</v>
      </c>
      <c r="C130" s="12">
        <v>0</v>
      </c>
      <c r="D130" s="12">
        <f>+C130</f>
        <v>0</v>
      </c>
    </row>
    <row r="131" spans="1:4" ht="15" thickBot="1" x14ac:dyDescent="0.4">
      <c r="A131" s="46" t="s">
        <v>199</v>
      </c>
      <c r="B131" s="47"/>
      <c r="C131" s="47"/>
      <c r="D131" s="9">
        <f>SUM(D129:D130)</f>
        <v>0</v>
      </c>
    </row>
    <row r="132" spans="1:4" ht="15" thickBot="1" x14ac:dyDescent="0.4">
      <c r="A132" s="11" t="str">
        <f>'PI skaičiuoklė'!C60</f>
        <v>Veiksmas C3</v>
      </c>
      <c r="B132" s="9"/>
      <c r="C132" s="9"/>
      <c r="D132" s="9"/>
    </row>
    <row r="133" spans="1:4" ht="15" thickBot="1" x14ac:dyDescent="0.4">
      <c r="A133" s="13"/>
      <c r="B133" s="12" t="s">
        <v>187</v>
      </c>
      <c r="C133" s="12">
        <v>0</v>
      </c>
      <c r="D133" s="12">
        <f>+C133</f>
        <v>0</v>
      </c>
    </row>
    <row r="134" spans="1:4" ht="15" thickBot="1" x14ac:dyDescent="0.4">
      <c r="A134" s="13"/>
      <c r="B134" s="12" t="s">
        <v>188</v>
      </c>
      <c r="C134" s="12">
        <v>0</v>
      </c>
      <c r="D134" s="12">
        <f>+C134</f>
        <v>0</v>
      </c>
    </row>
    <row r="135" spans="1:4" ht="15" thickBot="1" x14ac:dyDescent="0.4">
      <c r="A135" s="46" t="s">
        <v>200</v>
      </c>
      <c r="B135" s="47"/>
      <c r="C135" s="47"/>
      <c r="D135" s="9">
        <f>SUM(D133:D134)</f>
        <v>0</v>
      </c>
    </row>
    <row r="136" spans="1:4" ht="15" thickBot="1" x14ac:dyDescent="0.4">
      <c r="A136" s="49" t="s">
        <v>204</v>
      </c>
      <c r="B136" s="50"/>
      <c r="C136" s="50"/>
      <c r="D136" s="9">
        <f>SUM(D127,D131,D135)</f>
        <v>0</v>
      </c>
    </row>
    <row r="137" spans="1:4" ht="179" thickBot="1" x14ac:dyDescent="0.4">
      <c r="A137" s="8" t="str">
        <f>'PI skaičiuoklė'!B63</f>
        <v>Nuostatų 14.2.1 p. naujas reikalavimas interneto svetainėje skelbti : "patalpų savininkų atstovų vardą ir pavardę, adresą korespondencijai siųsti, telefono numerį" ; savivaldybės vykdomosios institucijos sprendime dėl administratoriaus skyrimo nurodytą administravimo šiame name laikotarpį (pradžios ir pabaigos data) (Nuostatų  14.2.2 p.); (tai gali būti vienkartinis paskelbimas per  5 metų administravimo laikotarpį)</v>
      </c>
      <c r="B137" s="12"/>
      <c r="C137" s="12"/>
      <c r="D137" s="12"/>
    </row>
    <row r="138" spans="1:4" ht="15" thickBot="1" x14ac:dyDescent="0.4">
      <c r="A138" s="11" t="str">
        <f>'PI skaičiuoklė'!C64</f>
        <v>skelbti informaciją</v>
      </c>
      <c r="B138" s="9"/>
      <c r="C138" s="9"/>
      <c r="D138" s="9"/>
    </row>
    <row r="139" spans="1:4" ht="15" thickBot="1" x14ac:dyDescent="0.4">
      <c r="A139" s="13"/>
      <c r="B139" s="12" t="s">
        <v>157</v>
      </c>
      <c r="C139" s="12">
        <v>0</v>
      </c>
      <c r="D139" s="12">
        <f>+C139</f>
        <v>0</v>
      </c>
    </row>
    <row r="140" spans="1:4" ht="15" thickBot="1" x14ac:dyDescent="0.4">
      <c r="A140" s="13"/>
      <c r="B140" s="12" t="s">
        <v>158</v>
      </c>
      <c r="C140" s="12">
        <v>0</v>
      </c>
      <c r="D140" s="12">
        <f>+C140</f>
        <v>0</v>
      </c>
    </row>
    <row r="141" spans="1:4" ht="15" thickBot="1" x14ac:dyDescent="0.4">
      <c r="A141" s="46" t="s">
        <v>201</v>
      </c>
      <c r="B141" s="47"/>
      <c r="C141" s="47"/>
      <c r="D141" s="9">
        <f>SUM(D139:D140)</f>
        <v>0</v>
      </c>
    </row>
    <row r="142" spans="1:4" ht="15" thickBot="1" x14ac:dyDescent="0.4">
      <c r="A142" s="11" t="str">
        <f>'PI skaičiuoklė'!C65</f>
        <v>Veiksmas D2</v>
      </c>
      <c r="B142" s="9"/>
      <c r="C142" s="9"/>
      <c r="D142" s="9"/>
    </row>
    <row r="143" spans="1:4" ht="15" thickBot="1" x14ac:dyDescent="0.4">
      <c r="A143" s="13"/>
      <c r="B143" s="12" t="s">
        <v>159</v>
      </c>
      <c r="C143" s="12">
        <v>0</v>
      </c>
      <c r="D143" s="12">
        <f>+C143</f>
        <v>0</v>
      </c>
    </row>
    <row r="144" spans="1:4" ht="15" thickBot="1" x14ac:dyDescent="0.4">
      <c r="A144" s="13"/>
      <c r="B144" s="12" t="s">
        <v>160</v>
      </c>
      <c r="C144" s="12">
        <v>0</v>
      </c>
      <c r="D144" s="12">
        <f>+C144</f>
        <v>0</v>
      </c>
    </row>
    <row r="145" spans="1:4" ht="15" thickBot="1" x14ac:dyDescent="0.4">
      <c r="A145" s="46" t="s">
        <v>202</v>
      </c>
      <c r="B145" s="47"/>
      <c r="C145" s="47"/>
      <c r="D145" s="9">
        <f>SUM(D143:D144)</f>
        <v>0</v>
      </c>
    </row>
    <row r="146" spans="1:4" ht="15" thickBot="1" x14ac:dyDescent="0.4">
      <c r="A146" s="11" t="str">
        <f>'PI skaičiuoklė'!C66</f>
        <v>Veiksmas D3</v>
      </c>
      <c r="B146" s="9"/>
      <c r="C146" s="9"/>
      <c r="D146" s="9"/>
    </row>
    <row r="147" spans="1:4" ht="15" thickBot="1" x14ac:dyDescent="0.4">
      <c r="A147" s="13"/>
      <c r="B147" s="12" t="s">
        <v>190</v>
      </c>
      <c r="C147" s="12">
        <v>0</v>
      </c>
      <c r="D147" s="12">
        <f>+C147</f>
        <v>0</v>
      </c>
    </row>
    <row r="148" spans="1:4" ht="15" thickBot="1" x14ac:dyDescent="0.4">
      <c r="A148" s="13"/>
      <c r="B148" s="12" t="s">
        <v>191</v>
      </c>
      <c r="C148" s="12">
        <v>0</v>
      </c>
      <c r="D148" s="12">
        <f>+C148</f>
        <v>0</v>
      </c>
    </row>
    <row r="149" spans="1:4" ht="15" thickBot="1" x14ac:dyDescent="0.4">
      <c r="A149" s="46" t="s">
        <v>203</v>
      </c>
      <c r="B149" s="47"/>
      <c r="C149" s="47"/>
      <c r="D149" s="9">
        <f>SUM(D147:D148)</f>
        <v>0</v>
      </c>
    </row>
    <row r="150" spans="1:4" ht="15" thickBot="1" x14ac:dyDescent="0.4">
      <c r="A150" s="49" t="s">
        <v>205</v>
      </c>
      <c r="B150" s="50"/>
      <c r="C150" s="50"/>
      <c r="D150" s="9">
        <f>SUM(D141,D145,D149)</f>
        <v>0</v>
      </c>
    </row>
    <row r="151" spans="1:4" ht="95" thickBot="1" x14ac:dyDescent="0.4">
      <c r="A151" s="8" t="str">
        <f>'PI skaičiuoklė'!B69</f>
        <v xml:space="preserve">Nuostatų 15.1 p.  informacija ( vieną kartą iškabinama ir nuolat būnanti namo skelbimų lentoje)  "apie savininkų atstovą" ir "apie galimybę kreiptis dokumentų ir informacijos (nuostatų 15.2 p.)" </v>
      </c>
      <c r="B151" s="9"/>
      <c r="C151" s="9"/>
      <c r="D151" s="9"/>
    </row>
    <row r="152" spans="1:4" ht="21.5" thickBot="1" x14ac:dyDescent="0.4">
      <c r="A152" s="11" t="str">
        <f>'PI skaičiuoklė'!C70</f>
        <v>skelbti apie savininkų atstovą</v>
      </c>
      <c r="B152" s="9"/>
      <c r="C152" s="9"/>
      <c r="D152" s="9"/>
    </row>
    <row r="153" spans="1:4" ht="15" thickBot="1" x14ac:dyDescent="0.4">
      <c r="A153" s="13"/>
      <c r="B153" s="12" t="s">
        <v>163</v>
      </c>
      <c r="C153" s="12">
        <v>0</v>
      </c>
      <c r="D153" s="12">
        <f>+C153</f>
        <v>0</v>
      </c>
    </row>
    <row r="154" spans="1:4" ht="15" thickBot="1" x14ac:dyDescent="0.4">
      <c r="A154" s="13"/>
      <c r="B154" s="12" t="s">
        <v>164</v>
      </c>
      <c r="C154" s="12">
        <v>0</v>
      </c>
      <c r="D154" s="12">
        <f>+C154</f>
        <v>0</v>
      </c>
    </row>
    <row r="155" spans="1:4" ht="15" thickBot="1" x14ac:dyDescent="0.4">
      <c r="A155" s="46" t="s">
        <v>206</v>
      </c>
      <c r="B155" s="47"/>
      <c r="C155" s="47"/>
      <c r="D155" s="9">
        <f>SUM(D153:D154)</f>
        <v>0</v>
      </c>
    </row>
    <row r="156" spans="1:4" ht="21.5" thickBot="1" x14ac:dyDescent="0.4">
      <c r="A156" s="11" t="str">
        <f>'PI skaičiuoklė'!C71</f>
        <v>skelbti Nuostatų 14.2.2 p. informaciją</v>
      </c>
      <c r="B156" s="9"/>
      <c r="C156" s="9"/>
      <c r="D156" s="9"/>
    </row>
    <row r="157" spans="1:4" ht="15" thickBot="1" x14ac:dyDescent="0.4">
      <c r="A157" s="13"/>
      <c r="B157" s="12" t="s">
        <v>166</v>
      </c>
      <c r="C157" s="12">
        <v>0</v>
      </c>
      <c r="D157" s="12">
        <f>+C157</f>
        <v>0</v>
      </c>
    </row>
    <row r="158" spans="1:4" ht="15" thickBot="1" x14ac:dyDescent="0.4">
      <c r="A158" s="13"/>
      <c r="B158" s="12" t="s">
        <v>165</v>
      </c>
      <c r="C158" s="12">
        <v>0</v>
      </c>
      <c r="D158" s="12">
        <f>+C158</f>
        <v>0</v>
      </c>
    </row>
    <row r="159" spans="1:4" ht="15" thickBot="1" x14ac:dyDescent="0.4">
      <c r="A159" s="46" t="s">
        <v>207</v>
      </c>
      <c r="B159" s="47"/>
      <c r="C159" s="47"/>
      <c r="D159" s="9">
        <f>SUM(D157:D158)</f>
        <v>0</v>
      </c>
    </row>
    <row r="160" spans="1:4" ht="15" thickBot="1" x14ac:dyDescent="0.4">
      <c r="A160" s="11" t="str">
        <f>'PI skaičiuoklė'!C72</f>
        <v>Veiksmas E3</v>
      </c>
      <c r="B160" s="9"/>
      <c r="C160" s="9"/>
      <c r="D160" s="9"/>
    </row>
    <row r="161" spans="1:4" ht="15" thickBot="1" x14ac:dyDescent="0.4">
      <c r="A161" s="13"/>
      <c r="B161" s="12" t="s">
        <v>193</v>
      </c>
      <c r="C161" s="12">
        <v>0</v>
      </c>
      <c r="D161" s="12">
        <f>+C161</f>
        <v>0</v>
      </c>
    </row>
    <row r="162" spans="1:4" ht="15" thickBot="1" x14ac:dyDescent="0.4">
      <c r="A162" s="13"/>
      <c r="B162" s="12" t="s">
        <v>194</v>
      </c>
      <c r="C162" s="12">
        <v>0</v>
      </c>
      <c r="D162" s="12">
        <f>+C162</f>
        <v>0</v>
      </c>
    </row>
    <row r="163" spans="1:4" ht="15" thickBot="1" x14ac:dyDescent="0.4">
      <c r="A163" s="46" t="s">
        <v>208</v>
      </c>
      <c r="B163" s="47"/>
      <c r="C163" s="47"/>
      <c r="D163" s="9">
        <f>SUM(D161:D162)</f>
        <v>0</v>
      </c>
    </row>
    <row r="164" spans="1:4" ht="15" thickBot="1" x14ac:dyDescent="0.4">
      <c r="A164" s="49" t="s">
        <v>209</v>
      </c>
      <c r="B164" s="50"/>
      <c r="C164" s="50"/>
      <c r="D164" s="9">
        <f>SUM(D155,D159,D163)</f>
        <v>0</v>
      </c>
    </row>
    <row r="165" spans="1:4" ht="15" thickBot="1" x14ac:dyDescent="0.4">
      <c r="A165" s="8">
        <f>'PI skaičiuoklė'!B75</f>
        <v>0</v>
      </c>
      <c r="B165" s="12"/>
      <c r="C165" s="12"/>
      <c r="D165" s="12"/>
    </row>
    <row r="166" spans="1:4" ht="15" thickBot="1" x14ac:dyDescent="0.4">
      <c r="A166" s="11">
        <f>'PI skaičiuoklė'!C76</f>
        <v>0</v>
      </c>
      <c r="B166" s="9"/>
      <c r="C166" s="9"/>
      <c r="D166" s="9"/>
    </row>
    <row r="167" spans="1:4" ht="15" thickBot="1" x14ac:dyDescent="0.4">
      <c r="A167" s="13"/>
      <c r="B167" s="12" t="s">
        <v>171</v>
      </c>
      <c r="C167" s="12">
        <v>0</v>
      </c>
      <c r="D167" s="12">
        <f>+C167</f>
        <v>0</v>
      </c>
    </row>
    <row r="168" spans="1:4" ht="15" thickBot="1" x14ac:dyDescent="0.4">
      <c r="A168" s="13"/>
      <c r="B168" s="12" t="s">
        <v>172</v>
      </c>
      <c r="C168" s="12">
        <v>0</v>
      </c>
      <c r="D168" s="12">
        <f>+C168</f>
        <v>0</v>
      </c>
    </row>
    <row r="169" spans="1:4" ht="15" thickBot="1" x14ac:dyDescent="0.4">
      <c r="A169" s="46" t="s">
        <v>210</v>
      </c>
      <c r="B169" s="47"/>
      <c r="C169" s="47"/>
      <c r="D169" s="9">
        <f>SUM(D167:D168)</f>
        <v>0</v>
      </c>
    </row>
    <row r="170" spans="1:4" ht="15" thickBot="1" x14ac:dyDescent="0.4">
      <c r="A170" s="11">
        <f>'PI skaičiuoklė'!C77</f>
        <v>0</v>
      </c>
      <c r="B170" s="9"/>
      <c r="C170" s="9"/>
      <c r="D170" s="9"/>
    </row>
    <row r="171" spans="1:4" ht="15" thickBot="1" x14ac:dyDescent="0.4">
      <c r="A171" s="13"/>
      <c r="B171" s="12" t="s">
        <v>173</v>
      </c>
      <c r="C171" s="12">
        <v>0</v>
      </c>
      <c r="D171" s="12">
        <f>+C171</f>
        <v>0</v>
      </c>
    </row>
    <row r="172" spans="1:4" ht="15" thickBot="1" x14ac:dyDescent="0.4">
      <c r="A172" s="13"/>
      <c r="B172" s="12" t="s">
        <v>174</v>
      </c>
      <c r="C172" s="12">
        <v>0</v>
      </c>
      <c r="D172" s="12">
        <f>+C172</f>
        <v>0</v>
      </c>
    </row>
    <row r="173" spans="1:4" ht="15" thickBot="1" x14ac:dyDescent="0.4">
      <c r="A173" s="46" t="s">
        <v>211</v>
      </c>
      <c r="B173" s="47"/>
      <c r="C173" s="47"/>
      <c r="D173" s="9">
        <f>SUM(D171:D172)</f>
        <v>0</v>
      </c>
    </row>
    <row r="174" spans="1:4" ht="15" thickBot="1" x14ac:dyDescent="0.4">
      <c r="A174" s="11">
        <f>'PI skaičiuoklė'!C78</f>
        <v>0</v>
      </c>
      <c r="B174" s="9"/>
      <c r="C174" s="9"/>
      <c r="D174" s="9"/>
    </row>
    <row r="175" spans="1:4" ht="15" thickBot="1" x14ac:dyDescent="0.4">
      <c r="A175" s="13"/>
      <c r="B175" s="12" t="s">
        <v>184</v>
      </c>
      <c r="C175" s="12">
        <v>0</v>
      </c>
      <c r="D175" s="12">
        <f>+C175</f>
        <v>0</v>
      </c>
    </row>
    <row r="176" spans="1:4" ht="15" thickBot="1" x14ac:dyDescent="0.4">
      <c r="A176" s="13"/>
      <c r="B176" s="12" t="s">
        <v>185</v>
      </c>
      <c r="C176" s="12">
        <v>0</v>
      </c>
      <c r="D176" s="12">
        <f>+C176</f>
        <v>0</v>
      </c>
    </row>
    <row r="177" spans="1:4" ht="15" thickBot="1" x14ac:dyDescent="0.4">
      <c r="A177" s="46" t="s">
        <v>212</v>
      </c>
      <c r="B177" s="47"/>
      <c r="C177" s="47"/>
      <c r="D177" s="9">
        <f>SUM(D175:D176)</f>
        <v>0</v>
      </c>
    </row>
    <row r="178" spans="1:4" ht="15" thickBot="1" x14ac:dyDescent="0.4">
      <c r="A178" s="49" t="s">
        <v>213</v>
      </c>
      <c r="B178" s="50"/>
      <c r="C178" s="50"/>
      <c r="D178" s="9">
        <f>SUM(D169,D173,D177)</f>
        <v>0</v>
      </c>
    </row>
  </sheetData>
  <mergeCells count="54">
    <mergeCell ref="A177:C177"/>
    <mergeCell ref="A178:C178"/>
    <mergeCell ref="A150:C150"/>
    <mergeCell ref="A155:C155"/>
    <mergeCell ref="A159:C159"/>
    <mergeCell ref="A163:C163"/>
    <mergeCell ref="A164:C164"/>
    <mergeCell ref="A141:C141"/>
    <mergeCell ref="A145:C145"/>
    <mergeCell ref="A149:C149"/>
    <mergeCell ref="A169:C169"/>
    <mergeCell ref="A173:C173"/>
    <mergeCell ref="A121:C121"/>
    <mergeCell ref="A127:C127"/>
    <mergeCell ref="A131:C131"/>
    <mergeCell ref="A135:C135"/>
    <mergeCell ref="A136:C136"/>
    <mergeCell ref="A78:C78"/>
    <mergeCell ref="A82:C82"/>
    <mergeCell ref="A86:C86"/>
    <mergeCell ref="A87:C87"/>
    <mergeCell ref="A107:C107"/>
    <mergeCell ref="A113:C113"/>
    <mergeCell ref="A117:C117"/>
    <mergeCell ref="A122:C122"/>
    <mergeCell ref="A1:D1"/>
    <mergeCell ref="A92:D92"/>
    <mergeCell ref="A99:C99"/>
    <mergeCell ref="A103:C103"/>
    <mergeCell ref="A108:C108"/>
    <mergeCell ref="A31:C31"/>
    <mergeCell ref="A8:C8"/>
    <mergeCell ref="A12:C12"/>
    <mergeCell ref="A17:C17"/>
    <mergeCell ref="A22:C22"/>
    <mergeCell ref="A26:C26"/>
    <mergeCell ref="B2:C2"/>
    <mergeCell ref="A36:C36"/>
    <mergeCell ref="B3:C3"/>
    <mergeCell ref="B93:C93"/>
    <mergeCell ref="B94:C94"/>
    <mergeCell ref="A30:C30"/>
    <mergeCell ref="A16:C16"/>
    <mergeCell ref="A40:C40"/>
    <mergeCell ref="A44:C44"/>
    <mergeCell ref="A45:C45"/>
    <mergeCell ref="A50:C50"/>
    <mergeCell ref="A54:C54"/>
    <mergeCell ref="A58:C58"/>
    <mergeCell ref="A59:C59"/>
    <mergeCell ref="A64:C64"/>
    <mergeCell ref="A68:C68"/>
    <mergeCell ref="A72:C72"/>
    <mergeCell ref="A73:C73"/>
  </mergeCells>
  <pageMargins left="0.70866141732283472" right="0.70866141732283472" top="0.78740157480314965" bottom="0.78740157480314965"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93"/>
  <sheetViews>
    <sheetView topLeftCell="A154" workbookViewId="0">
      <selection activeCell="E53" sqref="E53"/>
    </sheetView>
  </sheetViews>
  <sheetFormatPr defaultColWidth="8.6328125" defaultRowHeight="10.5" x14ac:dyDescent="0.35"/>
  <cols>
    <col min="1" max="1" width="28.54296875" style="2" customWidth="1"/>
    <col min="2" max="2" width="13" style="2" customWidth="1"/>
    <col min="3" max="3" width="22.54296875" style="2" customWidth="1"/>
    <col min="4" max="4" width="37.453125" style="2" customWidth="1"/>
    <col min="5" max="5" width="14.54296875" style="2" customWidth="1"/>
    <col min="6" max="16384" width="8.6328125" style="2"/>
  </cols>
  <sheetData>
    <row r="1" spans="1:5" ht="13.5" thickBot="1" x14ac:dyDescent="0.4">
      <c r="A1" s="62" t="s">
        <v>63</v>
      </c>
      <c r="B1" s="63"/>
      <c r="C1" s="63"/>
      <c r="D1" s="63"/>
      <c r="E1" s="64"/>
    </row>
    <row r="2" spans="1:5" ht="36.75" customHeight="1" thickBot="1" x14ac:dyDescent="0.4">
      <c r="A2" s="4" t="s">
        <v>87</v>
      </c>
      <c r="B2" s="5" t="s">
        <v>89</v>
      </c>
      <c r="C2" s="5" t="s">
        <v>60</v>
      </c>
      <c r="D2" s="5" t="s">
        <v>90</v>
      </c>
      <c r="E2" s="5" t="s">
        <v>4</v>
      </c>
    </row>
    <row r="3" spans="1:5" ht="11.25" customHeight="1" thickBot="1" x14ac:dyDescent="0.4">
      <c r="A3" s="32">
        <v>1</v>
      </c>
      <c r="B3" s="16">
        <v>2</v>
      </c>
      <c r="C3" s="16">
        <v>3</v>
      </c>
      <c r="D3" s="16">
        <v>4</v>
      </c>
      <c r="E3" s="16">
        <v>5</v>
      </c>
    </row>
    <row r="4" spans="1:5" ht="189.5" thickBot="1" x14ac:dyDescent="0.4">
      <c r="A4" s="8" t="str">
        <f>'PI skaičiuoklė'!B6</f>
        <v>Nuostatų 4.5 p. Rengia namo priežiūros ūkinį ir finansinį planą , kuriame nurodo planuojamas einamųjų metų namo bendrojo naudojimo objektų administravimo, namo techninės priežiūros, šildymo ir karšto vandens sistemų, lifto, bendrojo naudojimo patalpų ir žemės sklypo priežiūros, kitas su administruojamu namu susijusias paslaugas, jų tarifus ir išlaidas. Nuostatų 14.4 papunktyje nurodytu būdu jį teikia derinti patalpų savininkams, nustatydamas ne trumpesnį kaip 10 darbo dienų pastabų ir pasiūlymų teikimo terminą. Ūkinį planą tikslina pagal patalpų savininkų motyvuotas pastabas ir pasiūlymus, tvirtina, per 5 darbo dienas po patvirtinimo skelbia ir kopijas teikia patalpų savininkams Nuostatų 14.1, 14.4 ar 14.5 papunkčiuose nurodytais būdais.</v>
      </c>
      <c r="B4" s="9"/>
      <c r="C4" s="9"/>
      <c r="D4" s="9"/>
      <c r="E4" s="9"/>
    </row>
    <row r="5" spans="1:5" ht="11" thickBot="1" x14ac:dyDescent="0.4">
      <c r="A5" s="11" t="str">
        <f>'PI skaičiuoklė'!C7</f>
        <v>Privaloma rengti planą</v>
      </c>
      <c r="B5" s="9"/>
      <c r="C5" s="9"/>
      <c r="D5" s="9"/>
      <c r="E5" s="9"/>
    </row>
    <row r="6" spans="1:5" ht="11" thickBot="1" x14ac:dyDescent="0.4">
      <c r="A6" s="13"/>
      <c r="B6" s="12" t="s">
        <v>21</v>
      </c>
      <c r="C6" s="12">
        <v>0</v>
      </c>
      <c r="D6" s="12">
        <v>0</v>
      </c>
      <c r="E6" s="12">
        <f>+C6*D6</f>
        <v>0</v>
      </c>
    </row>
    <row r="7" spans="1:5" ht="11" thickBot="1" x14ac:dyDescent="0.4">
      <c r="A7" s="13"/>
      <c r="B7" s="12" t="s">
        <v>22</v>
      </c>
      <c r="C7" s="12">
        <v>0</v>
      </c>
      <c r="D7" s="12">
        <v>0</v>
      </c>
      <c r="E7" s="12">
        <f>+C7*D7</f>
        <v>0</v>
      </c>
    </row>
    <row r="8" spans="1:5" ht="14.15" customHeight="1" thickBot="1" x14ac:dyDescent="0.4">
      <c r="A8" s="46" t="s">
        <v>36</v>
      </c>
      <c r="B8" s="47"/>
      <c r="C8" s="47"/>
      <c r="D8" s="48"/>
      <c r="E8" s="12">
        <f>SUM(E6:E7)</f>
        <v>0</v>
      </c>
    </row>
    <row r="9" spans="1:5" ht="21.5" thickBot="1" x14ac:dyDescent="0.4">
      <c r="A9" s="11" t="str">
        <f>'PI skaičiuoklė'!C8</f>
        <v>Planą derinti  su savininkais, tikslinti ir skelbti bei teikti Nuostatų 14.4 p. būdu</v>
      </c>
      <c r="B9" s="9"/>
      <c r="C9" s="9"/>
      <c r="D9" s="9"/>
      <c r="E9" s="9"/>
    </row>
    <row r="10" spans="1:5" ht="11" thickBot="1" x14ac:dyDescent="0.4">
      <c r="A10" s="13"/>
      <c r="B10" s="12" t="s">
        <v>23</v>
      </c>
      <c r="C10" s="12">
        <v>0</v>
      </c>
      <c r="D10" s="12">
        <v>0</v>
      </c>
      <c r="E10" s="12">
        <f t="shared" ref="E10:E11" si="0">+C10*D10</f>
        <v>0</v>
      </c>
    </row>
    <row r="11" spans="1:5" ht="11" thickBot="1" x14ac:dyDescent="0.4">
      <c r="A11" s="13"/>
      <c r="B11" s="12" t="s">
        <v>24</v>
      </c>
      <c r="C11" s="12">
        <v>0</v>
      </c>
      <c r="D11" s="12">
        <v>0</v>
      </c>
      <c r="E11" s="12">
        <f t="shared" si="0"/>
        <v>0</v>
      </c>
    </row>
    <row r="12" spans="1:5" ht="11" thickBot="1" x14ac:dyDescent="0.4">
      <c r="A12" s="46" t="s">
        <v>37</v>
      </c>
      <c r="B12" s="47"/>
      <c r="C12" s="47"/>
      <c r="D12" s="48"/>
      <c r="E12" s="12">
        <f>SUM(E10:E11)</f>
        <v>0</v>
      </c>
    </row>
    <row r="13" spans="1:5" ht="11" thickBot="1" x14ac:dyDescent="0.4">
      <c r="A13" s="11" t="str">
        <f>'PI skaičiuoklė'!C9</f>
        <v>Veiksmas A3</v>
      </c>
      <c r="B13" s="9"/>
      <c r="C13" s="9"/>
      <c r="D13" s="9"/>
      <c r="E13" s="9"/>
    </row>
    <row r="14" spans="1:5" ht="11" thickBot="1" x14ac:dyDescent="0.4">
      <c r="A14" s="13"/>
      <c r="B14" s="12" t="s">
        <v>182</v>
      </c>
      <c r="C14" s="12">
        <v>0</v>
      </c>
      <c r="D14" s="12">
        <v>0</v>
      </c>
      <c r="E14" s="12">
        <f t="shared" ref="E14:E15" si="1">+C14*D14</f>
        <v>0</v>
      </c>
    </row>
    <row r="15" spans="1:5" ht="11" thickBot="1" x14ac:dyDescent="0.4">
      <c r="A15" s="13"/>
      <c r="B15" s="12" t="s">
        <v>183</v>
      </c>
      <c r="C15" s="12">
        <v>0</v>
      </c>
      <c r="D15" s="12">
        <v>0</v>
      </c>
      <c r="E15" s="12">
        <f t="shared" si="1"/>
        <v>0</v>
      </c>
    </row>
    <row r="16" spans="1:5" ht="11" thickBot="1" x14ac:dyDescent="0.4">
      <c r="A16" s="46" t="s">
        <v>214</v>
      </c>
      <c r="B16" s="47"/>
      <c r="C16" s="47"/>
      <c r="D16" s="48"/>
      <c r="E16" s="12">
        <f>SUM(E14:E15)</f>
        <v>0</v>
      </c>
    </row>
    <row r="17" spans="1:5" ht="11" thickBot="1" x14ac:dyDescent="0.4">
      <c r="A17" s="13"/>
      <c r="B17" s="12" t="s">
        <v>10</v>
      </c>
      <c r="C17" s="12"/>
      <c r="D17" s="12"/>
      <c r="E17" s="12" t="s">
        <v>91</v>
      </c>
    </row>
    <row r="18" spans="1:5" ht="11" thickBot="1" x14ac:dyDescent="0.4">
      <c r="A18" s="49" t="s">
        <v>38</v>
      </c>
      <c r="B18" s="50"/>
      <c r="C18" s="50"/>
      <c r="D18" s="51"/>
      <c r="E18" s="9">
        <f>SUM(E8,E12,E16)</f>
        <v>0</v>
      </c>
    </row>
    <row r="19" spans="1:5" ht="63.5" thickBot="1" x14ac:dyDescent="0.4">
      <c r="A19" s="8" t="str">
        <f>'PI skaičiuoklė'!B12</f>
        <v>Nuostatų 16 p." Jeigu atstovas (atstovai) neišrenkamas (neišrenkami), administratorius ne rečiau kaip kartą per metus organizuoja patalpų savininkų susirinkimą ar balsavimą raštu dėl atstovo (atstovų) išrinkimo, kol jis (jie) išrenkamas (išrenkami)"</v>
      </c>
      <c r="B19" s="9"/>
      <c r="C19" s="9"/>
      <c r="D19" s="9"/>
      <c r="E19" s="9"/>
    </row>
    <row r="20" spans="1:5" ht="42.5" thickBot="1" x14ac:dyDescent="0.4">
      <c r="A20" s="11" t="str">
        <f>'PI skaičiuoklė'!C13</f>
        <v>Privalomai organizuoja susirinkimą ar balsavimą raštu, Jei pirmas neįvyksta, organizuoja pakartotinį susirinkimą ar balsavimą.</v>
      </c>
      <c r="B20" s="9"/>
      <c r="C20" s="9"/>
      <c r="D20" s="9"/>
      <c r="E20" s="9"/>
    </row>
    <row r="21" spans="1:5" ht="11" thickBot="1" x14ac:dyDescent="0.4">
      <c r="A21" s="13"/>
      <c r="B21" s="12" t="s">
        <v>25</v>
      </c>
      <c r="C21" s="12">
        <v>0</v>
      </c>
      <c r="D21" s="12">
        <v>0</v>
      </c>
      <c r="E21" s="12">
        <f t="shared" ref="E21:E22" si="2">+C21*D21</f>
        <v>0</v>
      </c>
    </row>
    <row r="22" spans="1:5" ht="11" thickBot="1" x14ac:dyDescent="0.4">
      <c r="A22" s="13"/>
      <c r="B22" s="12" t="s">
        <v>26</v>
      </c>
      <c r="C22" s="12">
        <v>0</v>
      </c>
      <c r="D22" s="12">
        <v>0</v>
      </c>
      <c r="E22" s="12">
        <f t="shared" si="2"/>
        <v>0</v>
      </c>
    </row>
    <row r="23" spans="1:5" ht="11" thickBot="1" x14ac:dyDescent="0.4">
      <c r="A23" s="46" t="s">
        <v>39</v>
      </c>
      <c r="B23" s="47"/>
      <c r="C23" s="47"/>
      <c r="D23" s="48"/>
      <c r="E23" s="12">
        <f>SUM(E21:E22)</f>
        <v>0</v>
      </c>
    </row>
    <row r="24" spans="1:5" ht="11" thickBot="1" x14ac:dyDescent="0.4">
      <c r="A24" s="11" t="str">
        <f>'PI skaičiuoklė'!C14</f>
        <v>Veiksmas B2</v>
      </c>
      <c r="B24" s="9"/>
      <c r="C24" s="9"/>
      <c r="D24" s="9"/>
      <c r="E24" s="9"/>
    </row>
    <row r="25" spans="1:5" ht="11" thickBot="1" x14ac:dyDescent="0.4">
      <c r="A25" s="13"/>
      <c r="B25" s="12" t="s">
        <v>27</v>
      </c>
      <c r="C25" s="12">
        <v>0</v>
      </c>
      <c r="D25" s="12">
        <v>0</v>
      </c>
      <c r="E25" s="12">
        <f t="shared" ref="E25:E26" si="3">+C25*D25</f>
        <v>0</v>
      </c>
    </row>
    <row r="26" spans="1:5" ht="11" thickBot="1" x14ac:dyDescent="0.4">
      <c r="A26" s="13"/>
      <c r="B26" s="12" t="s">
        <v>28</v>
      </c>
      <c r="C26" s="12">
        <v>0</v>
      </c>
      <c r="D26" s="12">
        <v>0</v>
      </c>
      <c r="E26" s="12">
        <f t="shared" si="3"/>
        <v>0</v>
      </c>
    </row>
    <row r="27" spans="1:5" ht="11" thickBot="1" x14ac:dyDescent="0.4">
      <c r="A27" s="46" t="s">
        <v>41</v>
      </c>
      <c r="B27" s="47"/>
      <c r="C27" s="47"/>
      <c r="D27" s="48"/>
      <c r="E27" s="12">
        <f>SUM(E25:E26)</f>
        <v>0</v>
      </c>
    </row>
    <row r="28" spans="1:5" ht="11" thickBot="1" x14ac:dyDescent="0.4">
      <c r="A28" s="11" t="str">
        <f>'PI skaičiuoklė'!C15</f>
        <v>Veiksmas B3</v>
      </c>
      <c r="B28" s="9"/>
      <c r="C28" s="9"/>
      <c r="D28" s="9"/>
      <c r="E28" s="9"/>
    </row>
    <row r="29" spans="1:5" ht="11" thickBot="1" x14ac:dyDescent="0.4">
      <c r="A29" s="13"/>
      <c r="B29" s="12" t="s">
        <v>180</v>
      </c>
      <c r="C29" s="12">
        <v>0</v>
      </c>
      <c r="D29" s="12">
        <v>0</v>
      </c>
      <c r="E29" s="12">
        <f t="shared" ref="E29:E30" si="4">+C29*D29</f>
        <v>0</v>
      </c>
    </row>
    <row r="30" spans="1:5" ht="11" thickBot="1" x14ac:dyDescent="0.4">
      <c r="A30" s="13"/>
      <c r="B30" s="12" t="s">
        <v>181</v>
      </c>
      <c r="C30" s="12">
        <v>0</v>
      </c>
      <c r="D30" s="12">
        <v>0</v>
      </c>
      <c r="E30" s="12">
        <f t="shared" si="4"/>
        <v>0</v>
      </c>
    </row>
    <row r="31" spans="1:5" ht="11" thickBot="1" x14ac:dyDescent="0.4">
      <c r="A31" s="46" t="s">
        <v>215</v>
      </c>
      <c r="B31" s="47"/>
      <c r="C31" s="47"/>
      <c r="D31" s="48"/>
      <c r="E31" s="12">
        <f>SUM(E29:E30)</f>
        <v>0</v>
      </c>
    </row>
    <row r="32" spans="1:5" ht="11" thickBot="1" x14ac:dyDescent="0.4">
      <c r="A32" s="13"/>
      <c r="B32" s="12" t="s">
        <v>10</v>
      </c>
      <c r="C32" s="12"/>
      <c r="D32" s="12"/>
      <c r="E32" s="12" t="s">
        <v>16</v>
      </c>
    </row>
    <row r="33" spans="1:5" ht="11" thickBot="1" x14ac:dyDescent="0.4">
      <c r="A33" s="49" t="s">
        <v>40</v>
      </c>
      <c r="B33" s="50"/>
      <c r="C33" s="50"/>
      <c r="D33" s="51"/>
      <c r="E33" s="9">
        <f>SUM(E23,E27,E31)</f>
        <v>0</v>
      </c>
    </row>
    <row r="34" spans="1:5" ht="11" thickBot="1" x14ac:dyDescent="0.4">
      <c r="A34" s="8">
        <f>'PI skaičiuoklė'!B18</f>
        <v>0</v>
      </c>
      <c r="B34" s="9"/>
      <c r="C34" s="9"/>
      <c r="D34" s="9"/>
      <c r="E34" s="9"/>
    </row>
    <row r="35" spans="1:5" ht="11" thickBot="1" x14ac:dyDescent="0.4">
      <c r="A35" s="11">
        <f>'PI skaičiuoklė'!C19</f>
        <v>0</v>
      </c>
      <c r="B35" s="9"/>
      <c r="C35" s="9"/>
      <c r="D35" s="9"/>
      <c r="E35" s="9"/>
    </row>
    <row r="36" spans="1:5" ht="11" thickBot="1" x14ac:dyDescent="0.4">
      <c r="A36" s="13"/>
      <c r="B36" s="12" t="s">
        <v>147</v>
      </c>
      <c r="C36" s="12">
        <v>0</v>
      </c>
      <c r="D36" s="12">
        <v>0</v>
      </c>
      <c r="E36" s="12">
        <f>+C36*D36</f>
        <v>0</v>
      </c>
    </row>
    <row r="37" spans="1:5" ht="11" thickBot="1" x14ac:dyDescent="0.4">
      <c r="A37" s="13"/>
      <c r="B37" s="12" t="s">
        <v>148</v>
      </c>
      <c r="C37" s="12">
        <v>0</v>
      </c>
      <c r="D37" s="12">
        <v>0</v>
      </c>
      <c r="E37" s="12">
        <f>+C37*D37</f>
        <v>0</v>
      </c>
    </row>
    <row r="38" spans="1:5" ht="14.15" customHeight="1" thickBot="1" x14ac:dyDescent="0.4">
      <c r="A38" s="46" t="s">
        <v>216</v>
      </c>
      <c r="B38" s="47"/>
      <c r="C38" s="47"/>
      <c r="D38" s="48"/>
      <c r="E38" s="12">
        <f>SUM(E36:E37)</f>
        <v>0</v>
      </c>
    </row>
    <row r="39" spans="1:5" ht="11" thickBot="1" x14ac:dyDescent="0.4">
      <c r="A39" s="11" t="str">
        <f>'PI skaičiuoklė'!C20</f>
        <v>Veiksmas C2</v>
      </c>
      <c r="B39" s="9"/>
      <c r="C39" s="9"/>
      <c r="D39" s="9"/>
      <c r="E39" s="9"/>
    </row>
    <row r="40" spans="1:5" ht="11" thickBot="1" x14ac:dyDescent="0.4">
      <c r="A40" s="13"/>
      <c r="B40" s="12" t="s">
        <v>149</v>
      </c>
      <c r="C40" s="12">
        <v>0</v>
      </c>
      <c r="D40" s="12">
        <v>0</v>
      </c>
      <c r="E40" s="12">
        <f t="shared" ref="E40:E41" si="5">+C40*D40</f>
        <v>0</v>
      </c>
    </row>
    <row r="41" spans="1:5" ht="11" thickBot="1" x14ac:dyDescent="0.4">
      <c r="A41" s="13"/>
      <c r="B41" s="12" t="s">
        <v>150</v>
      </c>
      <c r="C41" s="12">
        <v>0</v>
      </c>
      <c r="D41" s="12">
        <v>0</v>
      </c>
      <c r="E41" s="12">
        <f t="shared" si="5"/>
        <v>0</v>
      </c>
    </row>
    <row r="42" spans="1:5" ht="11" thickBot="1" x14ac:dyDescent="0.4">
      <c r="A42" s="46" t="s">
        <v>217</v>
      </c>
      <c r="B42" s="47"/>
      <c r="C42" s="47"/>
      <c r="D42" s="48"/>
      <c r="E42" s="12">
        <f>SUM(E40:E41)</f>
        <v>0</v>
      </c>
    </row>
    <row r="43" spans="1:5" ht="11" thickBot="1" x14ac:dyDescent="0.4">
      <c r="A43" s="11" t="str">
        <f>'PI skaičiuoklė'!C21</f>
        <v>Veiksmas C3</v>
      </c>
      <c r="B43" s="9"/>
      <c r="C43" s="9"/>
      <c r="D43" s="9"/>
      <c r="E43" s="9"/>
    </row>
    <row r="44" spans="1:5" ht="11" thickBot="1" x14ac:dyDescent="0.4">
      <c r="A44" s="13"/>
      <c r="B44" s="12" t="s">
        <v>187</v>
      </c>
      <c r="C44" s="12">
        <v>0</v>
      </c>
      <c r="D44" s="12">
        <v>0</v>
      </c>
      <c r="E44" s="12">
        <f t="shared" ref="E44:E45" si="6">+C44*D44</f>
        <v>0</v>
      </c>
    </row>
    <row r="45" spans="1:5" ht="11" thickBot="1" x14ac:dyDescent="0.4">
      <c r="A45" s="13"/>
      <c r="B45" s="12" t="s">
        <v>188</v>
      </c>
      <c r="C45" s="12">
        <v>0</v>
      </c>
      <c r="D45" s="12">
        <v>0</v>
      </c>
      <c r="E45" s="12">
        <f t="shared" si="6"/>
        <v>0</v>
      </c>
    </row>
    <row r="46" spans="1:5" ht="11" thickBot="1" x14ac:dyDescent="0.4">
      <c r="A46" s="46" t="s">
        <v>218</v>
      </c>
      <c r="B46" s="47"/>
      <c r="C46" s="47"/>
      <c r="D46" s="48"/>
      <c r="E46" s="12">
        <f>SUM(E44:E45)</f>
        <v>0</v>
      </c>
    </row>
    <row r="47" spans="1:5" ht="11" thickBot="1" x14ac:dyDescent="0.4">
      <c r="A47" s="13"/>
      <c r="B47" s="12" t="s">
        <v>10</v>
      </c>
      <c r="C47" s="12"/>
      <c r="D47" s="12"/>
      <c r="E47" s="12" t="s">
        <v>91</v>
      </c>
    </row>
    <row r="48" spans="1:5" ht="11" thickBot="1" x14ac:dyDescent="0.4">
      <c r="A48" s="49" t="s">
        <v>219</v>
      </c>
      <c r="B48" s="50"/>
      <c r="C48" s="50"/>
      <c r="D48" s="51"/>
      <c r="E48" s="9">
        <f>SUM(E38,E42,E46)</f>
        <v>0</v>
      </c>
    </row>
    <row r="49" spans="1:5" ht="11" thickBot="1" x14ac:dyDescent="0.4">
      <c r="A49" s="8" t="str">
        <f>'PI skaičiuoklė'!B25</f>
        <v>Straipsnis (-iai), punktas (-ai) ir įpareigojimas</v>
      </c>
      <c r="B49" s="9"/>
      <c r="C49" s="9"/>
      <c r="D49" s="9"/>
      <c r="E49" s="9"/>
    </row>
    <row r="50" spans="1:5" ht="11" thickBot="1" x14ac:dyDescent="0.4">
      <c r="A50" s="11" t="str">
        <f>'PI skaičiuoklė'!C26</f>
        <v>Veiksmas D1</v>
      </c>
      <c r="B50" s="9"/>
      <c r="C50" s="9"/>
      <c r="D50" s="9"/>
      <c r="E50" s="9"/>
    </row>
    <row r="51" spans="1:5" ht="11" thickBot="1" x14ac:dyDescent="0.4">
      <c r="A51" s="13"/>
      <c r="B51" s="12" t="s">
        <v>157</v>
      </c>
      <c r="C51" s="12">
        <v>0</v>
      </c>
      <c r="D51" s="12">
        <v>0</v>
      </c>
      <c r="E51" s="12">
        <f t="shared" ref="E51:E52" si="7">+C51*D51</f>
        <v>0</v>
      </c>
    </row>
    <row r="52" spans="1:5" ht="11" thickBot="1" x14ac:dyDescent="0.4">
      <c r="A52" s="13"/>
      <c r="B52" s="12" t="s">
        <v>158</v>
      </c>
      <c r="C52" s="12">
        <v>0</v>
      </c>
      <c r="D52" s="12">
        <v>0</v>
      </c>
      <c r="E52" s="12">
        <f t="shared" si="7"/>
        <v>0</v>
      </c>
    </row>
    <row r="53" spans="1:5" ht="11" thickBot="1" x14ac:dyDescent="0.4">
      <c r="A53" s="46" t="s">
        <v>220</v>
      </c>
      <c r="B53" s="47"/>
      <c r="C53" s="47"/>
      <c r="D53" s="48"/>
      <c r="E53" s="12">
        <f>SUM(E51:E52)</f>
        <v>0</v>
      </c>
    </row>
    <row r="54" spans="1:5" ht="11" thickBot="1" x14ac:dyDescent="0.4">
      <c r="A54" s="11" t="str">
        <f>'PI skaičiuoklė'!C27</f>
        <v>Veiksmas D2</v>
      </c>
      <c r="B54" s="9"/>
      <c r="C54" s="9"/>
      <c r="D54" s="9"/>
      <c r="E54" s="9"/>
    </row>
    <row r="55" spans="1:5" ht="11" thickBot="1" x14ac:dyDescent="0.4">
      <c r="A55" s="13"/>
      <c r="B55" s="12" t="s">
        <v>159</v>
      </c>
      <c r="C55" s="12">
        <v>0</v>
      </c>
      <c r="D55" s="12">
        <v>0</v>
      </c>
      <c r="E55" s="12">
        <f t="shared" ref="E55:E56" si="8">+C55*D55</f>
        <v>0</v>
      </c>
    </row>
    <row r="56" spans="1:5" ht="11" thickBot="1" x14ac:dyDescent="0.4">
      <c r="A56" s="13"/>
      <c r="B56" s="12" t="s">
        <v>160</v>
      </c>
      <c r="C56" s="12">
        <v>0</v>
      </c>
      <c r="D56" s="12">
        <v>0</v>
      </c>
      <c r="E56" s="12">
        <f t="shared" si="8"/>
        <v>0</v>
      </c>
    </row>
    <row r="57" spans="1:5" ht="11" thickBot="1" x14ac:dyDescent="0.4">
      <c r="A57" s="46" t="s">
        <v>221</v>
      </c>
      <c r="B57" s="47"/>
      <c r="C57" s="47"/>
      <c r="D57" s="48"/>
      <c r="E57" s="12">
        <f>SUM(E55:E56)</f>
        <v>0</v>
      </c>
    </row>
    <row r="58" spans="1:5" ht="11" thickBot="1" x14ac:dyDescent="0.4">
      <c r="A58" s="11" t="str">
        <f>'PI skaičiuoklė'!C28</f>
        <v>Veiksmas D3</v>
      </c>
      <c r="B58" s="9"/>
      <c r="C58" s="9"/>
      <c r="D58" s="9"/>
      <c r="E58" s="9"/>
    </row>
    <row r="59" spans="1:5" ht="11" thickBot="1" x14ac:dyDescent="0.4">
      <c r="A59" s="13"/>
      <c r="B59" s="12" t="s">
        <v>190</v>
      </c>
      <c r="C59" s="12">
        <v>0</v>
      </c>
      <c r="D59" s="12">
        <v>0</v>
      </c>
      <c r="E59" s="12">
        <f t="shared" ref="E59:E60" si="9">+C59*D59</f>
        <v>0</v>
      </c>
    </row>
    <row r="60" spans="1:5" ht="11" thickBot="1" x14ac:dyDescent="0.4">
      <c r="A60" s="13"/>
      <c r="B60" s="12" t="s">
        <v>191</v>
      </c>
      <c r="C60" s="12">
        <v>0</v>
      </c>
      <c r="D60" s="12">
        <v>0</v>
      </c>
      <c r="E60" s="12">
        <f t="shared" si="9"/>
        <v>0</v>
      </c>
    </row>
    <row r="61" spans="1:5" ht="11" thickBot="1" x14ac:dyDescent="0.4">
      <c r="A61" s="46" t="s">
        <v>222</v>
      </c>
      <c r="B61" s="47"/>
      <c r="C61" s="47"/>
      <c r="D61" s="48"/>
      <c r="E61" s="12">
        <f>SUM(E59:E60)</f>
        <v>0</v>
      </c>
    </row>
    <row r="62" spans="1:5" ht="11" thickBot="1" x14ac:dyDescent="0.4">
      <c r="A62" s="13"/>
      <c r="B62" s="12" t="s">
        <v>10</v>
      </c>
      <c r="C62" s="12"/>
      <c r="D62" s="12"/>
      <c r="E62" s="12" t="s">
        <v>16</v>
      </c>
    </row>
    <row r="63" spans="1:5" ht="11" thickBot="1" x14ac:dyDescent="0.4">
      <c r="A63" s="49" t="s">
        <v>223</v>
      </c>
      <c r="B63" s="50"/>
      <c r="C63" s="50"/>
      <c r="D63" s="51"/>
      <c r="E63" s="9">
        <f>SUM(E53,E57,E61)</f>
        <v>0</v>
      </c>
    </row>
    <row r="64" spans="1:5" ht="11" thickBot="1" x14ac:dyDescent="0.4">
      <c r="A64" s="8" t="str">
        <f>'PI skaičiuoklė'!B31</f>
        <v>Straipsnis (-iai), punktas (-ai) ir įpareigojimas</v>
      </c>
      <c r="B64" s="9"/>
      <c r="C64" s="9"/>
      <c r="D64" s="9"/>
      <c r="E64" s="9"/>
    </row>
    <row r="65" spans="1:5" ht="11" thickBot="1" x14ac:dyDescent="0.4">
      <c r="A65" s="11" t="str">
        <f>'PI skaičiuoklė'!C32</f>
        <v>Veiksmas E1</v>
      </c>
      <c r="B65" s="9"/>
      <c r="C65" s="9"/>
      <c r="D65" s="9"/>
      <c r="E65" s="9"/>
    </row>
    <row r="66" spans="1:5" ht="11" thickBot="1" x14ac:dyDescent="0.4">
      <c r="A66" s="13"/>
      <c r="B66" s="12" t="s">
        <v>163</v>
      </c>
      <c r="C66" s="12">
        <v>0</v>
      </c>
      <c r="D66" s="12">
        <v>0</v>
      </c>
      <c r="E66" s="12">
        <f>+C66*D66</f>
        <v>0</v>
      </c>
    </row>
    <row r="67" spans="1:5" ht="11" thickBot="1" x14ac:dyDescent="0.4">
      <c r="A67" s="13"/>
      <c r="B67" s="12" t="s">
        <v>164</v>
      </c>
      <c r="C67" s="12">
        <v>0</v>
      </c>
      <c r="D67" s="12">
        <v>0</v>
      </c>
      <c r="E67" s="12">
        <f>+C67*D67</f>
        <v>0</v>
      </c>
    </row>
    <row r="68" spans="1:5" ht="14.15" customHeight="1" thickBot="1" x14ac:dyDescent="0.4">
      <c r="A68" s="46" t="s">
        <v>224</v>
      </c>
      <c r="B68" s="47"/>
      <c r="C68" s="47"/>
      <c r="D68" s="48"/>
      <c r="E68" s="12">
        <f>SUM(E66:E67)</f>
        <v>0</v>
      </c>
    </row>
    <row r="69" spans="1:5" ht="11" thickBot="1" x14ac:dyDescent="0.4">
      <c r="A69" s="11" t="str">
        <f>'PI skaičiuoklė'!C33</f>
        <v>Veiksmas E2</v>
      </c>
      <c r="B69" s="9"/>
      <c r="C69" s="9"/>
      <c r="D69" s="9"/>
      <c r="E69" s="9"/>
    </row>
    <row r="70" spans="1:5" ht="11" thickBot="1" x14ac:dyDescent="0.4">
      <c r="A70" s="13"/>
      <c r="B70" s="12" t="s">
        <v>166</v>
      </c>
      <c r="C70" s="12">
        <v>0</v>
      </c>
      <c r="D70" s="12">
        <v>0</v>
      </c>
      <c r="E70" s="12">
        <f t="shared" ref="E70:E71" si="10">+C70*D70</f>
        <v>0</v>
      </c>
    </row>
    <row r="71" spans="1:5" ht="11" thickBot="1" x14ac:dyDescent="0.4">
      <c r="A71" s="13"/>
      <c r="B71" s="12" t="s">
        <v>165</v>
      </c>
      <c r="C71" s="12">
        <v>0</v>
      </c>
      <c r="D71" s="12">
        <v>0</v>
      </c>
      <c r="E71" s="12">
        <f t="shared" si="10"/>
        <v>0</v>
      </c>
    </row>
    <row r="72" spans="1:5" ht="11" thickBot="1" x14ac:dyDescent="0.4">
      <c r="A72" s="46" t="s">
        <v>225</v>
      </c>
      <c r="B72" s="47"/>
      <c r="C72" s="47"/>
      <c r="D72" s="48"/>
      <c r="E72" s="12">
        <f>SUM(E70:E71)</f>
        <v>0</v>
      </c>
    </row>
    <row r="73" spans="1:5" ht="11" thickBot="1" x14ac:dyDescent="0.4">
      <c r="A73" s="11" t="str">
        <f>'PI skaičiuoklė'!C34</f>
        <v>Veiksmas E3</v>
      </c>
      <c r="B73" s="9"/>
      <c r="C73" s="9"/>
      <c r="D73" s="9"/>
      <c r="E73" s="9"/>
    </row>
    <row r="74" spans="1:5" ht="11" thickBot="1" x14ac:dyDescent="0.4">
      <c r="A74" s="13"/>
      <c r="B74" s="12" t="s">
        <v>193</v>
      </c>
      <c r="C74" s="12">
        <v>0</v>
      </c>
      <c r="D74" s="12">
        <v>0</v>
      </c>
      <c r="E74" s="12">
        <f t="shared" ref="E74:E75" si="11">+C74*D74</f>
        <v>0</v>
      </c>
    </row>
    <row r="75" spans="1:5" ht="11" thickBot="1" x14ac:dyDescent="0.4">
      <c r="A75" s="13"/>
      <c r="B75" s="12" t="s">
        <v>194</v>
      </c>
      <c r="C75" s="12">
        <v>0</v>
      </c>
      <c r="D75" s="12">
        <v>0</v>
      </c>
      <c r="E75" s="12">
        <f t="shared" si="11"/>
        <v>0</v>
      </c>
    </row>
    <row r="76" spans="1:5" ht="11" thickBot="1" x14ac:dyDescent="0.4">
      <c r="A76" s="46" t="s">
        <v>226</v>
      </c>
      <c r="B76" s="47"/>
      <c r="C76" s="47"/>
      <c r="D76" s="48"/>
      <c r="E76" s="12">
        <f>SUM(E74:E75)</f>
        <v>0</v>
      </c>
    </row>
    <row r="77" spans="1:5" ht="11" thickBot="1" x14ac:dyDescent="0.4">
      <c r="A77" s="13"/>
      <c r="B77" s="12" t="s">
        <v>10</v>
      </c>
      <c r="C77" s="12"/>
      <c r="D77" s="12"/>
      <c r="E77" s="12" t="s">
        <v>91</v>
      </c>
    </row>
    <row r="78" spans="1:5" ht="11" thickBot="1" x14ac:dyDescent="0.4">
      <c r="A78" s="49" t="s">
        <v>227</v>
      </c>
      <c r="B78" s="50"/>
      <c r="C78" s="50"/>
      <c r="D78" s="51"/>
      <c r="E78" s="9">
        <f>SUM(E68,E72,E76)</f>
        <v>0</v>
      </c>
    </row>
    <row r="79" spans="1:5" ht="11" thickBot="1" x14ac:dyDescent="0.4">
      <c r="A79" s="8" t="str">
        <f>'PI skaičiuoklė'!B37</f>
        <v>Straipsnis (-iai), punktas (-ai) ir įpareigojimas</v>
      </c>
      <c r="B79" s="9"/>
      <c r="C79" s="9"/>
      <c r="D79" s="9"/>
      <c r="E79" s="9"/>
    </row>
    <row r="80" spans="1:5" ht="11" thickBot="1" x14ac:dyDescent="0.4">
      <c r="A80" s="11" t="str">
        <f>'PI skaičiuoklė'!C38</f>
        <v>Veiksmas F1</v>
      </c>
      <c r="B80" s="9"/>
      <c r="C80" s="9"/>
      <c r="D80" s="9"/>
      <c r="E80" s="9"/>
    </row>
    <row r="81" spans="1:5" ht="11" thickBot="1" x14ac:dyDescent="0.4">
      <c r="A81" s="13"/>
      <c r="B81" s="12" t="s">
        <v>171</v>
      </c>
      <c r="C81" s="12">
        <v>0</v>
      </c>
      <c r="D81" s="12">
        <v>0</v>
      </c>
      <c r="E81" s="12">
        <f t="shared" ref="E81:E82" si="12">+C81*D81</f>
        <v>0</v>
      </c>
    </row>
    <row r="82" spans="1:5" ht="11" thickBot="1" x14ac:dyDescent="0.4">
      <c r="A82" s="13"/>
      <c r="B82" s="12" t="s">
        <v>172</v>
      </c>
      <c r="C82" s="12">
        <v>0</v>
      </c>
      <c r="D82" s="12">
        <v>0</v>
      </c>
      <c r="E82" s="12">
        <f t="shared" si="12"/>
        <v>0</v>
      </c>
    </row>
    <row r="83" spans="1:5" ht="11" thickBot="1" x14ac:dyDescent="0.4">
      <c r="A83" s="46" t="s">
        <v>228</v>
      </c>
      <c r="B83" s="47"/>
      <c r="C83" s="47"/>
      <c r="D83" s="48"/>
      <c r="E83" s="12">
        <f>SUM(E81:E82)</f>
        <v>0</v>
      </c>
    </row>
    <row r="84" spans="1:5" ht="11" thickBot="1" x14ac:dyDescent="0.4">
      <c r="A84" s="11" t="str">
        <f>'PI skaičiuoklė'!C39</f>
        <v>Veiksmas F2</v>
      </c>
      <c r="B84" s="9"/>
      <c r="C84" s="9"/>
      <c r="D84" s="9"/>
      <c r="E84" s="9"/>
    </row>
    <row r="85" spans="1:5" ht="11" thickBot="1" x14ac:dyDescent="0.4">
      <c r="A85" s="13"/>
      <c r="B85" s="12" t="s">
        <v>173</v>
      </c>
      <c r="C85" s="12">
        <v>0</v>
      </c>
      <c r="D85" s="12">
        <v>0</v>
      </c>
      <c r="E85" s="12">
        <f t="shared" ref="E85:E86" si="13">+C85*D85</f>
        <v>0</v>
      </c>
    </row>
    <row r="86" spans="1:5" ht="11" thickBot="1" x14ac:dyDescent="0.4">
      <c r="A86" s="13"/>
      <c r="B86" s="12" t="s">
        <v>174</v>
      </c>
      <c r="C86" s="12">
        <v>0</v>
      </c>
      <c r="D86" s="12">
        <v>0</v>
      </c>
      <c r="E86" s="12">
        <f t="shared" si="13"/>
        <v>0</v>
      </c>
    </row>
    <row r="87" spans="1:5" ht="11" thickBot="1" x14ac:dyDescent="0.4">
      <c r="A87" s="46" t="s">
        <v>229</v>
      </c>
      <c r="B87" s="47"/>
      <c r="C87" s="47"/>
      <c r="D87" s="48"/>
      <c r="E87" s="12">
        <f>SUM(E85:E86)</f>
        <v>0</v>
      </c>
    </row>
    <row r="88" spans="1:5" ht="11" thickBot="1" x14ac:dyDescent="0.4">
      <c r="A88" s="11" t="str">
        <f>'PI skaičiuoklė'!C40</f>
        <v>Veiksmas F3</v>
      </c>
      <c r="B88" s="9"/>
      <c r="C88" s="9"/>
      <c r="D88" s="9"/>
      <c r="E88" s="9"/>
    </row>
    <row r="89" spans="1:5" ht="11" thickBot="1" x14ac:dyDescent="0.4">
      <c r="A89" s="13"/>
      <c r="B89" s="12" t="s">
        <v>184</v>
      </c>
      <c r="C89" s="12">
        <v>0</v>
      </c>
      <c r="D89" s="12">
        <v>0</v>
      </c>
      <c r="E89" s="12">
        <f t="shared" ref="E89:E90" si="14">+C89*D89</f>
        <v>0</v>
      </c>
    </row>
    <row r="90" spans="1:5" ht="11" thickBot="1" x14ac:dyDescent="0.4">
      <c r="A90" s="13"/>
      <c r="B90" s="12" t="s">
        <v>185</v>
      </c>
      <c r="C90" s="12">
        <v>0</v>
      </c>
      <c r="D90" s="12">
        <v>0</v>
      </c>
      <c r="E90" s="12">
        <f t="shared" si="14"/>
        <v>0</v>
      </c>
    </row>
    <row r="91" spans="1:5" ht="11" thickBot="1" x14ac:dyDescent="0.4">
      <c r="A91" s="46" t="s">
        <v>230</v>
      </c>
      <c r="B91" s="47"/>
      <c r="C91" s="47"/>
      <c r="D91" s="48"/>
      <c r="E91" s="12">
        <f>SUM(E89:E90)</f>
        <v>0</v>
      </c>
    </row>
    <row r="92" spans="1:5" ht="11" thickBot="1" x14ac:dyDescent="0.4">
      <c r="A92" s="13"/>
      <c r="B92" s="12" t="s">
        <v>10</v>
      </c>
      <c r="C92" s="12"/>
      <c r="D92" s="12"/>
      <c r="E92" s="12" t="s">
        <v>16</v>
      </c>
    </row>
    <row r="93" spans="1:5" ht="11" thickBot="1" x14ac:dyDescent="0.4">
      <c r="A93" s="49" t="s">
        <v>231</v>
      </c>
      <c r="B93" s="50"/>
      <c r="C93" s="50"/>
      <c r="D93" s="51"/>
      <c r="E93" s="9">
        <f>SUM(E83,E87,E91)</f>
        <v>0</v>
      </c>
    </row>
    <row r="94" spans="1:5" x14ac:dyDescent="0.35">
      <c r="A94" s="30"/>
      <c r="B94" s="30"/>
      <c r="C94" s="30"/>
      <c r="D94" s="30"/>
      <c r="E94" s="33"/>
    </row>
    <row r="95" spans="1:5" x14ac:dyDescent="0.35">
      <c r="A95" s="30"/>
      <c r="B95" s="30"/>
      <c r="C95" s="30"/>
      <c r="D95" s="30"/>
      <c r="E95" s="33"/>
    </row>
    <row r="96" spans="1:5" x14ac:dyDescent="0.35">
      <c r="A96" s="30"/>
      <c r="B96" s="30"/>
      <c r="C96" s="30"/>
      <c r="D96" s="30"/>
      <c r="E96" s="33"/>
    </row>
    <row r="97" spans="1:5" x14ac:dyDescent="0.35">
      <c r="A97" s="30"/>
      <c r="B97" s="30"/>
      <c r="C97" s="30"/>
      <c r="D97" s="30"/>
      <c r="E97" s="33"/>
    </row>
    <row r="98" spans="1:5" x14ac:dyDescent="0.35">
      <c r="A98" s="30"/>
      <c r="B98" s="30"/>
      <c r="C98" s="30"/>
      <c r="D98" s="30"/>
      <c r="E98" s="33"/>
    </row>
    <row r="100" spans="1:5" ht="11" thickBot="1" x14ac:dyDescent="0.4"/>
    <row r="101" spans="1:5" ht="13.5" thickBot="1" x14ac:dyDescent="0.4">
      <c r="A101" s="65" t="s">
        <v>64</v>
      </c>
      <c r="B101" s="66"/>
      <c r="C101" s="66"/>
      <c r="D101" s="66"/>
      <c r="E101" s="67"/>
    </row>
    <row r="102" spans="1:5" ht="32" thickBot="1" x14ac:dyDescent="0.4">
      <c r="A102" s="4" t="s">
        <v>88</v>
      </c>
      <c r="B102" s="5" t="s">
        <v>89</v>
      </c>
      <c r="C102" s="5" t="s">
        <v>60</v>
      </c>
      <c r="D102" s="5" t="s">
        <v>90</v>
      </c>
      <c r="E102" s="5" t="s">
        <v>4</v>
      </c>
    </row>
    <row r="103" spans="1:5" ht="11" thickBot="1" x14ac:dyDescent="0.4">
      <c r="A103" s="32">
        <v>1</v>
      </c>
      <c r="B103" s="16">
        <v>2</v>
      </c>
      <c r="C103" s="16">
        <v>3</v>
      </c>
      <c r="D103" s="16">
        <v>4</v>
      </c>
      <c r="E103" s="16">
        <v>5</v>
      </c>
    </row>
    <row r="104" spans="1:5" ht="63.5" thickBot="1" x14ac:dyDescent="0.4">
      <c r="A104" s="8" t="str">
        <f>'PI skaičiuoklė'!B45</f>
        <v>Naikinamas Nuostatų 4.5 p. ir įpareigojimas privalomai rengti, derinti su savininkais ir tvirtinti metinį ūkinį planą, Nustatomas įpareigojimas Nuostatų 4.5.1 p skelbti paslaugų ir darbų pirkimų sąlygas interneto svetainėje Nuostatų 14.2.6 p.</v>
      </c>
      <c r="B104" s="9"/>
      <c r="C104" s="9"/>
      <c r="D104" s="9"/>
      <c r="E104" s="9"/>
    </row>
    <row r="105" spans="1:5" ht="11" thickBot="1" x14ac:dyDescent="0.4">
      <c r="A105" s="11" t="str">
        <f>'PI skaičiuoklė'!C46</f>
        <v>pirkimo sąlygų skelbimas</v>
      </c>
      <c r="B105" s="9"/>
      <c r="C105" s="9"/>
      <c r="D105" s="9"/>
      <c r="E105" s="9"/>
    </row>
    <row r="106" spans="1:5" ht="11" thickBot="1" x14ac:dyDescent="0.4">
      <c r="A106" s="13"/>
      <c r="B106" s="12" t="s">
        <v>21</v>
      </c>
      <c r="C106" s="12">
        <v>0</v>
      </c>
      <c r="D106" s="12">
        <v>0</v>
      </c>
      <c r="E106" s="12">
        <f>+C106*D106</f>
        <v>0</v>
      </c>
    </row>
    <row r="107" spans="1:5" ht="11" thickBot="1" x14ac:dyDescent="0.4">
      <c r="A107" s="13"/>
      <c r="B107" s="12" t="s">
        <v>22</v>
      </c>
      <c r="C107" s="12">
        <v>0</v>
      </c>
      <c r="D107" s="12">
        <v>0</v>
      </c>
      <c r="E107" s="12">
        <f>+C107*D107</f>
        <v>0</v>
      </c>
    </row>
    <row r="108" spans="1:5" ht="11" thickBot="1" x14ac:dyDescent="0.4">
      <c r="A108" s="46" t="s">
        <v>36</v>
      </c>
      <c r="B108" s="47"/>
      <c r="C108" s="47"/>
      <c r="D108" s="48"/>
      <c r="E108" s="12">
        <f>SUM(E106:E107)</f>
        <v>0</v>
      </c>
    </row>
    <row r="109" spans="1:5" ht="11" thickBot="1" x14ac:dyDescent="0.4">
      <c r="A109" s="11" t="str">
        <f>'PI skaičiuoklė'!C47</f>
        <v>Veiksmas A2</v>
      </c>
      <c r="B109" s="9"/>
      <c r="C109" s="9"/>
      <c r="D109" s="9"/>
      <c r="E109" s="9"/>
    </row>
    <row r="110" spans="1:5" ht="11" thickBot="1" x14ac:dyDescent="0.4">
      <c r="A110" s="13"/>
      <c r="B110" s="12" t="s">
        <v>23</v>
      </c>
      <c r="C110" s="12">
        <v>0</v>
      </c>
      <c r="D110" s="12">
        <v>0</v>
      </c>
      <c r="E110" s="12">
        <f t="shared" ref="E110:E111" si="15">+C110*D110</f>
        <v>0</v>
      </c>
    </row>
    <row r="111" spans="1:5" ht="11" thickBot="1" x14ac:dyDescent="0.4">
      <c r="A111" s="13"/>
      <c r="B111" s="12" t="s">
        <v>24</v>
      </c>
      <c r="C111" s="12">
        <v>0</v>
      </c>
      <c r="D111" s="12">
        <v>0</v>
      </c>
      <c r="E111" s="12">
        <f t="shared" si="15"/>
        <v>0</v>
      </c>
    </row>
    <row r="112" spans="1:5" ht="11" thickBot="1" x14ac:dyDescent="0.4">
      <c r="A112" s="46" t="s">
        <v>37</v>
      </c>
      <c r="B112" s="47"/>
      <c r="C112" s="47"/>
      <c r="D112" s="48"/>
      <c r="E112" s="12">
        <f>SUM(E110:E111)</f>
        <v>0</v>
      </c>
    </row>
    <row r="113" spans="1:5" ht="11" thickBot="1" x14ac:dyDescent="0.4">
      <c r="A113" s="11" t="str">
        <f>'PI skaičiuoklė'!C48</f>
        <v>Veiksmas A3</v>
      </c>
      <c r="B113" s="9"/>
      <c r="C113" s="9"/>
      <c r="D113" s="9"/>
      <c r="E113" s="9"/>
    </row>
    <row r="114" spans="1:5" ht="11" thickBot="1" x14ac:dyDescent="0.4">
      <c r="A114" s="13"/>
      <c r="B114" s="12" t="s">
        <v>182</v>
      </c>
      <c r="C114" s="12">
        <v>0</v>
      </c>
      <c r="D114" s="12">
        <v>0</v>
      </c>
      <c r="E114" s="12">
        <f>+C114*D114</f>
        <v>0</v>
      </c>
    </row>
    <row r="115" spans="1:5" ht="11" thickBot="1" x14ac:dyDescent="0.4">
      <c r="A115" s="13"/>
      <c r="B115" s="12" t="s">
        <v>183</v>
      </c>
      <c r="C115" s="12">
        <v>0</v>
      </c>
      <c r="D115" s="12">
        <v>0</v>
      </c>
      <c r="E115" s="12">
        <f>+C115*D115</f>
        <v>0</v>
      </c>
    </row>
    <row r="116" spans="1:5" ht="11" thickBot="1" x14ac:dyDescent="0.4">
      <c r="A116" s="46" t="s">
        <v>214</v>
      </c>
      <c r="B116" s="47"/>
      <c r="C116" s="47"/>
      <c r="D116" s="48"/>
      <c r="E116" s="12">
        <f>SUM(E114:E115)</f>
        <v>0</v>
      </c>
    </row>
    <row r="117" spans="1:5" ht="11" thickBot="1" x14ac:dyDescent="0.4">
      <c r="A117" s="13"/>
      <c r="B117" s="12" t="s">
        <v>10</v>
      </c>
      <c r="C117" s="12"/>
      <c r="D117" s="12"/>
      <c r="E117" s="12" t="s">
        <v>91</v>
      </c>
    </row>
    <row r="118" spans="1:5" ht="11" thickBot="1" x14ac:dyDescent="0.4">
      <c r="A118" s="49" t="s">
        <v>38</v>
      </c>
      <c r="B118" s="50"/>
      <c r="C118" s="50"/>
      <c r="D118" s="51"/>
      <c r="E118" s="9">
        <f>SUM(E108,E112,E116)</f>
        <v>0</v>
      </c>
    </row>
    <row r="119" spans="1:5" ht="22.5" customHeight="1" thickBot="1" x14ac:dyDescent="0.4">
      <c r="A119" s="8" t="str">
        <f>'PI skaičiuoklė'!B51</f>
        <v>Nuostatų 16 p. nelieka įpareigojimo organizuoti savininkų atstovo rinkimą</v>
      </c>
      <c r="B119" s="9"/>
      <c r="C119" s="9"/>
      <c r="D119" s="9"/>
      <c r="E119" s="9"/>
    </row>
    <row r="120" spans="1:5" ht="11" thickBot="1" x14ac:dyDescent="0.4">
      <c r="A120" s="11" t="str">
        <f>'PI skaičiuoklė'!C52</f>
        <v>Veiksmas B1</v>
      </c>
      <c r="B120" s="9"/>
      <c r="C120" s="9"/>
      <c r="D120" s="9"/>
      <c r="E120" s="9"/>
    </row>
    <row r="121" spans="1:5" ht="11" thickBot="1" x14ac:dyDescent="0.4">
      <c r="A121" s="13"/>
      <c r="B121" s="12" t="s">
        <v>25</v>
      </c>
      <c r="C121" s="12">
        <v>0</v>
      </c>
      <c r="D121" s="12">
        <v>0</v>
      </c>
      <c r="E121" s="12">
        <f t="shared" ref="E121:E122" si="16">+C121*D121</f>
        <v>0</v>
      </c>
    </row>
    <row r="122" spans="1:5" ht="11" thickBot="1" x14ac:dyDescent="0.4">
      <c r="A122" s="13"/>
      <c r="B122" s="12" t="s">
        <v>26</v>
      </c>
      <c r="C122" s="12">
        <v>0</v>
      </c>
      <c r="D122" s="12">
        <v>0</v>
      </c>
      <c r="E122" s="12">
        <f t="shared" si="16"/>
        <v>0</v>
      </c>
    </row>
    <row r="123" spans="1:5" ht="11" thickBot="1" x14ac:dyDescent="0.4">
      <c r="A123" s="46" t="s">
        <v>39</v>
      </c>
      <c r="B123" s="47"/>
      <c r="C123" s="47"/>
      <c r="D123" s="48"/>
      <c r="E123" s="12">
        <f>SUM(E121:E122)</f>
        <v>0</v>
      </c>
    </row>
    <row r="124" spans="1:5" ht="11" thickBot="1" x14ac:dyDescent="0.4">
      <c r="A124" s="11" t="str">
        <f>'PI skaičiuoklė'!C53</f>
        <v>Veiksmas B2</v>
      </c>
      <c r="B124" s="9"/>
      <c r="C124" s="9"/>
      <c r="D124" s="9"/>
      <c r="E124" s="9"/>
    </row>
    <row r="125" spans="1:5" ht="11" thickBot="1" x14ac:dyDescent="0.4">
      <c r="A125" s="13"/>
      <c r="B125" s="12" t="s">
        <v>27</v>
      </c>
      <c r="C125" s="12">
        <v>0</v>
      </c>
      <c r="D125" s="12">
        <v>0</v>
      </c>
      <c r="E125" s="12">
        <f t="shared" ref="E125:E126" si="17">+C125*D125</f>
        <v>0</v>
      </c>
    </row>
    <row r="126" spans="1:5" ht="11" thickBot="1" x14ac:dyDescent="0.4">
      <c r="A126" s="13"/>
      <c r="B126" s="12" t="s">
        <v>28</v>
      </c>
      <c r="C126" s="12">
        <v>0</v>
      </c>
      <c r="D126" s="12">
        <v>0</v>
      </c>
      <c r="E126" s="12">
        <f t="shared" si="17"/>
        <v>0</v>
      </c>
    </row>
    <row r="127" spans="1:5" ht="11" thickBot="1" x14ac:dyDescent="0.4">
      <c r="A127" s="46" t="s">
        <v>41</v>
      </c>
      <c r="B127" s="47"/>
      <c r="C127" s="47"/>
      <c r="D127" s="48"/>
      <c r="E127" s="12">
        <f>SUM(E125:E126)</f>
        <v>0</v>
      </c>
    </row>
    <row r="128" spans="1:5" ht="11" thickBot="1" x14ac:dyDescent="0.4">
      <c r="A128" s="11" t="str">
        <f>'PI skaičiuoklė'!C54</f>
        <v>Veiksmas B3</v>
      </c>
      <c r="B128" s="9"/>
      <c r="C128" s="9"/>
      <c r="D128" s="9"/>
      <c r="E128" s="9"/>
    </row>
    <row r="129" spans="1:5" ht="11" thickBot="1" x14ac:dyDescent="0.4">
      <c r="A129" s="13"/>
      <c r="B129" s="12" t="s">
        <v>180</v>
      </c>
      <c r="C129" s="12">
        <v>0</v>
      </c>
      <c r="D129" s="12">
        <v>0</v>
      </c>
      <c r="E129" s="12">
        <f t="shared" ref="E129:E130" si="18">+C129*D129</f>
        <v>0</v>
      </c>
    </row>
    <row r="130" spans="1:5" ht="11" thickBot="1" x14ac:dyDescent="0.4">
      <c r="A130" s="13"/>
      <c r="B130" s="12" t="s">
        <v>181</v>
      </c>
      <c r="C130" s="12">
        <v>0</v>
      </c>
      <c r="D130" s="12">
        <v>0</v>
      </c>
      <c r="E130" s="12">
        <f t="shared" si="18"/>
        <v>0</v>
      </c>
    </row>
    <row r="131" spans="1:5" ht="11" thickBot="1" x14ac:dyDescent="0.4">
      <c r="A131" s="46" t="s">
        <v>215</v>
      </c>
      <c r="B131" s="47"/>
      <c r="C131" s="47"/>
      <c r="D131" s="48"/>
      <c r="E131" s="12">
        <f>SUM(E129:E130)</f>
        <v>0</v>
      </c>
    </row>
    <row r="132" spans="1:5" ht="11" thickBot="1" x14ac:dyDescent="0.4">
      <c r="A132" s="13"/>
      <c r="B132" s="12" t="s">
        <v>10</v>
      </c>
      <c r="C132" s="12"/>
      <c r="D132" s="12"/>
      <c r="E132" s="12" t="s">
        <v>16</v>
      </c>
    </row>
    <row r="133" spans="1:5" ht="11" thickBot="1" x14ac:dyDescent="0.4">
      <c r="A133" s="49" t="s">
        <v>40</v>
      </c>
      <c r="B133" s="50"/>
      <c r="C133" s="50"/>
      <c r="D133" s="51"/>
      <c r="E133" s="9">
        <f>SUM(E123,E127,E131)</f>
        <v>0</v>
      </c>
    </row>
    <row r="134" spans="1:5" ht="74" thickBot="1" x14ac:dyDescent="0.4">
      <c r="A134" s="8" t="str">
        <f>'PI skaičiuoklė'!B57</f>
        <v>Nuostatų 4.9 p. papildytas reikalavimu nurodyti "informaciją apie namo bendrojo naudojimo objektų priežiūros paslaugų, atnaujinimo darbų, prekių, už kuriuos apskaičiuoti papildomi mokėjimai, ar panaudotos kaupiamosios lėšos, teisinį pagrindą, kainą,"</v>
      </c>
      <c r="B134" s="9"/>
      <c r="C134" s="9"/>
      <c r="D134" s="9"/>
      <c r="E134" s="9"/>
    </row>
    <row r="135" spans="1:5" ht="11" thickBot="1" x14ac:dyDescent="0.4">
      <c r="A135" s="11" t="str">
        <f>'PI skaičiuoklė'!C58</f>
        <v>informacijos nurodymas</v>
      </c>
      <c r="B135" s="9"/>
      <c r="C135" s="9"/>
      <c r="D135" s="9"/>
      <c r="E135" s="9"/>
    </row>
    <row r="136" spans="1:5" ht="11" thickBot="1" x14ac:dyDescent="0.4">
      <c r="A136" s="13"/>
      <c r="B136" s="12" t="s">
        <v>147</v>
      </c>
      <c r="C136" s="12">
        <v>0</v>
      </c>
      <c r="D136" s="12">
        <v>0</v>
      </c>
      <c r="E136" s="12">
        <f>+C136*D136</f>
        <v>0</v>
      </c>
    </row>
    <row r="137" spans="1:5" ht="11" thickBot="1" x14ac:dyDescent="0.4">
      <c r="A137" s="13"/>
      <c r="B137" s="12" t="s">
        <v>148</v>
      </c>
      <c r="C137" s="12">
        <v>0</v>
      </c>
      <c r="D137" s="12">
        <v>0</v>
      </c>
      <c r="E137" s="12">
        <f>+C137*D137</f>
        <v>0</v>
      </c>
    </row>
    <row r="138" spans="1:5" ht="14.15" customHeight="1" thickBot="1" x14ac:dyDescent="0.4">
      <c r="A138" s="46" t="s">
        <v>216</v>
      </c>
      <c r="B138" s="47"/>
      <c r="C138" s="47"/>
      <c r="D138" s="48"/>
      <c r="E138" s="12">
        <f>SUM(E136:E137)</f>
        <v>0</v>
      </c>
    </row>
    <row r="139" spans="1:5" ht="11" thickBot="1" x14ac:dyDescent="0.4">
      <c r="A139" s="11" t="str">
        <f>'PI skaičiuoklė'!C59</f>
        <v>Veiksmas C2</v>
      </c>
      <c r="B139" s="9"/>
      <c r="C139" s="9"/>
      <c r="D139" s="9"/>
      <c r="E139" s="9"/>
    </row>
    <row r="140" spans="1:5" ht="11" thickBot="1" x14ac:dyDescent="0.4">
      <c r="A140" s="13"/>
      <c r="B140" s="12" t="s">
        <v>149</v>
      </c>
      <c r="C140" s="12">
        <v>0</v>
      </c>
      <c r="D140" s="12">
        <v>0</v>
      </c>
      <c r="E140" s="12">
        <f t="shared" ref="E140:E141" si="19">+C140*D140</f>
        <v>0</v>
      </c>
    </row>
    <row r="141" spans="1:5" ht="11" thickBot="1" x14ac:dyDescent="0.4">
      <c r="A141" s="13"/>
      <c r="B141" s="12" t="s">
        <v>150</v>
      </c>
      <c r="C141" s="12">
        <v>0</v>
      </c>
      <c r="D141" s="12">
        <v>0</v>
      </c>
      <c r="E141" s="12">
        <f t="shared" si="19"/>
        <v>0</v>
      </c>
    </row>
    <row r="142" spans="1:5" ht="11" thickBot="1" x14ac:dyDescent="0.4">
      <c r="A142" s="46" t="s">
        <v>217</v>
      </c>
      <c r="B142" s="47"/>
      <c r="C142" s="47"/>
      <c r="D142" s="48"/>
      <c r="E142" s="12">
        <f>SUM(E140:E141)</f>
        <v>0</v>
      </c>
    </row>
    <row r="143" spans="1:5" ht="11" thickBot="1" x14ac:dyDescent="0.4">
      <c r="A143" s="11" t="str">
        <f>'PI skaičiuoklė'!C60</f>
        <v>Veiksmas C3</v>
      </c>
      <c r="B143" s="9"/>
      <c r="C143" s="9"/>
      <c r="D143" s="9"/>
      <c r="E143" s="9"/>
    </row>
    <row r="144" spans="1:5" ht="11" thickBot="1" x14ac:dyDescent="0.4">
      <c r="A144" s="13"/>
      <c r="B144" s="12" t="s">
        <v>187</v>
      </c>
      <c r="C144" s="12">
        <v>0</v>
      </c>
      <c r="D144" s="12">
        <v>0</v>
      </c>
      <c r="E144" s="12">
        <f t="shared" ref="E144:E145" si="20">+C144*D144</f>
        <v>0</v>
      </c>
    </row>
    <row r="145" spans="1:5" ht="11" thickBot="1" x14ac:dyDescent="0.4">
      <c r="A145" s="13"/>
      <c r="B145" s="12" t="s">
        <v>188</v>
      </c>
      <c r="C145" s="12">
        <v>0</v>
      </c>
      <c r="D145" s="12">
        <v>0</v>
      </c>
      <c r="E145" s="12">
        <f t="shared" si="20"/>
        <v>0</v>
      </c>
    </row>
    <row r="146" spans="1:5" ht="11" thickBot="1" x14ac:dyDescent="0.4">
      <c r="A146" s="46" t="s">
        <v>218</v>
      </c>
      <c r="B146" s="47"/>
      <c r="C146" s="47"/>
      <c r="D146" s="48"/>
      <c r="E146" s="12">
        <f>SUM(E144:E145)</f>
        <v>0</v>
      </c>
    </row>
    <row r="147" spans="1:5" ht="11" thickBot="1" x14ac:dyDescent="0.4">
      <c r="A147" s="13"/>
      <c r="B147" s="12" t="s">
        <v>10</v>
      </c>
      <c r="C147" s="12"/>
      <c r="D147" s="12"/>
      <c r="E147" s="12" t="s">
        <v>91</v>
      </c>
    </row>
    <row r="148" spans="1:5" ht="11" thickBot="1" x14ac:dyDescent="0.4">
      <c r="A148" s="49" t="s">
        <v>219</v>
      </c>
      <c r="B148" s="50"/>
      <c r="C148" s="50"/>
      <c r="D148" s="51"/>
      <c r="E148" s="9">
        <f>SUM(E138,E142,E146)</f>
        <v>0</v>
      </c>
    </row>
    <row r="149" spans="1:5" ht="116" thickBot="1" x14ac:dyDescent="0.4">
      <c r="A149" s="8" t="str">
        <f>'PI skaičiuoklė'!B63</f>
        <v>Nuostatų 14.2.1 p. naujas reikalavimas interneto svetainėje skelbti : "patalpų savininkų atstovų vardą ir pavardę, adresą korespondencijai siųsti, telefono numerį" ; savivaldybės vykdomosios institucijos sprendime dėl administratoriaus skyrimo nurodytą administravimo šiame name laikotarpį (pradžios ir pabaigos data) (Nuostatų  14.2.2 p.); (tai gali būti vienkartinis paskelbimas per  5 metų administravimo laikotarpį)</v>
      </c>
      <c r="B149" s="9"/>
      <c r="C149" s="9"/>
      <c r="D149" s="9"/>
      <c r="E149" s="9"/>
    </row>
    <row r="150" spans="1:5" ht="11" thickBot="1" x14ac:dyDescent="0.4">
      <c r="A150" s="11" t="str">
        <f>'PI skaičiuoklė'!C64</f>
        <v>skelbti informaciją</v>
      </c>
      <c r="B150" s="9"/>
      <c r="C150" s="9"/>
      <c r="D150" s="9"/>
      <c r="E150" s="9"/>
    </row>
    <row r="151" spans="1:5" ht="11" thickBot="1" x14ac:dyDescent="0.4">
      <c r="A151" s="13"/>
      <c r="B151" s="12" t="s">
        <v>157</v>
      </c>
      <c r="C151" s="12">
        <v>0</v>
      </c>
      <c r="D151" s="12">
        <v>0</v>
      </c>
      <c r="E151" s="12">
        <f t="shared" ref="E151:E152" si="21">+C151*D151</f>
        <v>0</v>
      </c>
    </row>
    <row r="152" spans="1:5" ht="11" thickBot="1" x14ac:dyDescent="0.4">
      <c r="A152" s="13"/>
      <c r="B152" s="12" t="s">
        <v>158</v>
      </c>
      <c r="C152" s="12">
        <v>0</v>
      </c>
      <c r="D152" s="12">
        <v>0</v>
      </c>
      <c r="E152" s="12">
        <f t="shared" si="21"/>
        <v>0</v>
      </c>
    </row>
    <row r="153" spans="1:5" ht="11" thickBot="1" x14ac:dyDescent="0.4">
      <c r="A153" s="46" t="s">
        <v>220</v>
      </c>
      <c r="B153" s="47"/>
      <c r="C153" s="47"/>
      <c r="D153" s="48"/>
      <c r="E153" s="12">
        <f>SUM(E151:E152)</f>
        <v>0</v>
      </c>
    </row>
    <row r="154" spans="1:5" ht="11" thickBot="1" x14ac:dyDescent="0.4">
      <c r="A154" s="11" t="str">
        <f>'PI skaičiuoklė'!C65</f>
        <v>Veiksmas D2</v>
      </c>
      <c r="B154" s="9"/>
      <c r="C154" s="9"/>
      <c r="D154" s="9"/>
      <c r="E154" s="9"/>
    </row>
    <row r="155" spans="1:5" ht="11" thickBot="1" x14ac:dyDescent="0.4">
      <c r="A155" s="13"/>
      <c r="B155" s="12" t="s">
        <v>159</v>
      </c>
      <c r="C155" s="12">
        <v>0</v>
      </c>
      <c r="D155" s="12">
        <v>0</v>
      </c>
      <c r="E155" s="12">
        <f t="shared" ref="E155:E156" si="22">+C155*D155</f>
        <v>0</v>
      </c>
    </row>
    <row r="156" spans="1:5" ht="11" thickBot="1" x14ac:dyDescent="0.4">
      <c r="A156" s="13"/>
      <c r="B156" s="12" t="s">
        <v>160</v>
      </c>
      <c r="C156" s="12">
        <v>0</v>
      </c>
      <c r="D156" s="12">
        <v>0</v>
      </c>
      <c r="E156" s="12">
        <f t="shared" si="22"/>
        <v>0</v>
      </c>
    </row>
    <row r="157" spans="1:5" ht="11" thickBot="1" x14ac:dyDescent="0.4">
      <c r="A157" s="46" t="s">
        <v>221</v>
      </c>
      <c r="B157" s="47"/>
      <c r="C157" s="47"/>
      <c r="D157" s="48"/>
      <c r="E157" s="12">
        <f>SUM(E155:E156)</f>
        <v>0</v>
      </c>
    </row>
    <row r="158" spans="1:5" ht="11" thickBot="1" x14ac:dyDescent="0.4">
      <c r="A158" s="11" t="str">
        <f>'PI skaičiuoklė'!C66</f>
        <v>Veiksmas D3</v>
      </c>
      <c r="B158" s="9"/>
      <c r="C158" s="9"/>
      <c r="D158" s="9"/>
      <c r="E158" s="9"/>
    </row>
    <row r="159" spans="1:5" ht="11" thickBot="1" x14ac:dyDescent="0.4">
      <c r="A159" s="13"/>
      <c r="B159" s="12" t="s">
        <v>190</v>
      </c>
      <c r="C159" s="12">
        <v>0</v>
      </c>
      <c r="D159" s="12">
        <v>0</v>
      </c>
      <c r="E159" s="12">
        <f t="shared" ref="E159:E160" si="23">+C159*D159</f>
        <v>0</v>
      </c>
    </row>
    <row r="160" spans="1:5" ht="11" thickBot="1" x14ac:dyDescent="0.4">
      <c r="A160" s="13"/>
      <c r="B160" s="12" t="s">
        <v>191</v>
      </c>
      <c r="C160" s="12">
        <v>0</v>
      </c>
      <c r="D160" s="12">
        <v>0</v>
      </c>
      <c r="E160" s="12">
        <f t="shared" si="23"/>
        <v>0</v>
      </c>
    </row>
    <row r="161" spans="1:5" ht="11" thickBot="1" x14ac:dyDescent="0.4">
      <c r="A161" s="46" t="s">
        <v>222</v>
      </c>
      <c r="B161" s="47"/>
      <c r="C161" s="47"/>
      <c r="D161" s="48"/>
      <c r="E161" s="12">
        <f>SUM(E159:E160)</f>
        <v>0</v>
      </c>
    </row>
    <row r="162" spans="1:5" ht="11" thickBot="1" x14ac:dyDescent="0.4">
      <c r="A162" s="13"/>
      <c r="B162" s="12" t="s">
        <v>10</v>
      </c>
      <c r="C162" s="12"/>
      <c r="D162" s="12"/>
      <c r="E162" s="12" t="s">
        <v>16</v>
      </c>
    </row>
    <row r="163" spans="1:5" ht="11" thickBot="1" x14ac:dyDescent="0.4">
      <c r="A163" s="49" t="s">
        <v>223</v>
      </c>
      <c r="B163" s="50"/>
      <c r="C163" s="50"/>
      <c r="D163" s="51"/>
      <c r="E163" s="9">
        <f>SUM(E153,E157,E161)</f>
        <v>0</v>
      </c>
    </row>
    <row r="164" spans="1:5" ht="53" thickBot="1" x14ac:dyDescent="0.4">
      <c r="A164" s="8" t="str">
        <f>'PI skaičiuoklė'!B69</f>
        <v xml:space="preserve">Nuostatų 15.1 p.  informacija ( vieną kartą iškabinama ir nuolat būnanti namo skelbimų lentoje)  "apie savininkų atstovą" ir "apie galimybę kreiptis dokumentų ir informacijos (nuostatų 15.2 p.)" </v>
      </c>
      <c r="B164" s="9"/>
      <c r="C164" s="9"/>
      <c r="D164" s="9"/>
      <c r="E164" s="9"/>
    </row>
    <row r="165" spans="1:5" ht="11" thickBot="1" x14ac:dyDescent="0.4">
      <c r="A165" s="11" t="str">
        <f>'PI skaičiuoklė'!C70</f>
        <v>skelbti apie savininkų atstovą</v>
      </c>
      <c r="B165" s="9"/>
      <c r="C165" s="9"/>
      <c r="D165" s="9"/>
      <c r="E165" s="9"/>
    </row>
    <row r="166" spans="1:5" ht="11" thickBot="1" x14ac:dyDescent="0.4">
      <c r="A166" s="13"/>
      <c r="B166" s="12" t="s">
        <v>163</v>
      </c>
      <c r="C166" s="12">
        <v>0</v>
      </c>
      <c r="D166" s="12">
        <v>0</v>
      </c>
      <c r="E166" s="12">
        <f>+C166*D166</f>
        <v>0</v>
      </c>
    </row>
    <row r="167" spans="1:5" ht="11" thickBot="1" x14ac:dyDescent="0.4">
      <c r="A167" s="13"/>
      <c r="B167" s="12" t="s">
        <v>164</v>
      </c>
      <c r="C167" s="12">
        <v>0</v>
      </c>
      <c r="D167" s="12">
        <v>0</v>
      </c>
      <c r="E167" s="12">
        <f>+C167*D167</f>
        <v>0</v>
      </c>
    </row>
    <row r="168" spans="1:5" ht="14.15" customHeight="1" thickBot="1" x14ac:dyDescent="0.4">
      <c r="A168" s="46" t="s">
        <v>224</v>
      </c>
      <c r="B168" s="47"/>
      <c r="C168" s="47"/>
      <c r="D168" s="48"/>
      <c r="E168" s="12">
        <f>SUM(E166:E167)</f>
        <v>0</v>
      </c>
    </row>
    <row r="169" spans="1:5" ht="11" thickBot="1" x14ac:dyDescent="0.4">
      <c r="A169" s="11" t="str">
        <f>'PI skaičiuoklė'!C71</f>
        <v>skelbti Nuostatų 14.2.2 p. informaciją</v>
      </c>
      <c r="B169" s="9"/>
      <c r="C169" s="9"/>
      <c r="D169" s="9"/>
      <c r="E169" s="9"/>
    </row>
    <row r="170" spans="1:5" ht="11" thickBot="1" x14ac:dyDescent="0.4">
      <c r="A170" s="13"/>
      <c r="B170" s="12" t="s">
        <v>166</v>
      </c>
      <c r="C170" s="12">
        <v>0</v>
      </c>
      <c r="D170" s="12">
        <v>0</v>
      </c>
      <c r="E170" s="12">
        <f t="shared" ref="E170:E171" si="24">+C170*D170</f>
        <v>0</v>
      </c>
    </row>
    <row r="171" spans="1:5" ht="11" thickBot="1" x14ac:dyDescent="0.4">
      <c r="A171" s="13"/>
      <c r="B171" s="12" t="s">
        <v>165</v>
      </c>
      <c r="C171" s="12">
        <v>0</v>
      </c>
      <c r="D171" s="12">
        <v>0</v>
      </c>
      <c r="E171" s="12">
        <f t="shared" si="24"/>
        <v>0</v>
      </c>
    </row>
    <row r="172" spans="1:5" ht="11" thickBot="1" x14ac:dyDescent="0.4">
      <c r="A172" s="46" t="s">
        <v>225</v>
      </c>
      <c r="B172" s="47"/>
      <c r="C172" s="47"/>
      <c r="D172" s="48"/>
      <c r="E172" s="12">
        <f>SUM(E170:E171)</f>
        <v>0</v>
      </c>
    </row>
    <row r="173" spans="1:5" ht="11" thickBot="1" x14ac:dyDescent="0.4">
      <c r="A173" s="11" t="str">
        <f>'PI skaičiuoklė'!C72</f>
        <v>Veiksmas E3</v>
      </c>
      <c r="B173" s="9"/>
      <c r="C173" s="9"/>
      <c r="D173" s="9"/>
      <c r="E173" s="9"/>
    </row>
    <row r="174" spans="1:5" ht="11" thickBot="1" x14ac:dyDescent="0.4">
      <c r="A174" s="13"/>
      <c r="B174" s="12" t="s">
        <v>193</v>
      </c>
      <c r="C174" s="12">
        <v>0</v>
      </c>
      <c r="D174" s="12">
        <v>0</v>
      </c>
      <c r="E174" s="12">
        <f t="shared" ref="E174:E175" si="25">+C174*D174</f>
        <v>0</v>
      </c>
    </row>
    <row r="175" spans="1:5" ht="11" thickBot="1" x14ac:dyDescent="0.4">
      <c r="A175" s="13"/>
      <c r="B175" s="12" t="s">
        <v>194</v>
      </c>
      <c r="C175" s="12">
        <v>0</v>
      </c>
      <c r="D175" s="12">
        <v>0</v>
      </c>
      <c r="E175" s="12">
        <f t="shared" si="25"/>
        <v>0</v>
      </c>
    </row>
    <row r="176" spans="1:5" ht="11" thickBot="1" x14ac:dyDescent="0.4">
      <c r="A176" s="46" t="s">
        <v>226</v>
      </c>
      <c r="B176" s="47"/>
      <c r="C176" s="47"/>
      <c r="D176" s="48"/>
      <c r="E176" s="12">
        <f>SUM(E174:E175)</f>
        <v>0</v>
      </c>
    </row>
    <row r="177" spans="1:5" ht="11" thickBot="1" x14ac:dyDescent="0.4">
      <c r="A177" s="13"/>
      <c r="B177" s="12" t="s">
        <v>10</v>
      </c>
      <c r="C177" s="12"/>
      <c r="D177" s="12"/>
      <c r="E177" s="12" t="s">
        <v>91</v>
      </c>
    </row>
    <row r="178" spans="1:5" ht="11" thickBot="1" x14ac:dyDescent="0.4">
      <c r="A178" s="49" t="s">
        <v>227</v>
      </c>
      <c r="B178" s="50"/>
      <c r="C178" s="50"/>
      <c r="D178" s="51"/>
      <c r="E178" s="9">
        <f>SUM(E168,E172,E176)</f>
        <v>0</v>
      </c>
    </row>
    <row r="179" spans="1:5" ht="11" thickBot="1" x14ac:dyDescent="0.4">
      <c r="A179" s="8">
        <f>'PI skaičiuoklė'!B75</f>
        <v>0</v>
      </c>
      <c r="B179" s="9"/>
      <c r="C179" s="9"/>
      <c r="D179" s="9"/>
      <c r="E179" s="9"/>
    </row>
    <row r="180" spans="1:5" ht="11" thickBot="1" x14ac:dyDescent="0.4">
      <c r="A180" s="11">
        <f>'PI skaičiuoklė'!C76</f>
        <v>0</v>
      </c>
      <c r="B180" s="9"/>
      <c r="C180" s="9"/>
      <c r="D180" s="9"/>
      <c r="E180" s="9"/>
    </row>
    <row r="181" spans="1:5" ht="11" thickBot="1" x14ac:dyDescent="0.4">
      <c r="A181" s="13"/>
      <c r="B181" s="12" t="s">
        <v>171</v>
      </c>
      <c r="C181" s="12">
        <v>0</v>
      </c>
      <c r="D181" s="12">
        <v>0</v>
      </c>
      <c r="E181" s="12">
        <f t="shared" ref="E181:E182" si="26">+C181*D181</f>
        <v>0</v>
      </c>
    </row>
    <row r="182" spans="1:5" ht="11" thickBot="1" x14ac:dyDescent="0.4">
      <c r="A182" s="13"/>
      <c r="B182" s="12" t="s">
        <v>172</v>
      </c>
      <c r="C182" s="12">
        <v>0</v>
      </c>
      <c r="D182" s="12">
        <v>0</v>
      </c>
      <c r="E182" s="12">
        <f t="shared" si="26"/>
        <v>0</v>
      </c>
    </row>
    <row r="183" spans="1:5" ht="11" thickBot="1" x14ac:dyDescent="0.4">
      <c r="A183" s="46" t="s">
        <v>228</v>
      </c>
      <c r="B183" s="47"/>
      <c r="C183" s="47"/>
      <c r="D183" s="48"/>
      <c r="E183" s="12">
        <f>SUM(E181:E182)</f>
        <v>0</v>
      </c>
    </row>
    <row r="184" spans="1:5" ht="11" thickBot="1" x14ac:dyDescent="0.4">
      <c r="A184" s="11">
        <f>'PI skaičiuoklė'!C77</f>
        <v>0</v>
      </c>
      <c r="B184" s="9"/>
      <c r="C184" s="9"/>
      <c r="D184" s="9"/>
      <c r="E184" s="9"/>
    </row>
    <row r="185" spans="1:5" ht="11" thickBot="1" x14ac:dyDescent="0.4">
      <c r="A185" s="13"/>
      <c r="B185" s="12" t="s">
        <v>173</v>
      </c>
      <c r="C185" s="12">
        <v>0</v>
      </c>
      <c r="D185" s="12">
        <v>0</v>
      </c>
      <c r="E185" s="12">
        <f t="shared" ref="E185:E186" si="27">+C185*D185</f>
        <v>0</v>
      </c>
    </row>
    <row r="186" spans="1:5" ht="11" thickBot="1" x14ac:dyDescent="0.4">
      <c r="A186" s="13"/>
      <c r="B186" s="12" t="s">
        <v>174</v>
      </c>
      <c r="C186" s="12">
        <v>0</v>
      </c>
      <c r="D186" s="12">
        <v>0</v>
      </c>
      <c r="E186" s="12">
        <f t="shared" si="27"/>
        <v>0</v>
      </c>
    </row>
    <row r="187" spans="1:5" ht="11" thickBot="1" x14ac:dyDescent="0.4">
      <c r="A187" s="46" t="s">
        <v>229</v>
      </c>
      <c r="B187" s="47"/>
      <c r="C187" s="47"/>
      <c r="D187" s="48"/>
      <c r="E187" s="12">
        <f>SUM(E185:E186)</f>
        <v>0</v>
      </c>
    </row>
    <row r="188" spans="1:5" ht="11" thickBot="1" x14ac:dyDescent="0.4">
      <c r="A188" s="11">
        <f>'PI skaičiuoklė'!C78</f>
        <v>0</v>
      </c>
      <c r="B188" s="9"/>
      <c r="C188" s="9"/>
      <c r="D188" s="9"/>
      <c r="E188" s="9"/>
    </row>
    <row r="189" spans="1:5" ht="11" thickBot="1" x14ac:dyDescent="0.4">
      <c r="A189" s="13"/>
      <c r="B189" s="12" t="s">
        <v>184</v>
      </c>
      <c r="C189" s="12">
        <v>0</v>
      </c>
      <c r="D189" s="12">
        <v>0</v>
      </c>
      <c r="E189" s="12">
        <f t="shared" ref="E189:E190" si="28">+C189*D189</f>
        <v>0</v>
      </c>
    </row>
    <row r="190" spans="1:5" ht="11" thickBot="1" x14ac:dyDescent="0.4">
      <c r="A190" s="13"/>
      <c r="B190" s="12" t="s">
        <v>185</v>
      </c>
      <c r="C190" s="12">
        <v>0</v>
      </c>
      <c r="D190" s="12">
        <v>0</v>
      </c>
      <c r="E190" s="12">
        <f t="shared" si="28"/>
        <v>0</v>
      </c>
    </row>
    <row r="191" spans="1:5" ht="11" thickBot="1" x14ac:dyDescent="0.4">
      <c r="A191" s="46" t="s">
        <v>230</v>
      </c>
      <c r="B191" s="47"/>
      <c r="C191" s="47"/>
      <c r="D191" s="48"/>
      <c r="E191" s="12">
        <f>SUM(E189:E190)</f>
        <v>0</v>
      </c>
    </row>
    <row r="192" spans="1:5" ht="11" thickBot="1" x14ac:dyDescent="0.4">
      <c r="A192" s="13"/>
      <c r="B192" s="12" t="s">
        <v>10</v>
      </c>
      <c r="C192" s="12"/>
      <c r="D192" s="12"/>
      <c r="E192" s="12" t="s">
        <v>16</v>
      </c>
    </row>
    <row r="193" spans="1:5" ht="11" thickBot="1" x14ac:dyDescent="0.4">
      <c r="A193" s="49" t="s">
        <v>231</v>
      </c>
      <c r="B193" s="50"/>
      <c r="C193" s="50"/>
      <c r="D193" s="51"/>
      <c r="E193" s="9">
        <f>SUM(E183,E187,E191)</f>
        <v>0</v>
      </c>
    </row>
  </sheetData>
  <mergeCells count="50">
    <mergeCell ref="A178:D178"/>
    <mergeCell ref="A183:D183"/>
    <mergeCell ref="A187:D187"/>
    <mergeCell ref="A191:D191"/>
    <mergeCell ref="A193:D193"/>
    <mergeCell ref="A161:D161"/>
    <mergeCell ref="A163:D163"/>
    <mergeCell ref="A168:D168"/>
    <mergeCell ref="A172:D172"/>
    <mergeCell ref="A176:D176"/>
    <mergeCell ref="A142:D142"/>
    <mergeCell ref="A146:D146"/>
    <mergeCell ref="A148:D148"/>
    <mergeCell ref="A153:D153"/>
    <mergeCell ref="A157:D157"/>
    <mergeCell ref="A138:D138"/>
    <mergeCell ref="A76:D76"/>
    <mergeCell ref="A78:D78"/>
    <mergeCell ref="A83:D83"/>
    <mergeCell ref="A87:D87"/>
    <mergeCell ref="A91:D91"/>
    <mergeCell ref="A123:D123"/>
    <mergeCell ref="A127:D127"/>
    <mergeCell ref="A133:D133"/>
    <mergeCell ref="A68:D68"/>
    <mergeCell ref="A72:D72"/>
    <mergeCell ref="A93:D93"/>
    <mergeCell ref="A116:D116"/>
    <mergeCell ref="A131:D131"/>
    <mergeCell ref="A48:D48"/>
    <mergeCell ref="A53:D53"/>
    <mergeCell ref="A57:D57"/>
    <mergeCell ref="A61:D61"/>
    <mergeCell ref="A63:D63"/>
    <mergeCell ref="A1:E1"/>
    <mergeCell ref="A101:E101"/>
    <mergeCell ref="A108:D108"/>
    <mergeCell ref="A112:D112"/>
    <mergeCell ref="A118:D118"/>
    <mergeCell ref="A33:D33"/>
    <mergeCell ref="A8:D8"/>
    <mergeCell ref="A12:D12"/>
    <mergeCell ref="A18:D18"/>
    <mergeCell ref="A23:D23"/>
    <mergeCell ref="A27:D27"/>
    <mergeCell ref="A16:D16"/>
    <mergeCell ref="A31:D31"/>
    <mergeCell ref="A38:D38"/>
    <mergeCell ref="A42:D42"/>
    <mergeCell ref="A46:D46"/>
  </mergeCells>
  <pageMargins left="0.70866141732283472" right="0.70866141732283472" top="1.3385826771653544" bottom="1.3385826771653544"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92"/>
  <sheetViews>
    <sheetView workbookViewId="0">
      <selection activeCell="C16" sqref="C16"/>
    </sheetView>
  </sheetViews>
  <sheetFormatPr defaultColWidth="8.6328125" defaultRowHeight="10.5" x14ac:dyDescent="0.35"/>
  <cols>
    <col min="1" max="1" width="32.08984375" style="2" customWidth="1"/>
    <col min="2" max="2" width="27" style="2" customWidth="1"/>
    <col min="3" max="3" width="13.453125" style="2" customWidth="1"/>
    <col min="4" max="16384" width="8.6328125" style="2"/>
  </cols>
  <sheetData>
    <row r="1" spans="1:3" ht="30.75" customHeight="1" thickBot="1" x14ac:dyDescent="0.4">
      <c r="A1" s="52" t="s">
        <v>92</v>
      </c>
      <c r="B1" s="53"/>
      <c r="C1" s="54"/>
    </row>
    <row r="2" spans="1:3" ht="26.4" customHeight="1" thickBot="1" x14ac:dyDescent="0.4">
      <c r="A2" s="4" t="s">
        <v>87</v>
      </c>
      <c r="B2" s="5" t="s">
        <v>42</v>
      </c>
      <c r="C2" s="5" t="s">
        <v>43</v>
      </c>
    </row>
    <row r="3" spans="1:3" ht="11.25" customHeight="1" thickBot="1" x14ac:dyDescent="0.4">
      <c r="A3" s="32">
        <v>1</v>
      </c>
      <c r="B3" s="16">
        <v>2</v>
      </c>
      <c r="C3" s="16">
        <v>3</v>
      </c>
    </row>
    <row r="4" spans="1:3" ht="16.5" customHeight="1" thickBot="1" x14ac:dyDescent="0.4">
      <c r="A4" s="8" t="str">
        <f>'PI skaičiuoklė'!B6</f>
        <v>Nuostatų 4.5 p. Rengia namo priežiūros ūkinį ir finansinį planą , kuriame nurodo planuojamas einamųjų metų namo bendrojo naudojimo objektų administravimo, namo techninės priežiūros, šildymo ir karšto vandens sistemų, lifto, bendrojo naudojimo patalpų ir žemės sklypo priežiūros, kitas su administruojamu namu susijusias paslaugas, jų tarifus ir išlaidas. Nuostatų 14.4 papunktyje nurodytu būdu jį teikia derinti patalpų savininkams, nustatydamas ne trumpesnį kaip 10 darbo dienų pastabų ir pasiūlymų teikimo terminą. Ūkinį planą tikslina pagal patalpų savininkų motyvuotas pastabas ir pasiūlymus, tvirtina, per 5 darbo dienas po patvirtinimo skelbia ir kopijas teikia patalpų savininkams Nuostatų 14.1, 14.4 ar 14.5 papunkčiuose nurodytais būdais.</v>
      </c>
      <c r="B4" s="9"/>
      <c r="C4" s="9"/>
    </row>
    <row r="5" spans="1:3" ht="11" thickBot="1" x14ac:dyDescent="0.4">
      <c r="A5" s="11" t="str">
        <f>'PI skaičiuoklė'!C7</f>
        <v>Privaloma rengti planą</v>
      </c>
      <c r="B5" s="9"/>
      <c r="C5" s="9"/>
    </row>
    <row r="6" spans="1:3" ht="11" thickBot="1" x14ac:dyDescent="0.4">
      <c r="A6" s="13"/>
      <c r="B6" s="12" t="s">
        <v>21</v>
      </c>
      <c r="C6" s="12">
        <v>0</v>
      </c>
    </row>
    <row r="7" spans="1:3" ht="11" thickBot="1" x14ac:dyDescent="0.4">
      <c r="A7" s="13"/>
      <c r="B7" s="12" t="s">
        <v>22</v>
      </c>
      <c r="C7" s="12">
        <v>0</v>
      </c>
    </row>
    <row r="8" spans="1:3" ht="12" customHeight="1" thickBot="1" x14ac:dyDescent="0.4">
      <c r="A8" s="46" t="s">
        <v>44</v>
      </c>
      <c r="B8" s="48"/>
      <c r="C8" s="12">
        <f>SUM(C6:C7)</f>
        <v>0</v>
      </c>
    </row>
    <row r="9" spans="1:3" ht="21.5" thickBot="1" x14ac:dyDescent="0.4">
      <c r="A9" s="11" t="str">
        <f>'PI skaičiuoklė'!C8</f>
        <v>Planą derinti  su savininkais, tikslinti ir skelbti bei teikti Nuostatų 14.4 p. būdu</v>
      </c>
      <c r="B9" s="9"/>
      <c r="C9" s="9"/>
    </row>
    <row r="10" spans="1:3" ht="11" thickBot="1" x14ac:dyDescent="0.4">
      <c r="A10" s="13"/>
      <c r="B10" s="12" t="s">
        <v>23</v>
      </c>
      <c r="C10" s="12">
        <v>0</v>
      </c>
    </row>
    <row r="11" spans="1:3" ht="11" thickBot="1" x14ac:dyDescent="0.4">
      <c r="A11" s="13"/>
      <c r="B11" s="12" t="s">
        <v>24</v>
      </c>
      <c r="C11" s="12">
        <v>0</v>
      </c>
    </row>
    <row r="12" spans="1:3" ht="18.899999999999999" customHeight="1" thickBot="1" x14ac:dyDescent="0.4">
      <c r="A12" s="46" t="s">
        <v>45</v>
      </c>
      <c r="B12" s="48"/>
      <c r="C12" s="12">
        <f>SUM(C10:C11)</f>
        <v>0</v>
      </c>
    </row>
    <row r="13" spans="1:3" ht="11" thickBot="1" x14ac:dyDescent="0.4">
      <c r="A13" s="11" t="str">
        <f>'PI skaičiuoklė'!C9</f>
        <v>Veiksmas A3</v>
      </c>
      <c r="B13" s="9"/>
      <c r="C13" s="9"/>
    </row>
    <row r="14" spans="1:3" ht="11" thickBot="1" x14ac:dyDescent="0.4">
      <c r="A14" s="13"/>
      <c r="B14" s="12" t="s">
        <v>182</v>
      </c>
      <c r="C14" s="12">
        <v>0</v>
      </c>
    </row>
    <row r="15" spans="1:3" ht="11" thickBot="1" x14ac:dyDescent="0.4">
      <c r="A15" s="13"/>
      <c r="B15" s="12" t="s">
        <v>183</v>
      </c>
      <c r="C15" s="12">
        <v>0</v>
      </c>
    </row>
    <row r="16" spans="1:3" ht="18.899999999999999" customHeight="1" thickBot="1" x14ac:dyDescent="0.4">
      <c r="A16" s="46" t="s">
        <v>232</v>
      </c>
      <c r="B16" s="48"/>
      <c r="C16" s="12">
        <f>SUM(C14:C15)</f>
        <v>0</v>
      </c>
    </row>
    <row r="17" spans="1:3" ht="11" thickBot="1" x14ac:dyDescent="0.4">
      <c r="A17" s="13"/>
      <c r="B17" s="12" t="s">
        <v>10</v>
      </c>
      <c r="C17" s="12"/>
    </row>
    <row r="18" spans="1:3" ht="15" customHeight="1" thickBot="1" x14ac:dyDescent="0.4">
      <c r="A18" s="49" t="s">
        <v>46</v>
      </c>
      <c r="B18" s="51"/>
      <c r="C18" s="18">
        <f>SUM(C8,C12,C16)</f>
        <v>0</v>
      </c>
    </row>
    <row r="19" spans="1:3" ht="11.4" customHeight="1" thickBot="1" x14ac:dyDescent="0.4">
      <c r="A19" s="8" t="str">
        <f>'PI skaičiuoklė'!B12</f>
        <v>Nuostatų 16 p." Jeigu atstovas (atstovai) neišrenkamas (neišrenkami), administratorius ne rečiau kaip kartą per metus organizuoja patalpų savininkų susirinkimą ar balsavimą raštu dėl atstovo (atstovų) išrinkimo, kol jis (jie) išrenkamas (išrenkami)"</v>
      </c>
      <c r="B19" s="9"/>
      <c r="C19" s="9"/>
    </row>
    <row r="20" spans="1:3" ht="32" thickBot="1" x14ac:dyDescent="0.4">
      <c r="A20" s="11" t="str">
        <f>'PI skaičiuoklė'!C13</f>
        <v>Privalomai organizuoja susirinkimą ar balsavimą raštu, Jei pirmas neįvyksta, organizuoja pakartotinį susirinkimą ar balsavimą.</v>
      </c>
      <c r="B20" s="9"/>
      <c r="C20" s="9"/>
    </row>
    <row r="21" spans="1:3" ht="11" thickBot="1" x14ac:dyDescent="0.4">
      <c r="A21" s="20"/>
      <c r="B21" s="12" t="s">
        <v>25</v>
      </c>
      <c r="C21" s="12">
        <v>0</v>
      </c>
    </row>
    <row r="22" spans="1:3" ht="11" thickBot="1" x14ac:dyDescent="0.4">
      <c r="A22" s="13"/>
      <c r="B22" s="12" t="s">
        <v>26</v>
      </c>
      <c r="C22" s="12">
        <v>0</v>
      </c>
    </row>
    <row r="23" spans="1:3" ht="15" customHeight="1" thickBot="1" x14ac:dyDescent="0.4">
      <c r="A23" s="46" t="s">
        <v>47</v>
      </c>
      <c r="B23" s="48"/>
      <c r="C23" s="12">
        <f>SUM(C21:C22)</f>
        <v>0</v>
      </c>
    </row>
    <row r="24" spans="1:3" ht="11" thickBot="1" x14ac:dyDescent="0.4">
      <c r="A24" s="11" t="str">
        <f>'PI skaičiuoklė'!C14</f>
        <v>Veiksmas B2</v>
      </c>
      <c r="B24" s="9"/>
      <c r="C24" s="9"/>
    </row>
    <row r="25" spans="1:3" ht="11" thickBot="1" x14ac:dyDescent="0.4">
      <c r="A25" s="13"/>
      <c r="B25" s="12" t="s">
        <v>27</v>
      </c>
      <c r="C25" s="12">
        <v>0</v>
      </c>
    </row>
    <row r="26" spans="1:3" ht="11" thickBot="1" x14ac:dyDescent="0.4">
      <c r="A26" s="13"/>
      <c r="B26" s="12" t="s">
        <v>28</v>
      </c>
      <c r="C26" s="12">
        <v>0</v>
      </c>
    </row>
    <row r="27" spans="1:3" ht="16.5" customHeight="1" thickBot="1" x14ac:dyDescent="0.4">
      <c r="A27" s="46" t="s">
        <v>48</v>
      </c>
      <c r="B27" s="48"/>
      <c r="C27" s="12">
        <f>SUM(C25:C26)</f>
        <v>0</v>
      </c>
    </row>
    <row r="28" spans="1:3" ht="11" thickBot="1" x14ac:dyDescent="0.4">
      <c r="A28" s="11" t="str">
        <f>'PI skaičiuoklė'!C15</f>
        <v>Veiksmas B3</v>
      </c>
      <c r="B28" s="9"/>
      <c r="C28" s="9"/>
    </row>
    <row r="29" spans="1:3" ht="11" thickBot="1" x14ac:dyDescent="0.4">
      <c r="A29" s="13"/>
      <c r="B29" s="12" t="s">
        <v>180</v>
      </c>
      <c r="C29" s="12">
        <v>0</v>
      </c>
    </row>
    <row r="30" spans="1:3" ht="11" thickBot="1" x14ac:dyDescent="0.4">
      <c r="A30" s="13"/>
      <c r="B30" s="12" t="s">
        <v>181</v>
      </c>
      <c r="C30" s="12">
        <v>0</v>
      </c>
    </row>
    <row r="31" spans="1:3" ht="16.5" customHeight="1" thickBot="1" x14ac:dyDescent="0.4">
      <c r="A31" s="46" t="s">
        <v>233</v>
      </c>
      <c r="B31" s="48"/>
      <c r="C31" s="12">
        <f>SUM(C29:C30)</f>
        <v>0</v>
      </c>
    </row>
    <row r="32" spans="1:3" ht="11" thickBot="1" x14ac:dyDescent="0.4">
      <c r="A32" s="13"/>
      <c r="B32" s="12" t="s">
        <v>10</v>
      </c>
      <c r="C32" s="12" t="s">
        <v>10</v>
      </c>
    </row>
    <row r="33" spans="1:3" ht="15" customHeight="1" thickBot="1" x14ac:dyDescent="0.4">
      <c r="A33" s="49" t="s">
        <v>49</v>
      </c>
      <c r="B33" s="51"/>
      <c r="C33" s="18">
        <f>SUM(C23,C27,C31)</f>
        <v>0</v>
      </c>
    </row>
    <row r="34" spans="1:3" ht="16.5" customHeight="1" thickBot="1" x14ac:dyDescent="0.4">
      <c r="A34" s="8">
        <f>'PI skaičiuoklė'!B18</f>
        <v>0</v>
      </c>
      <c r="B34" s="9"/>
      <c r="C34" s="9"/>
    </row>
    <row r="35" spans="1:3" ht="11" thickBot="1" x14ac:dyDescent="0.4">
      <c r="A35" s="11">
        <f>'PI skaičiuoklė'!C19</f>
        <v>0</v>
      </c>
      <c r="B35" s="9"/>
      <c r="C35" s="9"/>
    </row>
    <row r="36" spans="1:3" ht="11" thickBot="1" x14ac:dyDescent="0.4">
      <c r="A36" s="13"/>
      <c r="B36" s="12" t="s">
        <v>147</v>
      </c>
      <c r="C36" s="12">
        <v>0</v>
      </c>
    </row>
    <row r="37" spans="1:3" ht="11" thickBot="1" x14ac:dyDescent="0.4">
      <c r="A37" s="13"/>
      <c r="B37" s="12" t="s">
        <v>148</v>
      </c>
      <c r="C37" s="12">
        <v>0</v>
      </c>
    </row>
    <row r="38" spans="1:3" ht="12" customHeight="1" thickBot="1" x14ac:dyDescent="0.4">
      <c r="A38" s="46" t="s">
        <v>234</v>
      </c>
      <c r="B38" s="48"/>
      <c r="C38" s="12">
        <f>SUM(C36:C37)</f>
        <v>0</v>
      </c>
    </row>
    <row r="39" spans="1:3" ht="11" thickBot="1" x14ac:dyDescent="0.4">
      <c r="A39" s="11" t="str">
        <f>'PI skaičiuoklė'!C20</f>
        <v>Veiksmas C2</v>
      </c>
      <c r="B39" s="9"/>
      <c r="C39" s="9"/>
    </row>
    <row r="40" spans="1:3" ht="11" thickBot="1" x14ac:dyDescent="0.4">
      <c r="A40" s="13"/>
      <c r="B40" s="12" t="s">
        <v>149</v>
      </c>
      <c r="C40" s="12">
        <v>0</v>
      </c>
    </row>
    <row r="41" spans="1:3" ht="11" thickBot="1" x14ac:dyDescent="0.4">
      <c r="A41" s="13"/>
      <c r="B41" s="12" t="s">
        <v>150</v>
      </c>
      <c r="C41" s="12">
        <v>0</v>
      </c>
    </row>
    <row r="42" spans="1:3" ht="18.899999999999999" customHeight="1" thickBot="1" x14ac:dyDescent="0.4">
      <c r="A42" s="46" t="s">
        <v>235</v>
      </c>
      <c r="B42" s="48"/>
      <c r="C42" s="12">
        <f>SUM(C40:C41)</f>
        <v>0</v>
      </c>
    </row>
    <row r="43" spans="1:3" ht="11" thickBot="1" x14ac:dyDescent="0.4">
      <c r="A43" s="11" t="str">
        <f>'PI skaičiuoklė'!C21</f>
        <v>Veiksmas C3</v>
      </c>
      <c r="B43" s="9"/>
      <c r="C43" s="9"/>
    </row>
    <row r="44" spans="1:3" ht="11" thickBot="1" x14ac:dyDescent="0.4">
      <c r="A44" s="13"/>
      <c r="B44" s="12" t="s">
        <v>187</v>
      </c>
      <c r="C44" s="12">
        <v>0</v>
      </c>
    </row>
    <row r="45" spans="1:3" ht="11" thickBot="1" x14ac:dyDescent="0.4">
      <c r="A45" s="13"/>
      <c r="B45" s="12" t="s">
        <v>188</v>
      </c>
      <c r="C45" s="12">
        <v>0</v>
      </c>
    </row>
    <row r="46" spans="1:3" ht="18.899999999999999" customHeight="1" thickBot="1" x14ac:dyDescent="0.4">
      <c r="A46" s="46" t="s">
        <v>236</v>
      </c>
      <c r="B46" s="48"/>
      <c r="C46" s="12">
        <f>SUM(C44:C45)</f>
        <v>0</v>
      </c>
    </row>
    <row r="47" spans="1:3" ht="11" thickBot="1" x14ac:dyDescent="0.4">
      <c r="A47" s="13"/>
      <c r="B47" s="12" t="s">
        <v>10</v>
      </c>
      <c r="C47" s="12"/>
    </row>
    <row r="48" spans="1:3" ht="15" customHeight="1" thickBot="1" x14ac:dyDescent="0.4">
      <c r="A48" s="49" t="s">
        <v>237</v>
      </c>
      <c r="B48" s="51"/>
      <c r="C48" s="18">
        <f>SUM(C38,C42,C46)</f>
        <v>0</v>
      </c>
    </row>
    <row r="49" spans="1:3" ht="11.4" customHeight="1" thickBot="1" x14ac:dyDescent="0.4">
      <c r="A49" s="8" t="str">
        <f>'PI skaičiuoklė'!B25</f>
        <v>Straipsnis (-iai), punktas (-ai) ir įpareigojimas</v>
      </c>
      <c r="B49" s="9"/>
      <c r="C49" s="9"/>
    </row>
    <row r="50" spans="1:3" ht="11" thickBot="1" x14ac:dyDescent="0.4">
      <c r="A50" s="11" t="str">
        <f>'PI skaičiuoklė'!C26</f>
        <v>Veiksmas D1</v>
      </c>
      <c r="B50" s="9"/>
      <c r="C50" s="9"/>
    </row>
    <row r="51" spans="1:3" ht="11" thickBot="1" x14ac:dyDescent="0.4">
      <c r="A51" s="20"/>
      <c r="B51" s="12" t="s">
        <v>157</v>
      </c>
      <c r="C51" s="12">
        <v>0</v>
      </c>
    </row>
    <row r="52" spans="1:3" ht="11" thickBot="1" x14ac:dyDescent="0.4">
      <c r="A52" s="13"/>
      <c r="B52" s="12" t="s">
        <v>158</v>
      </c>
      <c r="C52" s="12">
        <v>0</v>
      </c>
    </row>
    <row r="53" spans="1:3" ht="15" customHeight="1" thickBot="1" x14ac:dyDescent="0.4">
      <c r="A53" s="46" t="s">
        <v>238</v>
      </c>
      <c r="B53" s="48"/>
      <c r="C53" s="12">
        <f>SUM(C51:C52)</f>
        <v>0</v>
      </c>
    </row>
    <row r="54" spans="1:3" ht="11" thickBot="1" x14ac:dyDescent="0.4">
      <c r="A54" s="11" t="str">
        <f>'PI skaičiuoklė'!C27</f>
        <v>Veiksmas D2</v>
      </c>
      <c r="B54" s="9"/>
      <c r="C54" s="9"/>
    </row>
    <row r="55" spans="1:3" ht="11" thickBot="1" x14ac:dyDescent="0.4">
      <c r="A55" s="13"/>
      <c r="B55" s="12" t="s">
        <v>159</v>
      </c>
      <c r="C55" s="12">
        <v>0</v>
      </c>
    </row>
    <row r="56" spans="1:3" ht="11" thickBot="1" x14ac:dyDescent="0.4">
      <c r="A56" s="13"/>
      <c r="B56" s="12" t="s">
        <v>160</v>
      </c>
      <c r="C56" s="12">
        <v>0</v>
      </c>
    </row>
    <row r="57" spans="1:3" ht="16.5" customHeight="1" thickBot="1" x14ac:dyDescent="0.4">
      <c r="A57" s="46" t="s">
        <v>239</v>
      </c>
      <c r="B57" s="48"/>
      <c r="C57" s="12">
        <f>SUM(C55:C56)</f>
        <v>0</v>
      </c>
    </row>
    <row r="58" spans="1:3" ht="11" thickBot="1" x14ac:dyDescent="0.4">
      <c r="A58" s="11" t="str">
        <f>'PI skaičiuoklė'!C28</f>
        <v>Veiksmas D3</v>
      </c>
      <c r="B58" s="9"/>
      <c r="C58" s="9"/>
    </row>
    <row r="59" spans="1:3" ht="11" thickBot="1" x14ac:dyDescent="0.4">
      <c r="A59" s="13"/>
      <c r="B59" s="12" t="s">
        <v>190</v>
      </c>
      <c r="C59" s="12">
        <v>0</v>
      </c>
    </row>
    <row r="60" spans="1:3" ht="11" thickBot="1" x14ac:dyDescent="0.4">
      <c r="A60" s="13"/>
      <c r="B60" s="12" t="s">
        <v>191</v>
      </c>
      <c r="C60" s="12">
        <v>0</v>
      </c>
    </row>
    <row r="61" spans="1:3" ht="16.5" customHeight="1" thickBot="1" x14ac:dyDescent="0.4">
      <c r="A61" s="46" t="s">
        <v>240</v>
      </c>
      <c r="B61" s="48"/>
      <c r="C61" s="12">
        <f>SUM(C59:C60)</f>
        <v>0</v>
      </c>
    </row>
    <row r="62" spans="1:3" ht="11" thickBot="1" x14ac:dyDescent="0.4">
      <c r="A62" s="13"/>
      <c r="B62" s="12" t="s">
        <v>10</v>
      </c>
      <c r="C62" s="12" t="s">
        <v>10</v>
      </c>
    </row>
    <row r="63" spans="1:3" ht="15" customHeight="1" thickBot="1" x14ac:dyDescent="0.4">
      <c r="A63" s="49" t="s">
        <v>241</v>
      </c>
      <c r="B63" s="51"/>
      <c r="C63" s="18">
        <f>SUM(C53,C57,C61)</f>
        <v>0</v>
      </c>
    </row>
    <row r="64" spans="1:3" ht="16.5" customHeight="1" thickBot="1" x14ac:dyDescent="0.4">
      <c r="A64" s="8" t="str">
        <f>'PI skaičiuoklė'!B31</f>
        <v>Straipsnis (-iai), punktas (-ai) ir įpareigojimas</v>
      </c>
      <c r="B64" s="9"/>
      <c r="C64" s="9"/>
    </row>
    <row r="65" spans="1:3" ht="11" thickBot="1" x14ac:dyDescent="0.4">
      <c r="A65" s="11" t="str">
        <f>'PI skaičiuoklė'!C32</f>
        <v>Veiksmas E1</v>
      </c>
      <c r="B65" s="9"/>
      <c r="C65" s="9"/>
    </row>
    <row r="66" spans="1:3" ht="11" thickBot="1" x14ac:dyDescent="0.4">
      <c r="A66" s="13"/>
      <c r="B66" s="12" t="s">
        <v>163</v>
      </c>
      <c r="C66" s="12">
        <v>0</v>
      </c>
    </row>
    <row r="67" spans="1:3" ht="11" thickBot="1" x14ac:dyDescent="0.4">
      <c r="A67" s="13"/>
      <c r="B67" s="12" t="s">
        <v>164</v>
      </c>
      <c r="C67" s="12">
        <v>0</v>
      </c>
    </row>
    <row r="68" spans="1:3" ht="12" customHeight="1" thickBot="1" x14ac:dyDescent="0.4">
      <c r="A68" s="46" t="s">
        <v>242</v>
      </c>
      <c r="B68" s="48"/>
      <c r="C68" s="12">
        <f>SUM(C66:C67)</f>
        <v>0</v>
      </c>
    </row>
    <row r="69" spans="1:3" ht="11" thickBot="1" x14ac:dyDescent="0.4">
      <c r="A69" s="11" t="str">
        <f>'PI skaičiuoklė'!C33</f>
        <v>Veiksmas E2</v>
      </c>
      <c r="B69" s="9"/>
      <c r="C69" s="9"/>
    </row>
    <row r="70" spans="1:3" ht="11" thickBot="1" x14ac:dyDescent="0.4">
      <c r="A70" s="13"/>
      <c r="B70" s="12" t="s">
        <v>166</v>
      </c>
      <c r="C70" s="12">
        <v>0</v>
      </c>
    </row>
    <row r="71" spans="1:3" ht="11" thickBot="1" x14ac:dyDescent="0.4">
      <c r="A71" s="13"/>
      <c r="B71" s="12" t="s">
        <v>165</v>
      </c>
      <c r="C71" s="12">
        <v>0</v>
      </c>
    </row>
    <row r="72" spans="1:3" ht="18.899999999999999" customHeight="1" thickBot="1" x14ac:dyDescent="0.4">
      <c r="A72" s="46" t="s">
        <v>243</v>
      </c>
      <c r="B72" s="48"/>
      <c r="C72" s="12">
        <f>SUM(C70:C71)</f>
        <v>0</v>
      </c>
    </row>
    <row r="73" spans="1:3" ht="11" thickBot="1" x14ac:dyDescent="0.4">
      <c r="A73" s="11" t="str">
        <f>'PI skaičiuoklė'!C34</f>
        <v>Veiksmas E3</v>
      </c>
      <c r="B73" s="9"/>
      <c r="C73" s="9"/>
    </row>
    <row r="74" spans="1:3" ht="11" thickBot="1" x14ac:dyDescent="0.4">
      <c r="A74" s="13"/>
      <c r="B74" s="12" t="s">
        <v>193</v>
      </c>
      <c r="C74" s="12">
        <v>0</v>
      </c>
    </row>
    <row r="75" spans="1:3" ht="11" thickBot="1" x14ac:dyDescent="0.4">
      <c r="A75" s="13"/>
      <c r="B75" s="12" t="s">
        <v>194</v>
      </c>
      <c r="C75" s="12">
        <v>0</v>
      </c>
    </row>
    <row r="76" spans="1:3" ht="18.899999999999999" customHeight="1" thickBot="1" x14ac:dyDescent="0.4">
      <c r="A76" s="46" t="s">
        <v>244</v>
      </c>
      <c r="B76" s="48"/>
      <c r="C76" s="12">
        <f>SUM(C74:C75)</f>
        <v>0</v>
      </c>
    </row>
    <row r="77" spans="1:3" ht="11" thickBot="1" x14ac:dyDescent="0.4">
      <c r="A77" s="13"/>
      <c r="B77" s="12" t="s">
        <v>10</v>
      </c>
      <c r="C77" s="12"/>
    </row>
    <row r="78" spans="1:3" ht="15" customHeight="1" thickBot="1" x14ac:dyDescent="0.4">
      <c r="A78" s="49" t="s">
        <v>245</v>
      </c>
      <c r="B78" s="51"/>
      <c r="C78" s="18">
        <f>SUM(C68,C72,C76)</f>
        <v>0</v>
      </c>
    </row>
    <row r="79" spans="1:3" ht="11.4" customHeight="1" thickBot="1" x14ac:dyDescent="0.4">
      <c r="A79" s="8" t="str">
        <f>'PI skaičiuoklė'!B37</f>
        <v>Straipsnis (-iai), punktas (-ai) ir įpareigojimas</v>
      </c>
      <c r="B79" s="9"/>
      <c r="C79" s="9"/>
    </row>
    <row r="80" spans="1:3" ht="11" thickBot="1" x14ac:dyDescent="0.4">
      <c r="A80" s="11" t="str">
        <f>'PI skaičiuoklė'!C38</f>
        <v>Veiksmas F1</v>
      </c>
      <c r="B80" s="9"/>
      <c r="C80" s="9"/>
    </row>
    <row r="81" spans="1:3" ht="11" thickBot="1" x14ac:dyDescent="0.4">
      <c r="A81" s="20"/>
      <c r="B81" s="12" t="s">
        <v>171</v>
      </c>
      <c r="C81" s="12">
        <v>0</v>
      </c>
    </row>
    <row r="82" spans="1:3" ht="11" thickBot="1" x14ac:dyDescent="0.4">
      <c r="A82" s="13"/>
      <c r="B82" s="12" t="s">
        <v>172</v>
      </c>
      <c r="C82" s="12">
        <v>0</v>
      </c>
    </row>
    <row r="83" spans="1:3" ht="15" customHeight="1" thickBot="1" x14ac:dyDescent="0.4">
      <c r="A83" s="46" t="s">
        <v>246</v>
      </c>
      <c r="B83" s="48"/>
      <c r="C83" s="12">
        <f>SUM(C81:C82)</f>
        <v>0</v>
      </c>
    </row>
    <row r="84" spans="1:3" ht="11" thickBot="1" x14ac:dyDescent="0.4">
      <c r="A84" s="11" t="str">
        <f>'PI skaičiuoklė'!C39</f>
        <v>Veiksmas F2</v>
      </c>
      <c r="B84" s="9"/>
      <c r="C84" s="9"/>
    </row>
    <row r="85" spans="1:3" ht="11" thickBot="1" x14ac:dyDescent="0.4">
      <c r="A85" s="13"/>
      <c r="B85" s="12" t="s">
        <v>173</v>
      </c>
      <c r="C85" s="12">
        <v>0</v>
      </c>
    </row>
    <row r="86" spans="1:3" ht="11" thickBot="1" x14ac:dyDescent="0.4">
      <c r="A86" s="13"/>
      <c r="B86" s="12" t="s">
        <v>174</v>
      </c>
      <c r="C86" s="12">
        <v>0</v>
      </c>
    </row>
    <row r="87" spans="1:3" ht="16.5" customHeight="1" thickBot="1" x14ac:dyDescent="0.4">
      <c r="A87" s="46" t="s">
        <v>247</v>
      </c>
      <c r="B87" s="48"/>
      <c r="C87" s="12">
        <f>SUM(C85:C86)</f>
        <v>0</v>
      </c>
    </row>
    <row r="88" spans="1:3" ht="11" thickBot="1" x14ac:dyDescent="0.4">
      <c r="A88" s="11" t="str">
        <f>'PI skaičiuoklė'!C40</f>
        <v>Veiksmas F3</v>
      </c>
      <c r="B88" s="9"/>
      <c r="C88" s="9"/>
    </row>
    <row r="89" spans="1:3" ht="11" thickBot="1" x14ac:dyDescent="0.4">
      <c r="A89" s="13"/>
      <c r="B89" s="12" t="s">
        <v>184</v>
      </c>
      <c r="C89" s="12">
        <v>0</v>
      </c>
    </row>
    <row r="90" spans="1:3" ht="11" thickBot="1" x14ac:dyDescent="0.4">
      <c r="A90" s="13"/>
      <c r="B90" s="12" t="s">
        <v>185</v>
      </c>
      <c r="C90" s="12">
        <v>0</v>
      </c>
    </row>
    <row r="91" spans="1:3" ht="16.5" customHeight="1" thickBot="1" x14ac:dyDescent="0.4">
      <c r="A91" s="46" t="s">
        <v>248</v>
      </c>
      <c r="B91" s="48"/>
      <c r="C91" s="12">
        <f>SUM(C89:C90)</f>
        <v>0</v>
      </c>
    </row>
    <row r="92" spans="1:3" ht="11" thickBot="1" x14ac:dyDescent="0.4">
      <c r="A92" s="13"/>
      <c r="B92" s="12" t="s">
        <v>10</v>
      </c>
      <c r="C92" s="12" t="s">
        <v>10</v>
      </c>
    </row>
    <row r="93" spans="1:3" ht="15" customHeight="1" thickBot="1" x14ac:dyDescent="0.4">
      <c r="A93" s="49" t="s">
        <v>249</v>
      </c>
      <c r="B93" s="51"/>
      <c r="C93" s="18">
        <f>SUM(C83,C87,C91)</f>
        <v>0</v>
      </c>
    </row>
    <row r="94" spans="1:3" ht="15" customHeight="1" x14ac:dyDescent="0.35">
      <c r="A94" s="30"/>
      <c r="B94" s="30"/>
      <c r="C94" s="34"/>
    </row>
    <row r="95" spans="1:3" ht="15" customHeight="1" x14ac:dyDescent="0.35">
      <c r="A95" s="30"/>
      <c r="B95" s="30"/>
      <c r="C95" s="34"/>
    </row>
    <row r="96" spans="1:3" ht="15" customHeight="1" x14ac:dyDescent="0.35">
      <c r="A96" s="30"/>
      <c r="B96" s="30"/>
      <c r="C96" s="34"/>
    </row>
    <row r="97" spans="1:3" ht="15" customHeight="1" x14ac:dyDescent="0.35">
      <c r="A97" s="30"/>
      <c r="B97" s="30"/>
      <c r="C97" s="34"/>
    </row>
    <row r="99" spans="1:3" ht="11" thickBot="1" x14ac:dyDescent="0.4"/>
    <row r="100" spans="1:3" ht="28.5" customHeight="1" thickBot="1" x14ac:dyDescent="0.4">
      <c r="A100" s="55" t="s">
        <v>93</v>
      </c>
      <c r="B100" s="56"/>
      <c r="C100" s="57"/>
    </row>
    <row r="101" spans="1:3" ht="21.5" thickBot="1" x14ac:dyDescent="0.4">
      <c r="A101" s="4" t="s">
        <v>88</v>
      </c>
      <c r="B101" s="5" t="s">
        <v>42</v>
      </c>
      <c r="C101" s="5" t="s">
        <v>43</v>
      </c>
    </row>
    <row r="102" spans="1:3" ht="11" thickBot="1" x14ac:dyDescent="0.4">
      <c r="A102" s="32">
        <v>1</v>
      </c>
      <c r="B102" s="16">
        <v>2</v>
      </c>
      <c r="C102" s="16">
        <v>3</v>
      </c>
    </row>
    <row r="103" spans="1:3" ht="53" thickBot="1" x14ac:dyDescent="0.4">
      <c r="A103" s="8" t="str">
        <f>'PI skaičiuoklė'!B45</f>
        <v>Naikinamas Nuostatų 4.5 p. ir įpareigojimas privalomai rengti, derinti su savininkais ir tvirtinti metinį ūkinį planą, Nustatomas įpareigojimas Nuostatų 4.5.1 p skelbti paslaugų ir darbų pirkimų sąlygas interneto svetainėje Nuostatų 14.2.6 p.</v>
      </c>
      <c r="B103" s="9"/>
      <c r="C103" s="9"/>
    </row>
    <row r="104" spans="1:3" ht="11" thickBot="1" x14ac:dyDescent="0.4">
      <c r="A104" s="11" t="str">
        <f>'PI skaičiuoklė'!C46</f>
        <v>pirkimo sąlygų skelbimas</v>
      </c>
      <c r="B104" s="9"/>
      <c r="C104" s="9"/>
    </row>
    <row r="105" spans="1:3" ht="11" thickBot="1" x14ac:dyDescent="0.4">
      <c r="A105" s="13"/>
      <c r="B105" s="12" t="s">
        <v>21</v>
      </c>
      <c r="C105" s="12">
        <v>0</v>
      </c>
    </row>
    <row r="106" spans="1:3" ht="11" thickBot="1" x14ac:dyDescent="0.4">
      <c r="A106" s="13"/>
      <c r="B106" s="12" t="s">
        <v>22</v>
      </c>
      <c r="C106" s="12">
        <v>0</v>
      </c>
    </row>
    <row r="107" spans="1:3" ht="11" thickBot="1" x14ac:dyDescent="0.4">
      <c r="A107" s="46" t="s">
        <v>44</v>
      </c>
      <c r="B107" s="48"/>
      <c r="C107" s="12">
        <f>SUM(C105:C106)</f>
        <v>0</v>
      </c>
    </row>
    <row r="108" spans="1:3" ht="11" thickBot="1" x14ac:dyDescent="0.4">
      <c r="A108" s="11" t="str">
        <f>'PI skaičiuoklė'!C47</f>
        <v>Veiksmas A2</v>
      </c>
      <c r="B108" s="9"/>
      <c r="C108" s="9"/>
    </row>
    <row r="109" spans="1:3" ht="11" thickBot="1" x14ac:dyDescent="0.4">
      <c r="A109" s="13"/>
      <c r="B109" s="12" t="s">
        <v>23</v>
      </c>
      <c r="C109" s="12">
        <v>0</v>
      </c>
    </row>
    <row r="110" spans="1:3" ht="11" thickBot="1" x14ac:dyDescent="0.4">
      <c r="A110" s="13"/>
      <c r="B110" s="12" t="s">
        <v>24</v>
      </c>
      <c r="C110" s="12">
        <v>0</v>
      </c>
    </row>
    <row r="111" spans="1:3" ht="11" thickBot="1" x14ac:dyDescent="0.4">
      <c r="A111" s="46" t="s">
        <v>45</v>
      </c>
      <c r="B111" s="48"/>
      <c r="C111" s="12">
        <f>SUM(C109:C110)</f>
        <v>0</v>
      </c>
    </row>
    <row r="112" spans="1:3" ht="11" thickBot="1" x14ac:dyDescent="0.4">
      <c r="A112" s="11" t="str">
        <f>'PI skaičiuoklė'!C48</f>
        <v>Veiksmas A3</v>
      </c>
      <c r="B112" s="9"/>
      <c r="C112" s="9"/>
    </row>
    <row r="113" spans="1:3" ht="11" thickBot="1" x14ac:dyDescent="0.4">
      <c r="A113" s="13"/>
      <c r="B113" s="12" t="s">
        <v>182</v>
      </c>
      <c r="C113" s="12">
        <v>0</v>
      </c>
    </row>
    <row r="114" spans="1:3" ht="11" thickBot="1" x14ac:dyDescent="0.4">
      <c r="A114" s="13"/>
      <c r="B114" s="12" t="s">
        <v>183</v>
      </c>
      <c r="C114" s="12">
        <v>0</v>
      </c>
    </row>
    <row r="115" spans="1:3" ht="11" thickBot="1" x14ac:dyDescent="0.4">
      <c r="A115" s="46" t="s">
        <v>232</v>
      </c>
      <c r="B115" s="48"/>
      <c r="C115" s="12">
        <f>SUM(C113:C114)</f>
        <v>0</v>
      </c>
    </row>
    <row r="116" spans="1:3" ht="11" thickBot="1" x14ac:dyDescent="0.4">
      <c r="A116" s="13"/>
      <c r="B116" s="12" t="s">
        <v>10</v>
      </c>
      <c r="C116" s="12"/>
    </row>
    <row r="117" spans="1:3" ht="11" thickBot="1" x14ac:dyDescent="0.4">
      <c r="A117" s="49" t="s">
        <v>46</v>
      </c>
      <c r="B117" s="51"/>
      <c r="C117" s="18">
        <f>SUM(C107,C111,C115)</f>
        <v>0</v>
      </c>
    </row>
    <row r="118" spans="1:3" ht="21.5" thickBot="1" x14ac:dyDescent="0.4">
      <c r="A118" s="8" t="str">
        <f>'PI skaičiuoklė'!B51</f>
        <v>Nuostatų 16 p. nelieka įpareigojimo organizuoti savininkų atstovo rinkimą</v>
      </c>
      <c r="B118" s="9"/>
      <c r="C118" s="9"/>
    </row>
    <row r="119" spans="1:3" ht="11" thickBot="1" x14ac:dyDescent="0.4">
      <c r="A119" s="11" t="str">
        <f>'PI skaičiuoklė'!C52</f>
        <v>Veiksmas B1</v>
      </c>
      <c r="B119" s="9"/>
      <c r="C119" s="9"/>
    </row>
    <row r="120" spans="1:3" ht="11" thickBot="1" x14ac:dyDescent="0.4">
      <c r="A120" s="20"/>
      <c r="B120" s="12" t="s">
        <v>25</v>
      </c>
      <c r="C120" s="12">
        <v>0</v>
      </c>
    </row>
    <row r="121" spans="1:3" ht="11" thickBot="1" x14ac:dyDescent="0.4">
      <c r="A121" s="13"/>
      <c r="B121" s="12" t="s">
        <v>26</v>
      </c>
      <c r="C121" s="12">
        <v>0</v>
      </c>
    </row>
    <row r="122" spans="1:3" ht="11" thickBot="1" x14ac:dyDescent="0.4">
      <c r="A122" s="46" t="s">
        <v>47</v>
      </c>
      <c r="B122" s="48"/>
      <c r="C122" s="12">
        <f>SUM(C120:C121)</f>
        <v>0</v>
      </c>
    </row>
    <row r="123" spans="1:3" ht="11" thickBot="1" x14ac:dyDescent="0.4">
      <c r="A123" s="11" t="str">
        <f>'PI skaičiuoklė'!C53</f>
        <v>Veiksmas B2</v>
      </c>
      <c r="B123" s="9"/>
      <c r="C123" s="9"/>
    </row>
    <row r="124" spans="1:3" ht="11" thickBot="1" x14ac:dyDescent="0.4">
      <c r="A124" s="13"/>
      <c r="B124" s="12" t="s">
        <v>27</v>
      </c>
      <c r="C124" s="12">
        <v>0</v>
      </c>
    </row>
    <row r="125" spans="1:3" ht="11" thickBot="1" x14ac:dyDescent="0.4">
      <c r="A125" s="13"/>
      <c r="B125" s="12" t="s">
        <v>28</v>
      </c>
      <c r="C125" s="12">
        <v>0</v>
      </c>
    </row>
    <row r="126" spans="1:3" ht="11" thickBot="1" x14ac:dyDescent="0.4">
      <c r="A126" s="46" t="s">
        <v>48</v>
      </c>
      <c r="B126" s="48"/>
      <c r="C126" s="12">
        <f>SUM(C124:C125)</f>
        <v>0</v>
      </c>
    </row>
    <row r="127" spans="1:3" ht="11" thickBot="1" x14ac:dyDescent="0.4">
      <c r="A127" s="11" t="str">
        <f>'PI skaičiuoklė'!C54</f>
        <v>Veiksmas B3</v>
      </c>
      <c r="B127" s="9"/>
      <c r="C127" s="9"/>
    </row>
    <row r="128" spans="1:3" ht="11" thickBot="1" x14ac:dyDescent="0.4">
      <c r="A128" s="20"/>
      <c r="B128" s="12" t="s">
        <v>180</v>
      </c>
      <c r="C128" s="12">
        <v>0</v>
      </c>
    </row>
    <row r="129" spans="1:3" ht="11" thickBot="1" x14ac:dyDescent="0.4">
      <c r="A129" s="13"/>
      <c r="B129" s="12" t="s">
        <v>181</v>
      </c>
      <c r="C129" s="12">
        <v>0</v>
      </c>
    </row>
    <row r="130" spans="1:3" ht="11" thickBot="1" x14ac:dyDescent="0.4">
      <c r="A130" s="46" t="s">
        <v>233</v>
      </c>
      <c r="B130" s="48"/>
      <c r="C130" s="12">
        <f>SUM(C128:C129)</f>
        <v>0</v>
      </c>
    </row>
    <row r="131" spans="1:3" ht="11" thickBot="1" x14ac:dyDescent="0.4">
      <c r="A131" s="13"/>
      <c r="B131" s="12" t="s">
        <v>10</v>
      </c>
      <c r="C131" s="12" t="s">
        <v>10</v>
      </c>
    </row>
    <row r="132" spans="1:3" ht="11" thickBot="1" x14ac:dyDescent="0.4">
      <c r="A132" s="49" t="s">
        <v>49</v>
      </c>
      <c r="B132" s="51"/>
      <c r="C132" s="18">
        <f>SUM(C122,C126,C130)</f>
        <v>0</v>
      </c>
    </row>
    <row r="133" spans="1:3" ht="16.5" customHeight="1" thickBot="1" x14ac:dyDescent="0.4">
      <c r="A133" s="8" t="str">
        <f>'PI skaičiuoklė'!B57</f>
        <v>Nuostatų 4.9 p. papildytas reikalavimu nurodyti "informaciją apie namo bendrojo naudojimo objektų priežiūros paslaugų, atnaujinimo darbų, prekių, už kuriuos apskaičiuoti papildomi mokėjimai, ar panaudotos kaupiamosios lėšos, teisinį pagrindą, kainą,"</v>
      </c>
      <c r="B133" s="9"/>
      <c r="C133" s="9"/>
    </row>
    <row r="134" spans="1:3" ht="11" thickBot="1" x14ac:dyDescent="0.4">
      <c r="A134" s="11" t="str">
        <f>'PI skaičiuoklė'!C58</f>
        <v>informacijos nurodymas</v>
      </c>
      <c r="B134" s="9"/>
      <c r="C134" s="9"/>
    </row>
    <row r="135" spans="1:3" ht="11" thickBot="1" x14ac:dyDescent="0.4">
      <c r="A135" s="13"/>
      <c r="B135" s="12" t="s">
        <v>147</v>
      </c>
      <c r="C135" s="12">
        <v>0</v>
      </c>
    </row>
    <row r="136" spans="1:3" ht="11" thickBot="1" x14ac:dyDescent="0.4">
      <c r="A136" s="13"/>
      <c r="B136" s="12" t="s">
        <v>148</v>
      </c>
      <c r="C136" s="12">
        <v>0</v>
      </c>
    </row>
    <row r="137" spans="1:3" ht="12" customHeight="1" thickBot="1" x14ac:dyDescent="0.4">
      <c r="A137" s="46" t="s">
        <v>234</v>
      </c>
      <c r="B137" s="48"/>
      <c r="C137" s="12">
        <f>SUM(C135:C136)</f>
        <v>0</v>
      </c>
    </row>
    <row r="138" spans="1:3" ht="11" thickBot="1" x14ac:dyDescent="0.4">
      <c r="A138" s="11" t="str">
        <f>'PI skaičiuoklė'!C59</f>
        <v>Veiksmas C2</v>
      </c>
      <c r="B138" s="9"/>
      <c r="C138" s="9"/>
    </row>
    <row r="139" spans="1:3" ht="11" thickBot="1" x14ac:dyDescent="0.4">
      <c r="A139" s="13"/>
      <c r="B139" s="12" t="s">
        <v>149</v>
      </c>
      <c r="C139" s="12">
        <v>0</v>
      </c>
    </row>
    <row r="140" spans="1:3" ht="11" thickBot="1" x14ac:dyDescent="0.4">
      <c r="A140" s="13"/>
      <c r="B140" s="12" t="s">
        <v>150</v>
      </c>
      <c r="C140" s="12">
        <v>0</v>
      </c>
    </row>
    <row r="141" spans="1:3" ht="18.899999999999999" customHeight="1" thickBot="1" x14ac:dyDescent="0.4">
      <c r="A141" s="46" t="s">
        <v>235</v>
      </c>
      <c r="B141" s="48"/>
      <c r="C141" s="12">
        <f>SUM(C139:C140)</f>
        <v>0</v>
      </c>
    </row>
    <row r="142" spans="1:3" ht="11" thickBot="1" x14ac:dyDescent="0.4">
      <c r="A142" s="11" t="str">
        <f>'PI skaičiuoklė'!C60</f>
        <v>Veiksmas C3</v>
      </c>
      <c r="B142" s="9"/>
      <c r="C142" s="9"/>
    </row>
    <row r="143" spans="1:3" ht="11" thickBot="1" x14ac:dyDescent="0.4">
      <c r="A143" s="13"/>
      <c r="B143" s="12" t="s">
        <v>187</v>
      </c>
      <c r="C143" s="12">
        <v>0</v>
      </c>
    </row>
    <row r="144" spans="1:3" ht="11" thickBot="1" x14ac:dyDescent="0.4">
      <c r="A144" s="13"/>
      <c r="B144" s="12" t="s">
        <v>188</v>
      </c>
      <c r="C144" s="12">
        <v>0</v>
      </c>
    </row>
    <row r="145" spans="1:3" ht="18.899999999999999" customHeight="1" thickBot="1" x14ac:dyDescent="0.4">
      <c r="A145" s="46" t="s">
        <v>236</v>
      </c>
      <c r="B145" s="48"/>
      <c r="C145" s="12">
        <f>SUM(C143:C144)</f>
        <v>0</v>
      </c>
    </row>
    <row r="146" spans="1:3" ht="11" thickBot="1" x14ac:dyDescent="0.4">
      <c r="A146" s="13"/>
      <c r="B146" s="12" t="s">
        <v>10</v>
      </c>
      <c r="C146" s="12"/>
    </row>
    <row r="147" spans="1:3" ht="15" customHeight="1" thickBot="1" x14ac:dyDescent="0.4">
      <c r="A147" s="49" t="s">
        <v>237</v>
      </c>
      <c r="B147" s="51"/>
      <c r="C147" s="18">
        <f>SUM(C137,C141,C145)</f>
        <v>0</v>
      </c>
    </row>
    <row r="148" spans="1:3" ht="11.4" customHeight="1" thickBot="1" x14ac:dyDescent="0.4">
      <c r="A148" s="8" t="str">
        <f>'PI skaičiuoklė'!B63</f>
        <v>Nuostatų 14.2.1 p. naujas reikalavimas interneto svetainėje skelbti : "patalpų savininkų atstovų vardą ir pavardę, adresą korespondencijai siųsti, telefono numerį" ; savivaldybės vykdomosios institucijos sprendime dėl administratoriaus skyrimo nurodytą administravimo šiame name laikotarpį (pradžios ir pabaigos data) (Nuostatų  14.2.2 p.); (tai gali būti vienkartinis paskelbimas per  5 metų administravimo laikotarpį)</v>
      </c>
      <c r="B148" s="9"/>
      <c r="C148" s="9"/>
    </row>
    <row r="149" spans="1:3" ht="11" thickBot="1" x14ac:dyDescent="0.4">
      <c r="A149" s="11" t="str">
        <f>'PI skaičiuoklė'!C64</f>
        <v>skelbti informaciją</v>
      </c>
      <c r="B149" s="9"/>
      <c r="C149" s="9"/>
    </row>
    <row r="150" spans="1:3" ht="11" thickBot="1" x14ac:dyDescent="0.4">
      <c r="A150" s="20"/>
      <c r="B150" s="12" t="s">
        <v>157</v>
      </c>
      <c r="C150" s="12">
        <v>0</v>
      </c>
    </row>
    <row r="151" spans="1:3" ht="11" thickBot="1" x14ac:dyDescent="0.4">
      <c r="A151" s="13"/>
      <c r="B151" s="12" t="s">
        <v>158</v>
      </c>
      <c r="C151" s="12">
        <v>0</v>
      </c>
    </row>
    <row r="152" spans="1:3" ht="15" customHeight="1" thickBot="1" x14ac:dyDescent="0.4">
      <c r="A152" s="46" t="s">
        <v>238</v>
      </c>
      <c r="B152" s="48"/>
      <c r="C152" s="12">
        <f>SUM(C150:C151)</f>
        <v>0</v>
      </c>
    </row>
    <row r="153" spans="1:3" ht="11" thickBot="1" x14ac:dyDescent="0.4">
      <c r="A153" s="11" t="str">
        <f>'PI skaičiuoklė'!C65</f>
        <v>Veiksmas D2</v>
      </c>
      <c r="B153" s="9"/>
      <c r="C153" s="9"/>
    </row>
    <row r="154" spans="1:3" ht="11" thickBot="1" x14ac:dyDescent="0.4">
      <c r="A154" s="13"/>
      <c r="B154" s="12" t="s">
        <v>159</v>
      </c>
      <c r="C154" s="12">
        <v>0</v>
      </c>
    </row>
    <row r="155" spans="1:3" ht="11" thickBot="1" x14ac:dyDescent="0.4">
      <c r="A155" s="13"/>
      <c r="B155" s="12" t="s">
        <v>160</v>
      </c>
      <c r="C155" s="12">
        <v>0</v>
      </c>
    </row>
    <row r="156" spans="1:3" ht="16.5" customHeight="1" thickBot="1" x14ac:dyDescent="0.4">
      <c r="A156" s="46" t="s">
        <v>239</v>
      </c>
      <c r="B156" s="48"/>
      <c r="C156" s="12">
        <f>SUM(C154:C155)</f>
        <v>0</v>
      </c>
    </row>
    <row r="157" spans="1:3" ht="11" thickBot="1" x14ac:dyDescent="0.4">
      <c r="A157" s="11" t="str">
        <f>'PI skaičiuoklė'!C66</f>
        <v>Veiksmas D3</v>
      </c>
      <c r="B157" s="9"/>
      <c r="C157" s="9"/>
    </row>
    <row r="158" spans="1:3" ht="11" thickBot="1" x14ac:dyDescent="0.4">
      <c r="A158" s="13"/>
      <c r="B158" s="12" t="s">
        <v>190</v>
      </c>
      <c r="C158" s="12">
        <v>0</v>
      </c>
    </row>
    <row r="159" spans="1:3" ht="11" thickBot="1" x14ac:dyDescent="0.4">
      <c r="A159" s="13"/>
      <c r="B159" s="12" t="s">
        <v>191</v>
      </c>
      <c r="C159" s="12">
        <v>0</v>
      </c>
    </row>
    <row r="160" spans="1:3" ht="16.5" customHeight="1" thickBot="1" x14ac:dyDescent="0.4">
      <c r="A160" s="46" t="s">
        <v>240</v>
      </c>
      <c r="B160" s="48"/>
      <c r="C160" s="12">
        <f>SUM(C158:C159)</f>
        <v>0</v>
      </c>
    </row>
    <row r="161" spans="1:3" ht="11" thickBot="1" x14ac:dyDescent="0.4">
      <c r="A161" s="13"/>
      <c r="B161" s="12" t="s">
        <v>10</v>
      </c>
      <c r="C161" s="12" t="s">
        <v>10</v>
      </c>
    </row>
    <row r="162" spans="1:3" ht="15" customHeight="1" thickBot="1" x14ac:dyDescent="0.4">
      <c r="A162" s="49" t="s">
        <v>241</v>
      </c>
      <c r="B162" s="51"/>
      <c r="C162" s="18">
        <f>SUM(C152,C156,C160)</f>
        <v>0</v>
      </c>
    </row>
    <row r="163" spans="1:3" ht="16.5" customHeight="1" thickBot="1" x14ac:dyDescent="0.4">
      <c r="A163" s="8" t="str">
        <f>'PI skaičiuoklė'!B69</f>
        <v xml:space="preserve">Nuostatų 15.1 p.  informacija ( vieną kartą iškabinama ir nuolat būnanti namo skelbimų lentoje)  "apie savininkų atstovą" ir "apie galimybę kreiptis dokumentų ir informacijos (nuostatų 15.2 p.)" </v>
      </c>
      <c r="B163" s="9"/>
      <c r="C163" s="9"/>
    </row>
    <row r="164" spans="1:3" ht="11" thickBot="1" x14ac:dyDescent="0.4">
      <c r="A164" s="11" t="str">
        <f>'PI skaičiuoklė'!C70</f>
        <v>skelbti apie savininkų atstovą</v>
      </c>
      <c r="B164" s="9"/>
      <c r="C164" s="9"/>
    </row>
    <row r="165" spans="1:3" ht="11" thickBot="1" x14ac:dyDescent="0.4">
      <c r="A165" s="13"/>
      <c r="B165" s="12" t="s">
        <v>163</v>
      </c>
      <c r="C165" s="12">
        <v>0</v>
      </c>
    </row>
    <row r="166" spans="1:3" ht="11" thickBot="1" x14ac:dyDescent="0.4">
      <c r="A166" s="13"/>
      <c r="B166" s="12" t="s">
        <v>164</v>
      </c>
      <c r="C166" s="12">
        <v>0</v>
      </c>
    </row>
    <row r="167" spans="1:3" ht="12" customHeight="1" thickBot="1" x14ac:dyDescent="0.4">
      <c r="A167" s="46" t="s">
        <v>242</v>
      </c>
      <c r="B167" s="48"/>
      <c r="C167" s="12">
        <f>SUM(C165:C166)</f>
        <v>0</v>
      </c>
    </row>
    <row r="168" spans="1:3" ht="11" thickBot="1" x14ac:dyDescent="0.4">
      <c r="A168" s="11" t="str">
        <f>'PI skaičiuoklė'!C71</f>
        <v>skelbti Nuostatų 14.2.2 p. informaciją</v>
      </c>
      <c r="B168" s="9"/>
      <c r="C168" s="9"/>
    </row>
    <row r="169" spans="1:3" ht="11" thickBot="1" x14ac:dyDescent="0.4">
      <c r="A169" s="13"/>
      <c r="B169" s="12" t="s">
        <v>166</v>
      </c>
      <c r="C169" s="12">
        <v>0</v>
      </c>
    </row>
    <row r="170" spans="1:3" ht="11" thickBot="1" x14ac:dyDescent="0.4">
      <c r="A170" s="13"/>
      <c r="B170" s="12" t="s">
        <v>165</v>
      </c>
      <c r="C170" s="12">
        <v>0</v>
      </c>
    </row>
    <row r="171" spans="1:3" ht="18.899999999999999" customHeight="1" thickBot="1" x14ac:dyDescent="0.4">
      <c r="A171" s="46" t="s">
        <v>243</v>
      </c>
      <c r="B171" s="48"/>
      <c r="C171" s="12">
        <f>SUM(C169:C170)</f>
        <v>0</v>
      </c>
    </row>
    <row r="172" spans="1:3" ht="11" thickBot="1" x14ac:dyDescent="0.4">
      <c r="A172" s="11" t="str">
        <f>'PI skaičiuoklė'!C72</f>
        <v>Veiksmas E3</v>
      </c>
      <c r="B172" s="9"/>
      <c r="C172" s="9"/>
    </row>
    <row r="173" spans="1:3" ht="11" thickBot="1" x14ac:dyDescent="0.4">
      <c r="A173" s="13"/>
      <c r="B173" s="12" t="s">
        <v>193</v>
      </c>
      <c r="C173" s="12">
        <v>0</v>
      </c>
    </row>
    <row r="174" spans="1:3" ht="11" thickBot="1" x14ac:dyDescent="0.4">
      <c r="A174" s="13"/>
      <c r="B174" s="12" t="s">
        <v>194</v>
      </c>
      <c r="C174" s="12">
        <v>0</v>
      </c>
    </row>
    <row r="175" spans="1:3" ht="18.899999999999999" customHeight="1" thickBot="1" x14ac:dyDescent="0.4">
      <c r="A175" s="46" t="s">
        <v>244</v>
      </c>
      <c r="B175" s="48"/>
      <c r="C175" s="12">
        <f>SUM(C173:C174)</f>
        <v>0</v>
      </c>
    </row>
    <row r="176" spans="1:3" ht="11" thickBot="1" x14ac:dyDescent="0.4">
      <c r="A176" s="13"/>
      <c r="B176" s="12" t="s">
        <v>10</v>
      </c>
      <c r="C176" s="12"/>
    </row>
    <row r="177" spans="1:3" ht="15" customHeight="1" thickBot="1" x14ac:dyDescent="0.4">
      <c r="A177" s="49" t="s">
        <v>245</v>
      </c>
      <c r="B177" s="51"/>
      <c r="C177" s="18">
        <f>SUM(C167,C171,C175)</f>
        <v>0</v>
      </c>
    </row>
    <row r="178" spans="1:3" ht="11.4" customHeight="1" thickBot="1" x14ac:dyDescent="0.4">
      <c r="A178" s="8">
        <f>'PI skaičiuoklė'!B75</f>
        <v>0</v>
      </c>
      <c r="B178" s="9"/>
      <c r="C178" s="9"/>
    </row>
    <row r="179" spans="1:3" ht="11" thickBot="1" x14ac:dyDescent="0.4">
      <c r="A179" s="11">
        <f>'PI skaičiuoklė'!C76</f>
        <v>0</v>
      </c>
      <c r="B179" s="9"/>
      <c r="C179" s="9"/>
    </row>
    <row r="180" spans="1:3" ht="11" thickBot="1" x14ac:dyDescent="0.4">
      <c r="A180" s="20"/>
      <c r="B180" s="12" t="s">
        <v>171</v>
      </c>
      <c r="C180" s="12">
        <v>0</v>
      </c>
    </row>
    <row r="181" spans="1:3" ht="11" thickBot="1" x14ac:dyDescent="0.4">
      <c r="A181" s="13"/>
      <c r="B181" s="12" t="s">
        <v>172</v>
      </c>
      <c r="C181" s="12">
        <v>0</v>
      </c>
    </row>
    <row r="182" spans="1:3" ht="15" customHeight="1" thickBot="1" x14ac:dyDescent="0.4">
      <c r="A182" s="46" t="s">
        <v>246</v>
      </c>
      <c r="B182" s="48"/>
      <c r="C182" s="12">
        <f>SUM(C180:C181)</f>
        <v>0</v>
      </c>
    </row>
    <row r="183" spans="1:3" ht="11" thickBot="1" x14ac:dyDescent="0.4">
      <c r="A183" s="11">
        <f>'PI skaičiuoklė'!C77</f>
        <v>0</v>
      </c>
      <c r="B183" s="9"/>
      <c r="C183" s="9"/>
    </row>
    <row r="184" spans="1:3" ht="11" thickBot="1" x14ac:dyDescent="0.4">
      <c r="A184" s="13"/>
      <c r="B184" s="12" t="s">
        <v>173</v>
      </c>
      <c r="C184" s="12">
        <v>0</v>
      </c>
    </row>
    <row r="185" spans="1:3" ht="11" thickBot="1" x14ac:dyDescent="0.4">
      <c r="A185" s="13"/>
      <c r="B185" s="12" t="s">
        <v>174</v>
      </c>
      <c r="C185" s="12">
        <v>0</v>
      </c>
    </row>
    <row r="186" spans="1:3" ht="16.5" customHeight="1" thickBot="1" x14ac:dyDescent="0.4">
      <c r="A186" s="46" t="s">
        <v>247</v>
      </c>
      <c r="B186" s="48"/>
      <c r="C186" s="12">
        <f>SUM(C184:C185)</f>
        <v>0</v>
      </c>
    </row>
    <row r="187" spans="1:3" ht="11" thickBot="1" x14ac:dyDescent="0.4">
      <c r="A187" s="11">
        <f>'PI skaičiuoklė'!C78</f>
        <v>0</v>
      </c>
      <c r="B187" s="9"/>
      <c r="C187" s="9"/>
    </row>
    <row r="188" spans="1:3" ht="11" thickBot="1" x14ac:dyDescent="0.4">
      <c r="A188" s="13"/>
      <c r="B188" s="12" t="s">
        <v>184</v>
      </c>
      <c r="C188" s="12">
        <v>0</v>
      </c>
    </row>
    <row r="189" spans="1:3" ht="11" thickBot="1" x14ac:dyDescent="0.4">
      <c r="A189" s="13"/>
      <c r="B189" s="12" t="s">
        <v>185</v>
      </c>
      <c r="C189" s="12">
        <v>0</v>
      </c>
    </row>
    <row r="190" spans="1:3" ht="16.5" customHeight="1" thickBot="1" x14ac:dyDescent="0.4">
      <c r="A190" s="46" t="s">
        <v>248</v>
      </c>
      <c r="B190" s="48"/>
      <c r="C190" s="12">
        <f>SUM(C188:C189)</f>
        <v>0</v>
      </c>
    </row>
    <row r="191" spans="1:3" ht="11" thickBot="1" x14ac:dyDescent="0.4">
      <c r="A191" s="13"/>
      <c r="B191" s="12" t="s">
        <v>10</v>
      </c>
      <c r="C191" s="12" t="s">
        <v>10</v>
      </c>
    </row>
    <row r="192" spans="1:3" ht="15" customHeight="1" thickBot="1" x14ac:dyDescent="0.4">
      <c r="A192" s="49" t="s">
        <v>249</v>
      </c>
      <c r="B192" s="51"/>
      <c r="C192" s="18">
        <f>SUM(C182,C186,C190)</f>
        <v>0</v>
      </c>
    </row>
  </sheetData>
  <mergeCells count="50">
    <mergeCell ref="A182:B182"/>
    <mergeCell ref="A186:B186"/>
    <mergeCell ref="A190:B190"/>
    <mergeCell ref="A192:B192"/>
    <mergeCell ref="A162:B162"/>
    <mergeCell ref="A167:B167"/>
    <mergeCell ref="A171:B171"/>
    <mergeCell ref="A175:B175"/>
    <mergeCell ref="A177:B177"/>
    <mergeCell ref="A145:B145"/>
    <mergeCell ref="A147:B147"/>
    <mergeCell ref="A152:B152"/>
    <mergeCell ref="A156:B156"/>
    <mergeCell ref="A160:B160"/>
    <mergeCell ref="A137:B137"/>
    <mergeCell ref="A141:B141"/>
    <mergeCell ref="A122:B122"/>
    <mergeCell ref="A126:B126"/>
    <mergeCell ref="A132:B132"/>
    <mergeCell ref="A87:B87"/>
    <mergeCell ref="A91:B91"/>
    <mergeCell ref="A93:B93"/>
    <mergeCell ref="A115:B115"/>
    <mergeCell ref="A130:B130"/>
    <mergeCell ref="A68:B68"/>
    <mergeCell ref="A72:B72"/>
    <mergeCell ref="A76:B76"/>
    <mergeCell ref="A78:B78"/>
    <mergeCell ref="A83:B83"/>
    <mergeCell ref="A48:B48"/>
    <mergeCell ref="A53:B53"/>
    <mergeCell ref="A57:B57"/>
    <mergeCell ref="A61:B61"/>
    <mergeCell ref="A63:B63"/>
    <mergeCell ref="A1:C1"/>
    <mergeCell ref="A100:C100"/>
    <mergeCell ref="A107:B107"/>
    <mergeCell ref="A111:B111"/>
    <mergeCell ref="A117:B117"/>
    <mergeCell ref="A33:B33"/>
    <mergeCell ref="A8:B8"/>
    <mergeCell ref="A12:B12"/>
    <mergeCell ref="A18:B18"/>
    <mergeCell ref="A23:B23"/>
    <mergeCell ref="A27:B27"/>
    <mergeCell ref="A16:B16"/>
    <mergeCell ref="A31:B31"/>
    <mergeCell ref="A38:B38"/>
    <mergeCell ref="A42:B42"/>
    <mergeCell ref="A46:B4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02F31A8F31CD2D458B1820EC8E9439A8" ma:contentTypeVersion="4" ma:contentTypeDescription="Kurkite naują dokumentą." ma:contentTypeScope="" ma:versionID="0b8e69b05e37bb016ce66936420bb9f9">
  <xsd:schema xmlns:xsd="http://www.w3.org/2001/XMLSchema" xmlns:xs="http://www.w3.org/2001/XMLSchema" xmlns:p="http://schemas.microsoft.com/office/2006/metadata/properties" xmlns:ns3="2e073065-020e-4dce-99c7-95e5c43123bb" targetNamespace="http://schemas.microsoft.com/office/2006/metadata/properties" ma:root="true" ma:fieldsID="e3781e86f90e9808efb857dffe9517c8" ns3:_="">
    <xsd:import namespace="2e073065-020e-4dce-99c7-95e5c43123b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73065-020e-4dce-99c7-95e5c43123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49A1B8-5C13-4E29-B3DA-24B0C0F80DFE}">
  <ds:schemaRefs>
    <ds:schemaRef ds:uri="http://purl.org/dc/elements/1.1/"/>
    <ds:schemaRef ds:uri="http://schemas.microsoft.com/office/2006/metadata/properties"/>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2e073065-020e-4dce-99c7-95e5c43123bb"/>
    <ds:schemaRef ds:uri="http://www.w3.org/XML/1998/namespace"/>
  </ds:schemaRefs>
</ds:datastoreItem>
</file>

<file path=customXml/itemProps2.xml><?xml version="1.0" encoding="utf-8"?>
<ds:datastoreItem xmlns:ds="http://schemas.openxmlformats.org/officeDocument/2006/customXml" ds:itemID="{D45079EF-3808-467A-9E62-6FF5AE0936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73065-020e-4dce-99c7-95e5c43123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DC1A6D7-905F-475A-B17F-3B15D109AA6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PI skaičiuoklė</vt:lpstr>
      <vt:lpstr>Išlaidos darbuotojams</vt:lpstr>
      <vt:lpstr>Išlaidos investicijoms</vt:lpstr>
      <vt:lpstr>Išlaidos medžiagoms</vt:lpstr>
      <vt:lpstr>Išlaidos paslaugoms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Jūratė Kaklauskienė</dc:creator>
  <cp:lastModifiedBy>Regina Kiselienė</cp:lastModifiedBy>
  <cp:lastPrinted>2020-06-30T05:46:20Z</cp:lastPrinted>
  <dcterms:created xsi:type="dcterms:W3CDTF">2017-11-29T09:20:31Z</dcterms:created>
  <dcterms:modified xsi:type="dcterms:W3CDTF">2022-12-23T12:56:38Z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0x01010002F31A8F31CD2D458B1820EC8E9439A8</vt:lpwstr>
  </property>
</Properties>
</file>