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0E6F7ADB-3EDE-4B27-8F98-5BAA2396FFF0}" xr6:coauthVersionLast="47" xr6:coauthVersionMax="47" xr10:uidLastSave="{00000000-0000-0000-0000-000000000000}"/>
  <bookViews>
    <workbookView xWindow="-120" yWindow="-120" windowWidth="29040" windowHeight="1572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definedNames>
    <definedName name="_Hlk120712271" localSheetId="0">'PI skaičiuoklė'!$B$8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0" i="15" l="1"/>
  <c r="G71" i="15"/>
  <c r="G37" i="15"/>
  <c r="G38" i="15"/>
  <c r="G40" i="15"/>
  <c r="F20" i="10"/>
  <c r="G20" i="10"/>
  <c r="H20" i="10"/>
  <c r="I20" i="10"/>
  <c r="J20" i="10"/>
  <c r="K20" i="10"/>
  <c r="G42" i="15"/>
  <c r="G43" i="15"/>
  <c r="G45" i="15"/>
  <c r="F21" i="10"/>
  <c r="G21" i="10"/>
  <c r="H21" i="10"/>
  <c r="I21" i="10"/>
  <c r="J21" i="10"/>
  <c r="K21" i="10"/>
  <c r="L23" i="10"/>
  <c r="G49" i="15"/>
  <c r="G50" i="15"/>
  <c r="G52" i="15"/>
  <c r="F25" i="10"/>
  <c r="J25" i="10"/>
  <c r="K25" i="10"/>
  <c r="L26" i="10"/>
  <c r="G55" i="15"/>
  <c r="G59" i="15"/>
  <c r="F28" i="10"/>
  <c r="J28" i="10"/>
  <c r="K28" i="10"/>
  <c r="L28" i="10"/>
  <c r="L29" i="10"/>
  <c r="G61" i="15"/>
  <c r="G65" i="15"/>
  <c r="F31" i="10"/>
  <c r="J31" i="10"/>
  <c r="K31" i="10"/>
  <c r="L32" i="10"/>
  <c r="L34" i="10"/>
  <c r="G46" i="15"/>
  <c r="G6" i="15"/>
  <c r="G7" i="15"/>
  <c r="G9" i="15"/>
  <c r="F7" i="10"/>
  <c r="G7" i="10"/>
  <c r="H7" i="10"/>
  <c r="J7" i="10"/>
  <c r="K7" i="10"/>
  <c r="G11" i="15"/>
  <c r="G12" i="15"/>
  <c r="G14" i="15"/>
  <c r="F8" i="10"/>
  <c r="G8" i="10"/>
  <c r="H8" i="10"/>
  <c r="I8" i="10"/>
  <c r="J8" i="10"/>
  <c r="K8" i="10"/>
  <c r="L10" i="10"/>
  <c r="G18" i="15"/>
  <c r="G19" i="15"/>
  <c r="G21" i="15"/>
  <c r="F12" i="10"/>
  <c r="G12" i="10"/>
  <c r="H12" i="10"/>
  <c r="I12" i="10"/>
  <c r="J12" i="10"/>
  <c r="K12" i="10"/>
  <c r="G23" i="15"/>
  <c r="G24" i="15"/>
  <c r="G26" i="15"/>
  <c r="F13" i="10"/>
  <c r="G13" i="10"/>
  <c r="H13" i="10"/>
  <c r="I13" i="10"/>
  <c r="J13" i="10"/>
  <c r="K13" i="10"/>
  <c r="L15" i="10"/>
  <c r="L17" i="10"/>
  <c r="L35" i="10"/>
  <c r="A53" i="15"/>
  <c r="A47" i="15"/>
  <c r="A5" i="15"/>
  <c r="A36" i="15"/>
  <c r="A61" i="15"/>
  <c r="A48" i="15"/>
  <c r="A4" i="15"/>
  <c r="C38" i="11"/>
  <c r="C44" i="11"/>
  <c r="A39" i="11"/>
  <c r="C42" i="11"/>
  <c r="C53" i="11"/>
  <c r="C23" i="11"/>
  <c r="C19"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D51" i="14"/>
  <c r="D50" i="14"/>
  <c r="D47" i="14"/>
  <c r="D46" i="14"/>
  <c r="D40" i="14"/>
  <c r="D39" i="14"/>
  <c r="D36" i="14"/>
  <c r="D35" i="14"/>
  <c r="D22" i="14"/>
  <c r="D21" i="14"/>
  <c r="D18" i="14"/>
  <c r="D17" i="14"/>
  <c r="D11" i="14"/>
  <c r="D10" i="14"/>
  <c r="D7" i="14"/>
  <c r="D6" i="14"/>
  <c r="C25" i="11"/>
  <c r="C55" i="11"/>
  <c r="C14" i="11"/>
  <c r="A20" i="11"/>
  <c r="A16" i="11"/>
  <c r="A15" i="11"/>
  <c r="A9" i="11"/>
  <c r="A5" i="11"/>
  <c r="A4" i="11"/>
  <c r="A41" i="12"/>
  <c r="A37" i="12"/>
  <c r="A36" i="12"/>
  <c r="A20" i="12"/>
  <c r="A16" i="12"/>
  <c r="A15" i="12"/>
  <c r="A9" i="12"/>
  <c r="A5" i="12"/>
  <c r="A4" i="12"/>
  <c r="A49" i="14"/>
  <c r="A38" i="14"/>
  <c r="A34" i="14"/>
  <c r="A33" i="14"/>
  <c r="A41" i="15"/>
  <c r="A35" i="15"/>
  <c r="A22" i="15"/>
  <c r="A17" i="15"/>
  <c r="A16" i="15"/>
  <c r="A15" i="14"/>
  <c r="A4" i="14"/>
  <c r="A20" i="14"/>
  <c r="A16" i="14"/>
  <c r="A9" i="14"/>
  <c r="A5" i="14"/>
  <c r="A10" i="15"/>
  <c r="E54" i="12"/>
  <c r="E53" i="12"/>
  <c r="E50" i="12"/>
  <c r="E49" i="12"/>
  <c r="E43" i="12"/>
  <c r="E42" i="12"/>
  <c r="E39" i="12"/>
  <c r="E38" i="12"/>
  <c r="E22" i="12"/>
  <c r="E21" i="12"/>
  <c r="E18" i="12"/>
  <c r="E17" i="12"/>
  <c r="E11" i="12"/>
  <c r="E10" i="12"/>
  <c r="E7" i="12"/>
  <c r="E6" i="12"/>
  <c r="G15" i="15"/>
  <c r="G27" i="15"/>
</calcChain>
</file>

<file path=xl/sharedStrings.xml><?xml version="1.0" encoding="utf-8"?>
<sst xmlns="http://schemas.openxmlformats.org/spreadsheetml/2006/main" count="266" uniqueCount="130">
  <si>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</si>
  <si>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</si>
  <si>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</si>
  <si>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</si>
  <si>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</si>
  <si>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</si>
  <si>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</si>
  <si>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</si>
  <si>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</si>
  <si>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</si>
  <si>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</si>
  <si>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</si>
  <si>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</si>
  <si>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</si>
  <si>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</si>
  <si>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</si>
  <si>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</si>
  <si>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</si>
  <si>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</si>
  <si>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</si>
  <si>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</si>
  <si>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</si>
  <si>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</si>
  <si>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</si>
  <si>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</si>
  <si>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</si>
  <si>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</si>
  <si>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</si>
  <si>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</si>
  <si>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</si>
  <si>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</si>
  <si>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</si>
  <si>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</si>
  <si>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</si>
  <si>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</si>
  <si>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</si>
  <si>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</si>
  <si>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</si>
  <si>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</si>
  <si>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</si>
  <si>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</si>
  <si>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</si>
  <si>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</si>
  <si>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</si>
  <si>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</si>
  <si>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</si>
  <si>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</si>
  <si>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</si>
  <si>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</si>
  <si>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</si>
  <si>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</si>
  <si>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</si>
  <si>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</si>
  <si>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</si>
  <si>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</si>
  <si>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</si>
  <si>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</si>
  <si>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</si>
  <si>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</si>
  <si>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</si>
  <si>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</si>
  <si>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</si>
  <si>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</si>
  <si>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</si>
  <si>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</si>
  <si>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</si>
  <si>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</si>
  <si>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</si>
  <si>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</si>
  <si>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</si>
  <si>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</si>
  <si>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</si>
  <si>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</si>
  <si>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</si>
  <si>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</si>
  <si>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</si>
  <si>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</si>
  <si>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</si>
  <si>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</si>
  <si>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</si>
  <si>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</si>
  <si>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</si>
  <si>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</si>
  <si>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</si>
  <si>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</si>
  <si>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</si>
  <si>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</si>
  <si>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</si>
  <si>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</si>
  <si>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</si>
  <si>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</si>
  <si>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</si>
  <si>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Apmokyti socialinių paslaugų įstaigų užimtumo specialistus 40 ak. val. mokymais</t>
  </si>
  <si>
    <t>Socialinių paslaugų įstaigos užimtumo specialistas</t>
  </si>
  <si>
    <t xml:space="preserve">dc </t>
  </si>
  <si>
    <t>mokymai</t>
  </si>
  <si>
    <t xml:space="preserve">LIETUVOS RESPUBLIKOS SOCIALINIŲ PASLAUGŲ ĮSTATYMO NR. X-493 PAKEITIMO ĮSTATYMAS </t>
  </si>
  <si>
    <t>išlaidos vienam darbuotojui</t>
  </si>
  <si>
    <t>Dėl 2.1 įpareigojimo, kadangi neturime duomenų koks skaičius socialinių paslaugų įstaigų užimtumo specialistų turi socialinio darbo išsilavinimą ir jiems mokymų išklausyti nereikės, darome prielaidą, kad  81 proc. specialistų nuo bendro skaičiaus, turės baigti 40 ak. val. mokymus.</t>
  </si>
  <si>
    <t>2.3</t>
  </si>
  <si>
    <t>Įstaiga Socialinių paslaugų priežiūros departamento socialinės globos licencijavimo elektroninėje priemonėje pažymi apie paslaugos teikimo pradžią.</t>
  </si>
  <si>
    <t>Socialinės globos įstaigos vadovo pavaduotojas ar kitas vadovo įgaliotas asmuo</t>
  </si>
  <si>
    <t>Iš viso D išlaidų veiksmui C2, Eur</t>
  </si>
  <si>
    <t>Iš viso prisitaikymo išlaidų pagal įpareigojimą C</t>
  </si>
  <si>
    <t>Iš viso prisitaikymo išlaidų pagal įpareigojimą D</t>
  </si>
  <si>
    <t>2.4</t>
  </si>
  <si>
    <t>Parengti ir pateikti savivaldybei dokumentus dėl teisės teikti akredituotas socialinės priežiūros ir laikino atokvėpio paslaugas suteikimo (fiziniai asmenys)</t>
  </si>
  <si>
    <t>Nacionalinė</t>
  </si>
  <si>
    <t>Iš viso D išlaidų veiksmui D1, Eur</t>
  </si>
  <si>
    <t>Iš viso D išlaidų pagal įpareigojimą D, Eur</t>
  </si>
  <si>
    <t>LIETUVOS RESPUBLIKOS SOCIALINIŲ PASLAUGŲ ĮSTATYMAS</t>
  </si>
  <si>
    <t>Ataskaitos rengėjai:</t>
  </si>
  <si>
    <t>Jovita Nedvecka, Socialinių paslaugų grupės patarėja</t>
  </si>
  <si>
    <t>Jovita Kuzmickienė, Socialinių paslaugų grupės patarėja</t>
  </si>
  <si>
    <t>Jurgita Gajauskienė, Socialinių paslaugų grupės patarėja</t>
  </si>
  <si>
    <t>Socialinės paslaugų įstaigos vadovo pavaduotojas ar kitas vadovo įgaliotas asmuo</t>
  </si>
  <si>
    <t>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t>
  </si>
  <si>
    <t>Socialinių paslaugų įstaiga informaciją papildomai teikia savivaldybei, kurios teritorijoje teikia socialines paslaugas.</t>
  </si>
  <si>
    <t>Socialinių paslaugų įstaigos informacijos papildomai savivaldybei, kurios teritorijoje teikia socialines paslaugas, nebeteiks.</t>
  </si>
  <si>
    <t>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t>
  </si>
  <si>
    <t>Dėl 1.1. įpareigojimo, pagal Valstybės duomenų agentūros pateiktus statistinius duomenis turime 797 socialinių paslaugų įstaigas</t>
  </si>
  <si>
    <t>Socialines paslaugas teikiantis fizinis asmuo</t>
  </si>
  <si>
    <r>
      <t>21 str. 6 d. Socialinių paslaugų įstaigos savo interneto svetainėje skelbia informaciją apie teikiamas socialines paslaugas (socialinių paslaugų aprašymai, dokumentai, reikalingi socialinėms paslaugoms gauti), jų kainas ir numatytą (planinį) vietų skaičių, taip pat informaciją apie suteiktą ar panaikintą teisę teikti akredituotą socialinę priežiūrą (suteikimo ir (ar) panaikinimo datos), akredituotą laikino atokvėpio paslaugą (suteikimo ir (ar) panaikinimo datos).</t>
    </r>
    <r>
      <rPr>
        <i/>
        <strike/>
        <sz val="8"/>
        <color rgb="FF000000"/>
        <rFont val="Calibri"/>
        <family val="2"/>
        <charset val="186"/>
        <scheme val="minor"/>
      </rPr>
      <t xml:space="preserve"> Šią informaciją socialinių paslaugų įstaigos teikia savivaldybei, kurios teritorijoje teikia socialines paslaugas, o pateiktai informacijai pasikeitus, apie tai praneša ne vėliau kaip kitą darbo dieną. </t>
    </r>
  </si>
  <si>
    <t>32 str. 1 d. 8 p. Duomenis apie tai, kada pradėta teikti socialinė globa, teikti Socialinių paslaugų priežiūros departamento socialinės globos licencijavimo elektroninėje priemonėje;.</t>
  </si>
  <si>
    <t xml:space="preserve">21 str. 2.Socialinę priežiūrą ir laikino atokvėpio paslaugą teikia tos socialinių paslaugų įstaigos, kurių veiklos sritis – socialinių paslaugų teikimas, ir tie socialines paslaugas teikiantys fiziniai asmenys, kurie atitinka socialinių paslaugų srities darbuotojams (socialiniams darbuotojams, individualios priežiūros darbuotojams, socialinės įtraukties koordinatoriams, socialinių paslaugų įstaigos užimtumo specialistams ir kitiems socialinių paslaugų srities darbuotojams, kurie nurodyti socialinės apsaugos ir darbo ministro tvirtinamame socialinių paslaugų srities darbuotojų pareigybių ir atliekamų funkcijų sąraše) šiame įstatyme nustatytus išsilavinimo ir (ar) kvalifikacijos, profesinės kompetencijos tobulinimo reikalavimus. Socialinių paslaugų teikėjų teikiamos socialinės paslaugos turi atitikti socialinei priežiūrai ir laikino atokvėpio paslaugai keliamus reikalavimus, nustatytus socialinės apsaugos ir darbo ministro tvirtinamame socialinių paslaugų kataloge, jiems suteikta teisė teikti akredituotą socialinę priežiūrą ir (ar) akredituotą laikino atokvėpio paslaugą. Socialines paslaugas teikiantys fiziniai asmenys veikia individualiai (vykdo individualią veiklą).                                                                                                33 str. 2. Teisė teikti akredituotas socialinės priežiūros paslaugas, akredituotą laikino atokvėpio paslaugą (toliau – akredituotos socialinės paslaugos) gali būti suteikiama Lietuvos Respublikoje ar kitoje Europos Sąjungos valstybėje narėje arba kitoje Europos ekonominės erdvės valstybėje įsisteigusiam juridiniam asmeniui ar kitai organizacijai, jų padaliniui ar fiziniam asmeniui, pageidaujantiems teikti akredituotas socialines paslaugas (toliau – paslaugų teikėjas, pageidaujantis teikti akredituotas socialines paslaugas). </t>
  </si>
  <si>
    <t>2.2</t>
  </si>
  <si>
    <t>2.2.1</t>
  </si>
  <si>
    <t>2.3.1</t>
  </si>
  <si>
    <t>2.4.1</t>
  </si>
  <si>
    <t xml:space="preserve">Dėl 2.3 įpareigojimo (2.3.1 p.), kadangi neturime duomenų, koks skaičius fizinių asmenų teiks socialines paslaugas, įvertinom fizinių asmenų, šiuo metu teikiančių asmeninę pagalbą, skaičių (168 - Neįgaliųjų reikalų departamento 2022 m. III ketv. duomenys) ir darome prielaidą, įvertinę socialinių paslaugų, kurias teiks fiziniai asmenys, spektrą, kad fizinių asmenų, teikiančių socialines paslaugas, preliminariai bus apie 230.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</si>
</sst>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i/>
      <sz val="8"/>
      <color rgb="FF00B050"/>
      <name val="Calibri"/>
      <family val="2"/>
      <charset val="186"/>
      <scheme val="minor"/>
    </font>
    <font>
      <sz val="8"/>
      <color rgb="FF00B050"/>
      <name val="Calibri"/>
      <family val="2"/>
      <charset val="186"/>
      <scheme val="minor"/>
    </font>
    <font>
      <sz val="8"/>
      <color rgb="FFFF0000"/>
      <name val="Calibri"/>
      <family val="2"/>
      <charset val="186"/>
      <scheme val="minor"/>
    </font>
    <font>
      <i/>
      <sz val="8"/>
      <name val="Calibri"/>
      <family val="2"/>
      <charset val="186"/>
      <scheme val="minor"/>
    </font>
    <font>
      <i/>
      <strike/>
      <sz val="8"/>
      <color rgb="FF000000"/>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112">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0" borderId="0" xfId="0" applyFont="1" applyAlignment="1">
      <alignment horizontal="right" wrapText="1"/>
    </xf>
    <xf numFmtId="0" fontId="3" fillId="0" borderId="5" xfId="0" applyFont="1" applyBorder="1" applyAlignment="1">
      <alignment horizontal="right" vertical="top" wrapText="1"/>
    </xf>
    <xf numFmtId="0" fontId="3" fillId="3" borderId="9" xfId="0" applyFont="1" applyFill="1" applyBorder="1" applyAlignment="1">
      <alignment horizontal="right" vertical="top" wrapText="1"/>
    </xf>
    <xf numFmtId="0" fontId="3" fillId="3" borderId="12" xfId="0" applyFont="1" applyFill="1" applyBorder="1" applyAlignment="1">
      <alignment vertical="top" wrapText="1"/>
    </xf>
    <xf numFmtId="0" fontId="8" fillId="0" borderId="2" xfId="0" applyFont="1" applyBorder="1" applyAlignment="1">
      <alignment vertical="top" wrapText="1"/>
    </xf>
    <xf numFmtId="0" fontId="10" fillId="0" borderId="0" xfId="0" applyFont="1" applyAlignment="1">
      <alignment vertical="top"/>
    </xf>
    <xf numFmtId="0" fontId="9" fillId="7" borderId="5" xfId="0" applyFont="1" applyFill="1" applyBorder="1" applyAlignment="1">
      <alignment vertical="top" wrapText="1"/>
    </xf>
    <xf numFmtId="0" fontId="1" fillId="0" borderId="0" xfId="0" applyFont="1" applyAlignment="1">
      <alignment vertical="top" wrapText="1"/>
    </xf>
    <xf numFmtId="0" fontId="7" fillId="0" borderId="2" xfId="0" applyFont="1" applyBorder="1" applyAlignment="1">
      <alignment horizontal="right" vertical="top" wrapText="1"/>
    </xf>
    <xf numFmtId="0" fontId="7" fillId="3" borderId="5" xfId="0" applyFont="1" applyFill="1" applyBorder="1" applyAlignment="1">
      <alignment horizontal="center" vertical="top" wrapText="1"/>
    </xf>
    <xf numFmtId="0" fontId="7" fillId="0" borderId="2" xfId="0" applyFont="1" applyBorder="1" applyAlignment="1">
      <alignment vertical="top" wrapText="1"/>
    </xf>
    <xf numFmtId="0" fontId="7" fillId="7" borderId="5" xfId="0" applyFont="1" applyFill="1" applyBorder="1" applyAlignment="1">
      <alignment vertical="top" wrapText="1"/>
    </xf>
    <xf numFmtId="0" fontId="11" fillId="7" borderId="5" xfId="0" applyFont="1" applyFill="1" applyBorder="1" applyAlignment="1">
      <alignment vertical="top" wrapText="1"/>
    </xf>
    <xf numFmtId="0" fontId="7" fillId="0" borderId="11" xfId="0" applyFont="1" applyBorder="1" applyAlignment="1">
      <alignment wrapText="1"/>
    </xf>
    <xf numFmtId="0" fontId="3" fillId="7" borderId="5" xfId="0" applyFont="1" applyFill="1" applyBorder="1" applyAlignment="1">
      <alignment horizontal="right" vertical="top" wrapText="1"/>
    </xf>
    <xf numFmtId="0" fontId="1" fillId="0" borderId="0" xfId="0" applyFont="1"/>
    <xf numFmtId="0" fontId="4" fillId="0" borderId="5" xfId="0" applyFont="1" applyBorder="1" applyAlignment="1">
      <alignment horizontal="left" vertical="top" wrapText="1"/>
    </xf>
    <xf numFmtId="0" fontId="3" fillId="2" borderId="5" xfId="0" applyFont="1" applyFill="1" applyBorder="1" applyAlignment="1">
      <alignment horizontal="left" vertical="top" wrapText="1"/>
    </xf>
    <xf numFmtId="0" fontId="3" fillId="4" borderId="0" xfId="0" applyFont="1" applyFill="1" applyAlignment="1">
      <alignment vertical="top" wrapText="1"/>
    </xf>
    <xf numFmtId="0" fontId="4" fillId="2" borderId="5" xfId="0" applyFont="1" applyFill="1" applyBorder="1" applyAlignment="1">
      <alignment horizontal="left" vertical="top" wrapText="1"/>
    </xf>
    <xf numFmtId="0" fontId="2" fillId="7" borderId="5" xfId="0" applyFont="1" applyFill="1" applyBorder="1" applyAlignment="1">
      <alignment horizontal="center"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3" fillId="0" borderId="0" xfId="0" applyFont="1" applyAlignment="1">
      <alignment horizontal="center" vertical="top"/>
    </xf>
    <xf numFmtId="0" fontId="3" fillId="3" borderId="14" xfId="0" applyFont="1" applyFill="1" applyBorder="1" applyAlignment="1">
      <alignment vertical="top" wrapText="1"/>
    </xf>
    <xf numFmtId="0" fontId="3" fillId="4" borderId="11" xfId="0" applyFont="1" applyFill="1" applyBorder="1" applyAlignment="1">
      <alignment vertical="top" wrapText="1"/>
    </xf>
    <xf numFmtId="0" fontId="3" fillId="4" borderId="5" xfId="0" applyFont="1" applyFill="1" applyBorder="1" applyAlignment="1">
      <alignment horizontal="right" vertical="top" wrapText="1"/>
    </xf>
    <xf numFmtId="0" fontId="1" fillId="0" borderId="2" xfId="0" applyFont="1" applyBorder="1" applyAlignment="1">
      <alignment horizontal="right" vertical="top" wrapText="1"/>
    </xf>
    <xf numFmtId="0" fontId="3" fillId="4" borderId="8" xfId="0" applyFont="1" applyFill="1" applyBorder="1" applyAlignment="1">
      <alignment vertical="top" wrapText="1"/>
    </xf>
    <xf numFmtId="0" fontId="3" fillId="3" borderId="8" xfId="0" applyFont="1" applyFill="1" applyBorder="1" applyAlignment="1">
      <alignment vertical="top" wrapText="1"/>
    </xf>
    <xf numFmtId="0" fontId="3" fillId="3" borderId="3" xfId="0" applyFont="1" applyFill="1" applyBorder="1" applyAlignment="1">
      <alignment vertical="top" wrapText="1"/>
    </xf>
    <xf numFmtId="0" fontId="3" fillId="0" borderId="3" xfId="0" applyFont="1" applyBorder="1" applyAlignment="1">
      <alignment vertical="top" wrapText="1"/>
    </xf>
    <xf numFmtId="0" fontId="7" fillId="0" borderId="0" xfId="0" applyFont="1" applyAlignment="1">
      <alignment horizontal="lef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3" fillId="0" borderId="9" xfId="0" applyFont="1" applyBorder="1" applyAlignment="1">
      <alignment horizontal="right" vertical="top" wrapText="1"/>
    </xf>
    <xf numFmtId="0" fontId="3" fillId="0" borderId="5" xfId="0" applyFont="1" applyBorder="1" applyAlignment="1">
      <alignment horizontal="right" vertical="top" wrapText="1"/>
    </xf>
    <xf numFmtId="0" fontId="3" fillId="0" borderId="13" xfId="0" applyFont="1" applyBorder="1" applyAlignment="1">
      <alignment horizontal="left" vertical="top" wrapText="1"/>
    </xf>
    <xf numFmtId="0" fontId="4" fillId="7" borderId="6" xfId="0" applyFont="1" applyFill="1" applyBorder="1" applyAlignment="1">
      <alignment vertical="top" wrapText="1"/>
    </xf>
    <xf numFmtId="0" fontId="4" fillId="7" borderId="7" xfId="0" applyFont="1" applyFill="1" applyBorder="1" applyAlignment="1">
      <alignment vertical="top" wrapText="1"/>
    </xf>
    <xf numFmtId="0" fontId="4" fillId="7" borderId="3" xfId="0" applyFont="1" applyFill="1" applyBorder="1" applyAlignment="1">
      <alignment vertical="top" wrapText="1"/>
    </xf>
    <xf numFmtId="0" fontId="10" fillId="0" borderId="10"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center" vertical="top" wrapText="1"/>
    </xf>
    <xf numFmtId="0" fontId="10" fillId="0" borderId="0" xfId="0" applyFont="1" applyAlignment="1">
      <alignment horizontal="center"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zoomScaleNormal="100" workbookViewId="0">
      <pane ySplit="4" topLeftCell="A30" activePane="bottomLeft" state="frozen"/>
      <selection activeCell="B1" sqref="B1"/>
      <selection pane="bottomLeft" activeCell="G30" sqref="G30"/>
    </sheetView>
  </sheetViews>
  <sheetFormatPr defaultColWidth="8.5703125" defaultRowHeight="11.25" x14ac:dyDescent="0.25"/>
  <cols>
    <col min="1" max="1" width="4.5703125" style="2" customWidth="1"/>
    <col min="2" max="2" width="32.140625" style="2" customWidth="1"/>
    <col min="3" max="3" width="11.140625" style="2" customWidth="1"/>
    <col min="4" max="4" width="7.5703125" style="2" customWidth="1"/>
    <col min="5" max="5" width="10" style="2" customWidth="1"/>
    <col min="6" max="6" width="9.85546875" style="2" customWidth="1"/>
    <col min="7" max="7" width="8.85546875" style="2" customWidth="1"/>
    <col min="8" max="8" width="9.5703125" style="2" customWidth="1"/>
    <col min="9" max="9" width="12" style="2" customWidth="1"/>
    <col min="10" max="10" width="14.5703125" style="2" customWidth="1"/>
    <col min="11" max="11" width="18.42578125" style="2" customWidth="1"/>
    <col min="12" max="12" width="18.5703125" style="2" customWidth="1"/>
    <col min="13" max="13" width="8.5703125" style="2" customWidth="1"/>
    <col min="14" max="16384" width="8.5703125" style="2"/>
  </cols>
  <sheetData>
    <row r="1" spans="1:18" ht="12" customHeight="1" x14ac:dyDescent="0.25">
      <c r="A1" s="91" t="s">
        <v>90</v>
      </c>
      <c r="B1" s="91"/>
      <c r="C1" s="91"/>
      <c r="D1" s="91"/>
      <c r="E1" s="91"/>
      <c r="F1" s="91"/>
      <c r="G1" s="91"/>
      <c r="H1" s="91"/>
      <c r="I1" s="91"/>
      <c r="J1" s="91"/>
      <c r="K1" s="91"/>
      <c r="L1" s="91"/>
    </row>
    <row r="2" spans="1:18" ht="7.5" customHeight="1" thickBot="1" x14ac:dyDescent="0.3">
      <c r="A2" s="92"/>
      <c r="B2" s="92"/>
      <c r="C2" s="92"/>
      <c r="D2" s="92"/>
      <c r="E2" s="92"/>
      <c r="F2" s="92"/>
      <c r="G2" s="92"/>
      <c r="H2" s="92"/>
      <c r="I2" s="92"/>
      <c r="J2" s="92"/>
      <c r="K2" s="92"/>
      <c r="L2" s="92"/>
    </row>
    <row r="3" spans="1:18" ht="45" customHeight="1" thickBot="1" x14ac:dyDescent="0.3">
      <c r="A3" s="40" t="s">
        <v>0</v>
      </c>
      <c r="B3" s="27" t="s">
        <v>62</v>
      </c>
      <c r="C3" s="27" t="s">
        <v>63</v>
      </c>
      <c r="D3" s="27" t="s">
        <v>65</v>
      </c>
      <c r="E3" s="27" t="s">
        <v>1</v>
      </c>
      <c r="F3" s="28" t="s">
        <v>2</v>
      </c>
      <c r="G3" s="28" t="s">
        <v>3</v>
      </c>
      <c r="H3" s="28" t="s">
        <v>4</v>
      </c>
      <c r="I3" s="28" t="s">
        <v>55</v>
      </c>
      <c r="J3" s="29" t="s">
        <v>91</v>
      </c>
      <c r="K3" s="27" t="s">
        <v>64</v>
      </c>
      <c r="L3" s="29" t="s">
        <v>56</v>
      </c>
    </row>
    <row r="4" spans="1:18" ht="12" thickBot="1" x14ac:dyDescent="0.3">
      <c r="A4" s="25">
        <v>1</v>
      </c>
      <c r="B4" s="26">
        <v>2</v>
      </c>
      <c r="C4" s="26">
        <v>3</v>
      </c>
      <c r="D4" s="26">
        <v>4</v>
      </c>
      <c r="E4" s="26">
        <v>5</v>
      </c>
      <c r="F4" s="26">
        <v>6</v>
      </c>
      <c r="G4" s="26">
        <v>7</v>
      </c>
      <c r="H4" s="26">
        <v>8</v>
      </c>
      <c r="I4" s="26">
        <v>9</v>
      </c>
      <c r="J4" s="26">
        <v>10</v>
      </c>
      <c r="K4" s="26">
        <v>11</v>
      </c>
      <c r="L4" s="26">
        <v>12</v>
      </c>
    </row>
    <row r="5" spans="1:18" ht="15" customHeight="1" thickBot="1" x14ac:dyDescent="0.3">
      <c r="A5" s="24" t="s">
        <v>5</v>
      </c>
      <c r="B5" s="93" t="s">
        <v>110</v>
      </c>
      <c r="C5" s="94"/>
      <c r="D5" s="94"/>
      <c r="E5" s="94"/>
      <c r="F5" s="94"/>
      <c r="G5" s="94"/>
      <c r="H5" s="94"/>
      <c r="I5" s="94"/>
      <c r="J5" s="94"/>
      <c r="K5" s="94"/>
      <c r="L5" s="95"/>
    </row>
    <row r="6" spans="1:18" ht="163.35" customHeight="1" thickBot="1" x14ac:dyDescent="0.3">
      <c r="A6" s="21" t="s">
        <v>6</v>
      </c>
      <c r="B6" s="57" t="s">
        <v>116</v>
      </c>
      <c r="C6" s="44"/>
      <c r="D6" s="12" t="s">
        <v>107</v>
      </c>
      <c r="E6" s="47">
        <v>797</v>
      </c>
      <c r="F6" s="9"/>
      <c r="G6" s="9"/>
      <c r="H6" s="9"/>
      <c r="I6" s="9"/>
      <c r="J6" s="9"/>
      <c r="K6" s="9"/>
      <c r="L6" s="9"/>
      <c r="M6" s="87"/>
      <c r="N6" s="88"/>
      <c r="O6" s="88"/>
      <c r="P6" s="88"/>
      <c r="Q6" s="88"/>
      <c r="R6" s="88"/>
    </row>
    <row r="7" spans="1:18" ht="129.6" customHeight="1" thickBot="1" x14ac:dyDescent="0.3">
      <c r="A7" s="21" t="s">
        <v>7</v>
      </c>
      <c r="B7" s="43"/>
      <c r="C7" s="67" t="s">
        <v>117</v>
      </c>
      <c r="D7" s="66"/>
      <c r="E7" s="9"/>
      <c r="F7" s="12">
        <f>'Išlaidos darbuotojams'!G9</f>
        <v>2</v>
      </c>
      <c r="G7" s="12">
        <f>'Išlaidos investicijoms'!D8</f>
        <v>0</v>
      </c>
      <c r="H7" s="12">
        <f>'Išlaidos medžiagoms'!E8</f>
        <v>0</v>
      </c>
      <c r="I7" s="55"/>
      <c r="J7" s="12">
        <f>(0.05*(F7+G7+H7+I7))</f>
        <v>0.1</v>
      </c>
      <c r="K7" s="12">
        <f>SUM(F7:J7)</f>
        <v>2.1</v>
      </c>
      <c r="L7" s="37"/>
      <c r="M7" s="89"/>
      <c r="N7" s="90"/>
      <c r="O7" s="90"/>
      <c r="P7" s="90"/>
    </row>
    <row r="8" spans="1:18" ht="12" thickBot="1" x14ac:dyDescent="0.3">
      <c r="A8" s="21" t="s">
        <v>8</v>
      </c>
      <c r="B8" s="17"/>
      <c r="C8" s="11" t="s">
        <v>9</v>
      </c>
      <c r="D8" s="9"/>
      <c r="E8" s="9"/>
      <c r="F8" s="12">
        <f>'Išlaidos darbuotojams'!G14</f>
        <v>0</v>
      </c>
      <c r="G8" s="12">
        <f>'Išlaidos investicijoms'!D12</f>
        <v>0</v>
      </c>
      <c r="H8" s="12">
        <f>'Išlaidos medžiagoms'!E12</f>
        <v>0</v>
      </c>
      <c r="I8" s="12">
        <f>'Išlaidos paslaugoms'!C12</f>
        <v>0</v>
      </c>
      <c r="J8" s="12">
        <f>0.05*(F8+G8+H8+I8)</f>
        <v>0</v>
      </c>
      <c r="K8" s="12">
        <f>SUM(F8:J8)</f>
        <v>0</v>
      </c>
      <c r="L8" s="37"/>
    </row>
    <row r="9" spans="1:18" ht="12" thickBot="1" x14ac:dyDescent="0.3">
      <c r="A9" s="21" t="s">
        <v>10</v>
      </c>
      <c r="B9" s="17"/>
      <c r="C9" s="12" t="s">
        <v>10</v>
      </c>
      <c r="D9" s="9"/>
      <c r="E9" s="9"/>
      <c r="F9" s="36"/>
      <c r="G9" s="12"/>
      <c r="H9" s="12"/>
      <c r="I9" s="12"/>
      <c r="J9" s="12"/>
      <c r="K9" s="12"/>
      <c r="L9" s="39"/>
    </row>
    <row r="10" spans="1:18" ht="12.6" customHeight="1" thickBot="1" x14ac:dyDescent="0.3">
      <c r="A10" s="21"/>
      <c r="B10" s="75" t="s">
        <v>66</v>
      </c>
      <c r="C10" s="76"/>
      <c r="D10" s="76"/>
      <c r="E10" s="76"/>
      <c r="F10" s="76"/>
      <c r="G10" s="76"/>
      <c r="H10" s="76"/>
      <c r="I10" s="76"/>
      <c r="J10" s="76"/>
      <c r="K10" s="77"/>
      <c r="L10" s="12">
        <f>SUM(K7:K8)*E6</f>
        <v>1673.7</v>
      </c>
    </row>
    <row r="11" spans="1:18" ht="27" customHeight="1" thickBot="1" x14ac:dyDescent="0.3">
      <c r="A11" s="21" t="s">
        <v>11</v>
      </c>
      <c r="B11" s="19" t="s">
        <v>17</v>
      </c>
      <c r="C11" s="9"/>
      <c r="D11" s="12"/>
      <c r="E11" s="22">
        <v>0</v>
      </c>
      <c r="F11" s="9"/>
      <c r="G11" s="9"/>
      <c r="H11" s="9"/>
      <c r="I11" s="9"/>
      <c r="J11" s="9"/>
      <c r="K11" s="9"/>
      <c r="L11" s="9"/>
    </row>
    <row r="12" spans="1:18" ht="23.25" customHeight="1" thickBot="1" x14ac:dyDescent="0.3">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8" ht="12" thickBot="1" x14ac:dyDescent="0.3">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8" ht="12" thickBot="1" x14ac:dyDescent="0.3">
      <c r="A14" s="21" t="s">
        <v>10</v>
      </c>
      <c r="B14" s="17"/>
      <c r="C14" s="22" t="s">
        <v>50</v>
      </c>
      <c r="D14" s="9"/>
      <c r="E14" s="9"/>
      <c r="F14" s="36"/>
      <c r="G14" s="12"/>
      <c r="H14" s="12"/>
      <c r="I14" s="12"/>
      <c r="J14" s="12"/>
      <c r="K14" s="12"/>
      <c r="L14" s="35"/>
    </row>
    <row r="15" spans="1:18" ht="12" thickBot="1" x14ac:dyDescent="0.3">
      <c r="A15" s="21"/>
      <c r="B15" s="75" t="s">
        <v>67</v>
      </c>
      <c r="C15" s="76"/>
      <c r="D15" s="76"/>
      <c r="E15" s="76"/>
      <c r="F15" s="76"/>
      <c r="G15" s="76"/>
      <c r="H15" s="76"/>
      <c r="I15" s="76"/>
      <c r="J15" s="76"/>
      <c r="K15" s="77"/>
      <c r="L15" s="38">
        <f>SUM(K12:K13)*E11</f>
        <v>0</v>
      </c>
    </row>
    <row r="16" spans="1:18" ht="12" thickBot="1" x14ac:dyDescent="0.3">
      <c r="A16" s="21"/>
      <c r="B16" s="12" t="s">
        <v>10</v>
      </c>
      <c r="C16" s="12"/>
      <c r="D16" s="12"/>
      <c r="E16" s="12"/>
      <c r="F16" s="12"/>
      <c r="G16" s="12"/>
      <c r="H16" s="12"/>
      <c r="I16" s="12"/>
      <c r="J16" s="12"/>
      <c r="K16" s="12"/>
      <c r="L16" s="12" t="s">
        <v>10</v>
      </c>
    </row>
    <row r="17" spans="1:16" ht="12" customHeight="1" thickBot="1" x14ac:dyDescent="0.3">
      <c r="A17" s="21"/>
      <c r="B17" s="78" t="s">
        <v>68</v>
      </c>
      <c r="C17" s="79"/>
      <c r="D17" s="79"/>
      <c r="E17" s="79"/>
      <c r="F17" s="79"/>
      <c r="G17" s="79"/>
      <c r="H17" s="79"/>
      <c r="I17" s="79"/>
      <c r="J17" s="79"/>
      <c r="K17" s="80"/>
      <c r="L17" s="16">
        <f>SUM(L10,L15)</f>
        <v>1673.7</v>
      </c>
    </row>
    <row r="18" spans="1:16" ht="12" customHeight="1" thickBot="1" x14ac:dyDescent="0.3">
      <c r="A18" s="13" t="s">
        <v>51</v>
      </c>
      <c r="B18" s="84" t="s">
        <v>96</v>
      </c>
      <c r="C18" s="85"/>
      <c r="D18" s="85"/>
      <c r="E18" s="85"/>
      <c r="F18" s="85"/>
      <c r="G18" s="85"/>
      <c r="H18" s="85"/>
      <c r="I18" s="85"/>
      <c r="J18" s="85"/>
      <c r="K18" s="85"/>
      <c r="L18" s="86"/>
      <c r="M18" s="46"/>
    </row>
    <row r="19" spans="1:16" ht="237" thickBot="1" x14ac:dyDescent="0.3">
      <c r="A19" s="21" t="s">
        <v>52</v>
      </c>
      <c r="B19" s="53" t="s">
        <v>119</v>
      </c>
      <c r="C19" s="14"/>
      <c r="D19" s="12" t="s">
        <v>107</v>
      </c>
      <c r="E19" s="22">
        <v>550</v>
      </c>
      <c r="F19" s="9"/>
      <c r="G19" s="9"/>
      <c r="H19" s="9"/>
      <c r="I19" s="9"/>
      <c r="J19" s="9"/>
      <c r="K19" s="9"/>
      <c r="L19" s="9"/>
    </row>
    <row r="20" spans="1:16" ht="90.75" thickBot="1" x14ac:dyDescent="0.25">
      <c r="A20" s="21" t="s">
        <v>53</v>
      </c>
      <c r="B20" s="17"/>
      <c r="C20" s="54" t="s">
        <v>92</v>
      </c>
      <c r="D20" s="9"/>
      <c r="E20" s="9"/>
      <c r="F20" s="12">
        <f>'Išlaidos darbuotojams'!G40</f>
        <v>267</v>
      </c>
      <c r="G20" s="12">
        <f>'Išlaidos investicijoms'!D37</f>
        <v>0</v>
      </c>
      <c r="H20" s="12">
        <f>'Išlaidos medžiagoms'!E40</f>
        <v>0</v>
      </c>
      <c r="I20" s="12">
        <f>'Išlaidos paslaugoms'!C38</f>
        <v>200</v>
      </c>
      <c r="J20" s="12">
        <f>0.05*(F20+G20+H20+I20)</f>
        <v>23.35</v>
      </c>
      <c r="K20" s="12">
        <f>SUM(F20:J20)</f>
        <v>490.35</v>
      </c>
      <c r="L20" s="9"/>
      <c r="M20" s="48"/>
    </row>
    <row r="21" spans="1:16" ht="12" thickBot="1" x14ac:dyDescent="0.3">
      <c r="A21" s="21" t="s">
        <v>54</v>
      </c>
      <c r="B21" s="17"/>
      <c r="C21" s="22" t="s">
        <v>9</v>
      </c>
      <c r="D21" s="9"/>
      <c r="E21" s="9"/>
      <c r="F21" s="12">
        <f>'Išlaidos darbuotojams'!G45</f>
        <v>0</v>
      </c>
      <c r="G21" s="12">
        <f>'Išlaidos investicijoms'!D41</f>
        <v>0</v>
      </c>
      <c r="H21" s="12">
        <f>'Išlaidos medžiagoms'!E44</f>
        <v>0</v>
      </c>
      <c r="I21" s="12">
        <f>'Išlaidos paslaugoms'!C42</f>
        <v>0</v>
      </c>
      <c r="J21" s="12">
        <f>0.05*(F21+G21+H21+I21)</f>
        <v>0</v>
      </c>
      <c r="K21" s="12">
        <f>SUM(F21:J21)</f>
        <v>0</v>
      </c>
      <c r="L21" s="9"/>
    </row>
    <row r="22" spans="1:16" ht="12" thickBot="1" x14ac:dyDescent="0.3">
      <c r="A22" s="21" t="s">
        <v>10</v>
      </c>
      <c r="B22" s="17"/>
      <c r="C22" s="22" t="s">
        <v>10</v>
      </c>
      <c r="D22" s="9"/>
      <c r="E22" s="9"/>
      <c r="F22" s="36"/>
      <c r="G22" s="12"/>
      <c r="H22" s="12"/>
      <c r="I22" s="12"/>
      <c r="J22" s="12"/>
      <c r="K22" s="12"/>
      <c r="L22" s="9"/>
    </row>
    <row r="23" spans="1:16" ht="18.95" customHeight="1" thickBot="1" x14ac:dyDescent="0.3">
      <c r="A23" s="21"/>
      <c r="B23" s="75" t="s">
        <v>66</v>
      </c>
      <c r="C23" s="76"/>
      <c r="D23" s="76"/>
      <c r="E23" s="76"/>
      <c r="F23" s="76"/>
      <c r="G23" s="76"/>
      <c r="H23" s="76"/>
      <c r="I23" s="76"/>
      <c r="J23" s="76"/>
      <c r="K23" s="77"/>
      <c r="L23" s="38">
        <f>SUM(K20:K21)*E19</f>
        <v>269692.5</v>
      </c>
    </row>
    <row r="24" spans="1:16" ht="80.25" customHeight="1" thickBot="1" x14ac:dyDescent="0.3">
      <c r="A24" s="21" t="s">
        <v>125</v>
      </c>
      <c r="B24" s="57" t="s">
        <v>123</v>
      </c>
      <c r="C24" s="9"/>
      <c r="D24" s="12" t="s">
        <v>107</v>
      </c>
      <c r="E24" s="12">
        <v>80</v>
      </c>
      <c r="F24" s="12"/>
      <c r="G24" s="12"/>
      <c r="H24" s="12"/>
      <c r="I24" s="12"/>
      <c r="J24" s="12"/>
      <c r="K24" s="12"/>
      <c r="L24" s="9"/>
    </row>
    <row r="25" spans="1:16" ht="147" customHeight="1" thickBot="1" x14ac:dyDescent="0.3">
      <c r="A25" s="21" t="s">
        <v>126</v>
      </c>
      <c r="B25" s="23"/>
      <c r="C25" s="22" t="s">
        <v>100</v>
      </c>
      <c r="D25" s="9"/>
      <c r="E25" s="9"/>
      <c r="F25" s="12">
        <f>'Išlaidos darbuotojams'!G52</f>
        <v>0.75</v>
      </c>
      <c r="G25" s="12"/>
      <c r="H25" s="12"/>
      <c r="I25" s="12"/>
      <c r="J25" s="12">
        <f>0.05*(F25+G25+H25+I25)</f>
        <v>3.7500000000000006E-2</v>
      </c>
      <c r="K25" s="12">
        <f>SUM(F25:J25)</f>
        <v>0.78749999999999998</v>
      </c>
      <c r="L25" s="9"/>
    </row>
    <row r="26" spans="1:16" ht="10.7" customHeight="1" thickBot="1" x14ac:dyDescent="0.3">
      <c r="A26" s="75" t="s">
        <v>67</v>
      </c>
      <c r="B26" s="76"/>
      <c r="C26" s="76"/>
      <c r="D26" s="76"/>
      <c r="E26" s="76"/>
      <c r="F26" s="76"/>
      <c r="G26" s="76"/>
      <c r="H26" s="76"/>
      <c r="I26" s="76"/>
      <c r="J26" s="76"/>
      <c r="K26" s="77"/>
      <c r="L26" s="12">
        <f>SUM(K25)*E24</f>
        <v>63</v>
      </c>
    </row>
    <row r="27" spans="1:16" ht="409.6" customHeight="1" thickBot="1" x14ac:dyDescent="0.3">
      <c r="A27" s="21" t="s">
        <v>99</v>
      </c>
      <c r="B27" s="60" t="s">
        <v>124</v>
      </c>
      <c r="C27" s="22"/>
      <c r="D27" s="9" t="s">
        <v>107</v>
      </c>
      <c r="E27" s="9"/>
      <c r="F27" s="12"/>
      <c r="G27" s="12"/>
      <c r="H27" s="12"/>
      <c r="I27" s="12"/>
      <c r="J27" s="12"/>
      <c r="K27" s="12"/>
      <c r="L27" s="9"/>
    </row>
    <row r="28" spans="1:16" ht="156.6" customHeight="1" thickBot="1" x14ac:dyDescent="0.3">
      <c r="A28" s="21" t="s">
        <v>127</v>
      </c>
      <c r="B28" s="23"/>
      <c r="C28" s="70" t="s">
        <v>106</v>
      </c>
      <c r="D28" s="71"/>
      <c r="E28" s="72">
        <v>230</v>
      </c>
      <c r="F28" s="73">
        <f>'Išlaidos darbuotojams'!G59</f>
        <v>80</v>
      </c>
      <c r="G28" s="73">
        <v>0</v>
      </c>
      <c r="H28" s="73">
        <v>0</v>
      </c>
      <c r="I28" s="73">
        <v>0</v>
      </c>
      <c r="J28" s="73">
        <f>0.05*(F28+G28+H28+I28)</f>
        <v>4</v>
      </c>
      <c r="K28" s="73">
        <f>SUM(F28:J28)</f>
        <v>84</v>
      </c>
      <c r="L28" s="9">
        <f>K28*(E28)</f>
        <v>19320</v>
      </c>
      <c r="P28" s="59"/>
    </row>
    <row r="29" spans="1:16" ht="16.350000000000001" customHeight="1" thickBot="1" x14ac:dyDescent="0.3">
      <c r="A29" s="21"/>
      <c r="B29" s="75" t="s">
        <v>103</v>
      </c>
      <c r="C29" s="81"/>
      <c r="D29" s="81"/>
      <c r="E29" s="81"/>
      <c r="F29" s="81"/>
      <c r="G29" s="81"/>
      <c r="H29" s="81"/>
      <c r="I29" s="81"/>
      <c r="J29" s="81"/>
      <c r="K29" s="82"/>
      <c r="L29" s="38">
        <f>SUM(L28:L28)</f>
        <v>19320</v>
      </c>
    </row>
    <row r="30" spans="1:16" ht="173.45" customHeight="1" thickBot="1" x14ac:dyDescent="0.3">
      <c r="A30" s="21" t="s">
        <v>105</v>
      </c>
      <c r="B30" s="57" t="s">
        <v>122</v>
      </c>
      <c r="C30" s="9"/>
      <c r="D30" s="12" t="s">
        <v>107</v>
      </c>
      <c r="E30" s="12">
        <v>797</v>
      </c>
      <c r="F30" s="12"/>
      <c r="G30" s="12"/>
      <c r="H30" s="12"/>
      <c r="I30" s="12"/>
      <c r="J30" s="12"/>
      <c r="K30" s="12"/>
      <c r="L30" s="9"/>
    </row>
    <row r="31" spans="1:16" ht="135.75" thickBot="1" x14ac:dyDescent="0.3">
      <c r="A31" s="21" t="s">
        <v>128</v>
      </c>
      <c r="B31" s="23"/>
      <c r="C31" s="22" t="s">
        <v>118</v>
      </c>
      <c r="D31" s="9"/>
      <c r="E31" s="9"/>
      <c r="F31" s="12">
        <f>'Išlaidos darbuotojams'!G65</f>
        <v>0</v>
      </c>
      <c r="G31" s="12"/>
      <c r="H31" s="12"/>
      <c r="I31" s="12"/>
      <c r="J31" s="12">
        <f>0.05*(F31+G31+H31+I31)</f>
        <v>0</v>
      </c>
      <c r="K31" s="12">
        <f>SUM(F31:J31)</f>
        <v>0</v>
      </c>
      <c r="L31" s="9"/>
    </row>
    <row r="32" spans="1:16" ht="12" thickBot="1" x14ac:dyDescent="0.3">
      <c r="A32" s="21"/>
      <c r="B32" s="75" t="s">
        <v>104</v>
      </c>
      <c r="C32" s="81"/>
      <c r="D32" s="81"/>
      <c r="E32" s="81"/>
      <c r="F32" s="81"/>
      <c r="G32" s="81"/>
      <c r="H32" s="81"/>
      <c r="I32" s="81"/>
      <c r="J32" s="81"/>
      <c r="K32" s="82"/>
      <c r="L32" s="38">
        <f>K31*E30</f>
        <v>0</v>
      </c>
    </row>
    <row r="33" spans="1:17" ht="12" customHeight="1" thickBot="1" x14ac:dyDescent="0.3">
      <c r="A33" s="21"/>
      <c r="B33" s="12" t="s">
        <v>10</v>
      </c>
      <c r="C33" s="12"/>
      <c r="D33" s="12"/>
      <c r="E33" s="12"/>
      <c r="F33" s="12"/>
      <c r="G33" s="12"/>
      <c r="H33" s="12"/>
      <c r="I33" s="12"/>
      <c r="J33" s="12"/>
      <c r="K33" s="12"/>
      <c r="L33" s="12"/>
    </row>
    <row r="34" spans="1:17" ht="12" customHeight="1" thickBot="1" x14ac:dyDescent="0.3">
      <c r="A34" s="21"/>
      <c r="B34" s="78" t="s">
        <v>69</v>
      </c>
      <c r="C34" s="79"/>
      <c r="D34" s="79"/>
      <c r="E34" s="79"/>
      <c r="F34" s="79"/>
      <c r="G34" s="79"/>
      <c r="H34" s="79"/>
      <c r="I34" s="79"/>
      <c r="J34" s="79"/>
      <c r="K34" s="80"/>
      <c r="L34" s="61">
        <f>SUM(L23, L26, L29,L32)</f>
        <v>289075.5</v>
      </c>
    </row>
    <row r="35" spans="1:17" ht="11.1" customHeight="1" thickBot="1" x14ac:dyDescent="0.3">
      <c r="A35" s="21"/>
      <c r="B35" s="78" t="s">
        <v>70</v>
      </c>
      <c r="C35" s="79"/>
      <c r="D35" s="79"/>
      <c r="E35" s="79"/>
      <c r="F35" s="79"/>
      <c r="G35" s="79"/>
      <c r="H35" s="79"/>
      <c r="I35" s="79"/>
      <c r="J35" s="79"/>
      <c r="K35" s="80"/>
      <c r="L35" s="61">
        <f>+L34-L17</f>
        <v>287401.8</v>
      </c>
    </row>
    <row r="36" spans="1:17" ht="11.1" customHeight="1" x14ac:dyDescent="0.25">
      <c r="A36" s="65"/>
      <c r="B36" s="83" t="s">
        <v>120</v>
      </c>
      <c r="C36" s="83"/>
      <c r="D36" s="83"/>
      <c r="E36" s="83"/>
      <c r="F36" s="83"/>
      <c r="G36" s="83"/>
      <c r="H36" s="83"/>
      <c r="I36" s="83"/>
      <c r="J36" s="83"/>
      <c r="K36" s="83"/>
      <c r="L36" s="83"/>
    </row>
    <row r="37" spans="1:17" x14ac:dyDescent="0.2">
      <c r="B37" s="56" t="s">
        <v>98</v>
      </c>
    </row>
    <row r="38" spans="1:17" ht="10.35" customHeight="1" x14ac:dyDescent="0.25">
      <c r="B38" s="74" t="s">
        <v>129</v>
      </c>
      <c r="C38" s="74"/>
      <c r="D38" s="74"/>
      <c r="E38" s="74"/>
      <c r="F38" s="74"/>
      <c r="G38" s="74"/>
      <c r="H38" s="74"/>
      <c r="I38" s="74"/>
      <c r="J38" s="74"/>
      <c r="K38" s="74"/>
      <c r="L38" s="74"/>
      <c r="M38" s="74"/>
      <c r="N38" s="74"/>
      <c r="O38" s="74"/>
      <c r="P38" s="74"/>
      <c r="Q38" s="74"/>
    </row>
    <row r="39" spans="1:17" x14ac:dyDescent="0.25">
      <c r="B39" s="74"/>
      <c r="C39" s="74"/>
      <c r="D39" s="74"/>
      <c r="E39" s="74"/>
      <c r="F39" s="74"/>
      <c r="G39" s="74"/>
      <c r="H39" s="74"/>
      <c r="I39" s="74"/>
      <c r="J39" s="74"/>
      <c r="K39" s="74"/>
      <c r="L39" s="74"/>
      <c r="M39" s="74"/>
      <c r="N39" s="74"/>
      <c r="O39" s="74"/>
      <c r="P39" s="74"/>
      <c r="Q39" s="74"/>
    </row>
    <row r="40" spans="1:17" x14ac:dyDescent="0.25">
      <c r="B40" s="74"/>
      <c r="C40" s="74"/>
      <c r="D40" s="74"/>
      <c r="E40" s="74"/>
      <c r="F40" s="74"/>
      <c r="G40" s="74"/>
      <c r="H40" s="74"/>
      <c r="I40" s="74"/>
      <c r="J40" s="74"/>
      <c r="K40" s="74"/>
      <c r="L40" s="74"/>
      <c r="M40" s="74"/>
      <c r="N40" s="74"/>
      <c r="O40" s="74"/>
      <c r="P40" s="74"/>
      <c r="Q40" s="74"/>
    </row>
    <row r="41" spans="1:17" ht="4.3499999999999996" customHeight="1" x14ac:dyDescent="0.25">
      <c r="B41" s="74"/>
      <c r="C41" s="74"/>
      <c r="D41" s="74"/>
      <c r="E41" s="74"/>
      <c r="F41" s="74"/>
      <c r="G41" s="74"/>
      <c r="H41" s="74"/>
      <c r="I41" s="74"/>
      <c r="J41" s="74"/>
      <c r="K41" s="74"/>
      <c r="L41" s="74"/>
      <c r="M41" s="74"/>
      <c r="N41" s="74"/>
      <c r="O41" s="74"/>
      <c r="P41" s="74"/>
      <c r="Q41" s="74"/>
    </row>
    <row r="43" spans="1:17" x14ac:dyDescent="0.25">
      <c r="B43" s="2" t="s">
        <v>111</v>
      </c>
    </row>
    <row r="44" spans="1:17" x14ac:dyDescent="0.25">
      <c r="B44" s="2" t="s">
        <v>112</v>
      </c>
    </row>
    <row r="45" spans="1:17" x14ac:dyDescent="0.25">
      <c r="B45" s="2" t="s">
        <v>113</v>
      </c>
    </row>
    <row r="46" spans="1:17" x14ac:dyDescent="0.25">
      <c r="B46" s="2" t="s">
        <v>114</v>
      </c>
    </row>
  </sheetData>
  <mergeCells count="16">
    <mergeCell ref="M6:R6"/>
    <mergeCell ref="M7:P7"/>
    <mergeCell ref="A1:L2"/>
    <mergeCell ref="B5:L5"/>
    <mergeCell ref="B10:K10"/>
    <mergeCell ref="B15:K15"/>
    <mergeCell ref="B17:K17"/>
    <mergeCell ref="B18:L18"/>
    <mergeCell ref="B23:K23"/>
    <mergeCell ref="B29:K29"/>
    <mergeCell ref="B38:Q41"/>
    <mergeCell ref="A26:K26"/>
    <mergeCell ref="B35:K35"/>
    <mergeCell ref="B34:K34"/>
    <mergeCell ref="B32:K32"/>
    <mergeCell ref="B36:L36"/>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1"/>
  <sheetViews>
    <sheetView topLeftCell="A53" workbookViewId="0">
      <selection activeCell="C61" sqref="C61"/>
    </sheetView>
  </sheetViews>
  <sheetFormatPr defaultColWidth="8.5703125" defaultRowHeight="11.25" x14ac:dyDescent="0.25"/>
  <cols>
    <col min="1" max="1" width="30.5703125" style="2" customWidth="1"/>
    <col min="2" max="2" width="10" style="2" customWidth="1"/>
    <col min="3" max="3" width="11.140625" style="2" customWidth="1"/>
    <col min="4" max="4" width="14.140625" style="2" customWidth="1"/>
    <col min="5" max="5" width="14.42578125" style="2" customWidth="1"/>
    <col min="6" max="6" width="13.42578125" style="2" customWidth="1"/>
    <col min="7" max="7" width="13.85546875" style="2" customWidth="1"/>
    <col min="8" max="16384" width="8.5703125" style="2"/>
  </cols>
  <sheetData>
    <row r="1" spans="1:12" ht="23.25" customHeight="1" thickBot="1" x14ac:dyDescent="0.3">
      <c r="A1" s="96" t="s">
        <v>71</v>
      </c>
      <c r="B1" s="97"/>
      <c r="C1" s="97"/>
      <c r="D1" s="97"/>
      <c r="E1" s="97"/>
      <c r="F1" s="97"/>
      <c r="G1" s="98"/>
    </row>
    <row r="2" spans="1:12" ht="68.25" customHeight="1" thickBot="1" x14ac:dyDescent="0.3">
      <c r="A2" s="4" t="s">
        <v>81</v>
      </c>
      <c r="B2" s="5" t="s">
        <v>18</v>
      </c>
      <c r="C2" s="5" t="s">
        <v>19</v>
      </c>
      <c r="D2" s="5" t="s">
        <v>73</v>
      </c>
      <c r="E2" s="5" t="s">
        <v>74</v>
      </c>
      <c r="F2" s="5" t="s">
        <v>20</v>
      </c>
      <c r="G2" s="5" t="s">
        <v>75</v>
      </c>
    </row>
    <row r="3" spans="1:12" ht="12" thickBot="1" x14ac:dyDescent="0.3">
      <c r="A3" s="6">
        <v>1</v>
      </c>
      <c r="B3" s="7">
        <v>2</v>
      </c>
      <c r="C3" s="6">
        <v>3</v>
      </c>
      <c r="D3" s="7">
        <v>4</v>
      </c>
      <c r="E3" s="6">
        <v>5</v>
      </c>
      <c r="F3" s="7">
        <v>6</v>
      </c>
      <c r="G3" s="6">
        <v>7</v>
      </c>
    </row>
    <row r="4" spans="1:12" ht="136.5" customHeight="1" thickBot="1" x14ac:dyDescent="0.3">
      <c r="A4" s="45"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10"/>
      <c r="D4" s="10"/>
      <c r="E4" s="10"/>
      <c r="F4" s="10"/>
      <c r="G4" s="10"/>
    </row>
    <row r="5" spans="1:12" ht="33.6" customHeight="1" thickBot="1" x14ac:dyDescent="0.3">
      <c r="A5" s="49" t="str">
        <f>'PI skaičiuoklė'!C7</f>
        <v>Socialinių paslaugų įstaiga informaciją papildomai teikia savivaldybei, kurios teritorijoje teikia socialines paslaugas.</v>
      </c>
      <c r="B5" s="37"/>
      <c r="C5" s="50"/>
      <c r="D5" s="50"/>
      <c r="E5" s="50"/>
      <c r="F5" s="50"/>
      <c r="G5" s="50"/>
    </row>
    <row r="6" spans="1:12" ht="64.5" customHeight="1" thickBot="1" x14ac:dyDescent="0.3">
      <c r="A6" s="51"/>
      <c r="B6" s="12" t="s">
        <v>115</v>
      </c>
      <c r="C6" s="52">
        <v>1</v>
      </c>
      <c r="D6" s="38">
        <v>12.5</v>
      </c>
      <c r="E6" s="38">
        <v>0.16</v>
      </c>
      <c r="F6" s="38">
        <v>1</v>
      </c>
      <c r="G6" s="38">
        <f>+C6*D6*E6*F6</f>
        <v>2</v>
      </c>
      <c r="H6" s="89"/>
      <c r="I6" s="90"/>
      <c r="J6" s="90"/>
      <c r="K6" s="90"/>
      <c r="L6" s="90"/>
    </row>
    <row r="7" spans="1:12" ht="12" thickBot="1" x14ac:dyDescent="0.3">
      <c r="A7" s="13"/>
      <c r="B7" s="12" t="s">
        <v>22</v>
      </c>
      <c r="C7" s="12">
        <v>0</v>
      </c>
      <c r="D7" s="12">
        <v>0</v>
      </c>
      <c r="E7" s="12">
        <v>0</v>
      </c>
      <c r="F7" s="12">
        <v>0</v>
      </c>
      <c r="G7" s="12">
        <f t="shared" ref="G7" si="0">+C7*D7*E7*F7</f>
        <v>0</v>
      </c>
    </row>
    <row r="8" spans="1:12" ht="12" thickBot="1" x14ac:dyDescent="0.3">
      <c r="A8" s="13"/>
      <c r="B8" s="12" t="s">
        <v>10</v>
      </c>
      <c r="C8" s="12"/>
      <c r="D8" s="12"/>
      <c r="E8" s="12"/>
      <c r="F8" s="12"/>
      <c r="G8" s="12"/>
    </row>
    <row r="9" spans="1:12" ht="14.1" customHeight="1" thickBot="1" x14ac:dyDescent="0.3">
      <c r="A9" s="75" t="s">
        <v>76</v>
      </c>
      <c r="B9" s="76"/>
      <c r="C9" s="76"/>
      <c r="D9" s="76"/>
      <c r="E9" s="76"/>
      <c r="F9" s="77"/>
      <c r="G9" s="12">
        <f>SUM(G6:G8)</f>
        <v>2</v>
      </c>
    </row>
    <row r="10" spans="1:12" ht="12" thickBot="1" x14ac:dyDescent="0.3">
      <c r="A10" s="11" t="str">
        <f>'PI skaičiuoklė'!C8</f>
        <v>Veiksmas A2</v>
      </c>
      <c r="B10" s="14"/>
      <c r="C10" s="14"/>
      <c r="D10" s="14"/>
      <c r="E10" s="14"/>
      <c r="F10" s="14"/>
      <c r="G10" s="14"/>
    </row>
    <row r="11" spans="1:12" ht="12" thickBot="1" x14ac:dyDescent="0.3">
      <c r="A11" s="3"/>
      <c r="B11" s="12" t="s">
        <v>23</v>
      </c>
      <c r="C11" s="12">
        <v>0</v>
      </c>
      <c r="D11" s="12">
        <v>0</v>
      </c>
      <c r="E11" s="12">
        <v>0</v>
      </c>
      <c r="F11" s="12">
        <v>0</v>
      </c>
      <c r="G11" s="12">
        <f>+C11*D11*E11*F11</f>
        <v>0</v>
      </c>
    </row>
    <row r="12" spans="1:12" ht="12" thickBot="1" x14ac:dyDescent="0.3">
      <c r="A12" s="13"/>
      <c r="B12" s="12" t="s">
        <v>24</v>
      </c>
      <c r="C12" s="12">
        <v>0</v>
      </c>
      <c r="D12" s="12">
        <v>0</v>
      </c>
      <c r="E12" s="12">
        <v>0</v>
      </c>
      <c r="F12" s="12">
        <v>0</v>
      </c>
      <c r="G12" s="12">
        <f t="shared" ref="G12" si="1">+C12*D12*E12*F12</f>
        <v>0</v>
      </c>
    </row>
    <row r="13" spans="1:12" ht="12" thickBot="1" x14ac:dyDescent="0.3">
      <c r="A13" s="13"/>
      <c r="B13" s="12" t="s">
        <v>10</v>
      </c>
      <c r="C13" s="12"/>
      <c r="D13" s="12"/>
      <c r="E13" s="12"/>
      <c r="F13" s="12"/>
      <c r="G13" s="12"/>
    </row>
    <row r="14" spans="1:12" ht="12" thickBot="1" x14ac:dyDescent="0.3">
      <c r="A14" s="75" t="s">
        <v>77</v>
      </c>
      <c r="B14" s="76"/>
      <c r="C14" s="76"/>
      <c r="D14" s="76"/>
      <c r="E14" s="76"/>
      <c r="F14" s="77"/>
      <c r="G14" s="12">
        <f>SUM(G11:G13)</f>
        <v>0</v>
      </c>
    </row>
    <row r="15" spans="1:12" ht="12" thickBot="1" x14ac:dyDescent="0.3">
      <c r="A15" s="78" t="s">
        <v>78</v>
      </c>
      <c r="B15" s="79"/>
      <c r="C15" s="79"/>
      <c r="D15" s="79"/>
      <c r="E15" s="79"/>
      <c r="F15" s="80"/>
      <c r="G15" s="15">
        <f>SUM(G9,G14)</f>
        <v>2</v>
      </c>
    </row>
    <row r="16" spans="1:12" ht="23.25" thickBot="1" x14ac:dyDescent="0.3">
      <c r="A16" s="8" t="str">
        <f>'PI skaičiuoklė'!B11</f>
        <v>Straipsnis (-iai), punktas (-ai) ir įpareigojimas</v>
      </c>
      <c r="B16" s="9"/>
      <c r="C16" s="9"/>
      <c r="D16" s="9"/>
      <c r="E16" s="9"/>
      <c r="F16" s="9"/>
      <c r="G16" s="9"/>
    </row>
    <row r="17" spans="1:7" ht="12" thickBot="1" x14ac:dyDescent="0.3">
      <c r="A17" s="11" t="str">
        <f>'PI skaičiuoklė'!C12</f>
        <v>Veiksmas B1</v>
      </c>
      <c r="B17" s="9"/>
      <c r="C17" s="9"/>
      <c r="D17" s="9"/>
      <c r="E17" s="9"/>
      <c r="F17" s="9"/>
      <c r="G17" s="9"/>
    </row>
    <row r="18" spans="1:7" ht="12" thickBot="1" x14ac:dyDescent="0.3">
      <c r="A18" s="3"/>
      <c r="B18" s="12" t="s">
        <v>25</v>
      </c>
      <c r="C18" s="12">
        <v>0</v>
      </c>
      <c r="D18" s="12">
        <v>0</v>
      </c>
      <c r="E18" s="12">
        <v>0</v>
      </c>
      <c r="F18" s="12">
        <v>0</v>
      </c>
      <c r="G18" s="12">
        <f t="shared" ref="G18:G19" si="2">+C18*D18*E18*F18</f>
        <v>0</v>
      </c>
    </row>
    <row r="19" spans="1:7" ht="12" thickBot="1" x14ac:dyDescent="0.3">
      <c r="A19" s="13"/>
      <c r="B19" s="12" t="s">
        <v>26</v>
      </c>
      <c r="C19" s="12">
        <v>0</v>
      </c>
      <c r="D19" s="12">
        <v>0</v>
      </c>
      <c r="E19" s="12">
        <v>0</v>
      </c>
      <c r="F19" s="12">
        <v>0</v>
      </c>
      <c r="G19" s="12">
        <f t="shared" si="2"/>
        <v>0</v>
      </c>
    </row>
    <row r="20" spans="1:7" ht="12" thickBot="1" x14ac:dyDescent="0.3">
      <c r="A20" s="13"/>
      <c r="B20" s="12" t="s">
        <v>10</v>
      </c>
      <c r="C20" s="12"/>
      <c r="D20" s="12"/>
      <c r="E20" s="12"/>
      <c r="F20" s="12"/>
      <c r="G20" s="12"/>
    </row>
    <row r="21" spans="1:7" ht="12" thickBot="1" x14ac:dyDescent="0.3">
      <c r="A21" s="75" t="s">
        <v>79</v>
      </c>
      <c r="B21" s="76"/>
      <c r="C21" s="76"/>
      <c r="D21" s="76"/>
      <c r="E21" s="76"/>
      <c r="F21" s="77"/>
      <c r="G21" s="12">
        <f>SUM(G18:G20)</f>
        <v>0</v>
      </c>
    </row>
    <row r="22" spans="1:7" ht="12" thickBot="1" x14ac:dyDescent="0.3">
      <c r="A22" s="11" t="str">
        <f>'PI skaičiuoklė'!C13</f>
        <v>Veiksmas B2</v>
      </c>
      <c r="B22" s="9"/>
      <c r="C22" s="9"/>
      <c r="D22" s="9"/>
      <c r="E22" s="9"/>
      <c r="F22" s="9"/>
      <c r="G22" s="9"/>
    </row>
    <row r="23" spans="1:7" ht="12" thickBot="1" x14ac:dyDescent="0.3">
      <c r="A23" s="3"/>
      <c r="B23" s="12" t="s">
        <v>27</v>
      </c>
      <c r="C23" s="12">
        <v>0</v>
      </c>
      <c r="D23" s="12">
        <v>0</v>
      </c>
      <c r="E23" s="12">
        <v>0</v>
      </c>
      <c r="F23" s="12">
        <v>0</v>
      </c>
      <c r="G23" s="12">
        <f t="shared" ref="G23:G24" si="3">+C23*D23*E23*F23</f>
        <v>0</v>
      </c>
    </row>
    <row r="24" spans="1:7" ht="12" thickBot="1" x14ac:dyDescent="0.3">
      <c r="A24" s="13"/>
      <c r="B24" s="12" t="s">
        <v>28</v>
      </c>
      <c r="C24" s="12">
        <v>0</v>
      </c>
      <c r="D24" s="12">
        <v>0</v>
      </c>
      <c r="E24" s="12">
        <v>0</v>
      </c>
      <c r="F24" s="12">
        <v>0</v>
      </c>
      <c r="G24" s="12">
        <f t="shared" si="3"/>
        <v>0</v>
      </c>
    </row>
    <row r="25" spans="1:7" ht="12" thickBot="1" x14ac:dyDescent="0.3">
      <c r="A25" s="13"/>
      <c r="B25" s="12" t="s">
        <v>10</v>
      </c>
      <c r="C25" s="12"/>
      <c r="D25" s="12"/>
      <c r="E25" s="12"/>
      <c r="F25" s="12"/>
      <c r="G25" s="12"/>
    </row>
    <row r="26" spans="1:7" ht="12" thickBot="1" x14ac:dyDescent="0.3">
      <c r="A26" s="75" t="s">
        <v>94</v>
      </c>
      <c r="B26" s="76"/>
      <c r="C26" s="76"/>
      <c r="D26" s="76"/>
      <c r="E26" s="76"/>
      <c r="F26" s="77"/>
      <c r="G26" s="12">
        <f>SUM(G23:G25)</f>
        <v>0</v>
      </c>
    </row>
    <row r="27" spans="1:7" ht="12" thickBot="1" x14ac:dyDescent="0.3">
      <c r="A27" s="78" t="s">
        <v>80</v>
      </c>
      <c r="B27" s="79"/>
      <c r="C27" s="79"/>
      <c r="D27" s="79"/>
      <c r="E27" s="79"/>
      <c r="F27" s="80"/>
      <c r="G27" s="15">
        <f>SUM(G21,G26)</f>
        <v>0</v>
      </c>
    </row>
    <row r="28" spans="1:7" x14ac:dyDescent="0.25">
      <c r="A28" s="30"/>
      <c r="B28" s="30"/>
      <c r="C28" s="30"/>
      <c r="D28" s="30"/>
      <c r="E28" s="30"/>
      <c r="F28" s="30"/>
      <c r="G28" s="31"/>
    </row>
    <row r="29" spans="1:7" x14ac:dyDescent="0.25">
      <c r="A29" s="30"/>
      <c r="B29" s="30"/>
      <c r="C29" s="30"/>
      <c r="D29" s="30"/>
      <c r="E29" s="30"/>
      <c r="F29" s="30"/>
      <c r="G29" s="31"/>
    </row>
    <row r="31" spans="1:7" ht="12" thickBot="1" x14ac:dyDescent="0.3"/>
    <row r="32" spans="1:7" ht="23.25" customHeight="1" thickBot="1" x14ac:dyDescent="0.3">
      <c r="A32" s="99" t="s">
        <v>72</v>
      </c>
      <c r="B32" s="100"/>
      <c r="C32" s="100"/>
      <c r="D32" s="100"/>
      <c r="E32" s="100"/>
      <c r="F32" s="100"/>
      <c r="G32" s="101"/>
    </row>
    <row r="33" spans="1:7" ht="67.5" customHeight="1" thickBot="1" x14ac:dyDescent="0.3">
      <c r="A33" s="4" t="s">
        <v>82</v>
      </c>
      <c r="B33" s="5" t="s">
        <v>18</v>
      </c>
      <c r="C33" s="5" t="s">
        <v>19</v>
      </c>
      <c r="D33" s="5" t="s">
        <v>73</v>
      </c>
      <c r="E33" s="5" t="s">
        <v>74</v>
      </c>
      <c r="F33" s="5" t="s">
        <v>20</v>
      </c>
      <c r="G33" s="5" t="s">
        <v>75</v>
      </c>
    </row>
    <row r="34" spans="1:7" ht="12" thickBot="1" x14ac:dyDescent="0.3">
      <c r="A34" s="6">
        <v>1</v>
      </c>
      <c r="B34" s="7">
        <v>2</v>
      </c>
      <c r="C34" s="6">
        <v>3</v>
      </c>
      <c r="D34" s="7">
        <v>4</v>
      </c>
      <c r="E34" s="6">
        <v>5</v>
      </c>
      <c r="F34" s="7">
        <v>6</v>
      </c>
      <c r="G34" s="6">
        <v>7</v>
      </c>
    </row>
    <row r="35" spans="1:7" ht="230.45" customHeight="1" thickBot="1" x14ac:dyDescent="0.3">
      <c r="A35" s="8" t="str">
        <f>'PI skaičiuoklė'!B19</f>
        <v>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v>
      </c>
      <c r="B35" s="9"/>
      <c r="C35" s="10"/>
      <c r="D35" s="10"/>
      <c r="E35" s="10"/>
      <c r="F35" s="10"/>
      <c r="G35" s="10"/>
    </row>
    <row r="36" spans="1:7" ht="34.5" thickBot="1" x14ac:dyDescent="0.3">
      <c r="A36" s="11" t="str">
        <f>'PI skaičiuoklė'!C20</f>
        <v>Apmokyti socialinių paslaugų įstaigų užimtumo specialistus 40 ak. val. mokymais</v>
      </c>
      <c r="B36" s="9"/>
      <c r="C36" s="10"/>
      <c r="D36" s="10"/>
      <c r="E36" s="10"/>
      <c r="F36" s="10"/>
      <c r="G36" s="10"/>
    </row>
    <row r="37" spans="1:7" ht="58.35" customHeight="1" thickBot="1" x14ac:dyDescent="0.3">
      <c r="A37" s="3"/>
      <c r="B37" s="12" t="s">
        <v>93</v>
      </c>
      <c r="C37" s="12">
        <v>1</v>
      </c>
      <c r="D37" s="12">
        <v>8.9</v>
      </c>
      <c r="E37" s="12">
        <v>30</v>
      </c>
      <c r="F37" s="12">
        <v>1</v>
      </c>
      <c r="G37" s="12">
        <f>+C37*D37*E37*F37</f>
        <v>267</v>
      </c>
    </row>
    <row r="38" spans="1:7" ht="12" thickBot="1" x14ac:dyDescent="0.3">
      <c r="A38" s="13"/>
      <c r="B38" s="12" t="s">
        <v>22</v>
      </c>
      <c r="C38" s="12"/>
      <c r="D38" s="12"/>
      <c r="E38" s="12"/>
      <c r="F38" s="12"/>
      <c r="G38" s="12">
        <f t="shared" ref="G38" si="4">+C38*D38*E38*F38</f>
        <v>0</v>
      </c>
    </row>
    <row r="39" spans="1:7" ht="12" thickBot="1" x14ac:dyDescent="0.3">
      <c r="A39" s="13"/>
      <c r="B39" s="12" t="s">
        <v>10</v>
      </c>
      <c r="C39" s="12"/>
      <c r="D39" s="12"/>
      <c r="E39" s="12"/>
      <c r="F39" s="12"/>
      <c r="G39" s="12"/>
    </row>
    <row r="40" spans="1:7" ht="12" thickBot="1" x14ac:dyDescent="0.3">
      <c r="A40" s="75" t="s">
        <v>76</v>
      </c>
      <c r="B40" s="76"/>
      <c r="C40" s="76"/>
      <c r="D40" s="76"/>
      <c r="E40" s="76"/>
      <c r="F40" s="77"/>
      <c r="G40" s="12">
        <f>SUM(G37:G39)</f>
        <v>267</v>
      </c>
    </row>
    <row r="41" spans="1:7" ht="12" thickBot="1" x14ac:dyDescent="0.3">
      <c r="A41" s="11" t="str">
        <f>'PI skaičiuoklė'!C21</f>
        <v>Veiksmas A2</v>
      </c>
      <c r="B41" s="14"/>
      <c r="C41" s="14"/>
      <c r="D41" s="14"/>
      <c r="E41" s="14"/>
      <c r="F41" s="14"/>
      <c r="G41" s="14"/>
    </row>
    <row r="42" spans="1:7" ht="12" thickBot="1" x14ac:dyDescent="0.3">
      <c r="A42" s="3"/>
      <c r="B42" s="12" t="s">
        <v>23</v>
      </c>
      <c r="C42" s="12">
        <v>0</v>
      </c>
      <c r="D42" s="12">
        <v>0</v>
      </c>
      <c r="E42" s="12">
        <v>0</v>
      </c>
      <c r="F42" s="12">
        <v>0</v>
      </c>
      <c r="G42" s="12">
        <f>+C42*D42*E42*F42</f>
        <v>0</v>
      </c>
    </row>
    <row r="43" spans="1:7" ht="12" thickBot="1" x14ac:dyDescent="0.3">
      <c r="A43" s="13"/>
      <c r="B43" s="12" t="s">
        <v>24</v>
      </c>
      <c r="C43" s="12">
        <v>0</v>
      </c>
      <c r="D43" s="12">
        <v>0</v>
      </c>
      <c r="E43" s="12">
        <v>0</v>
      </c>
      <c r="F43" s="12">
        <v>0</v>
      </c>
      <c r="G43" s="12">
        <f t="shared" ref="G43" si="5">+C43*D43*E43*F43</f>
        <v>0</v>
      </c>
    </row>
    <row r="44" spans="1:7" ht="12" thickBot="1" x14ac:dyDescent="0.3">
      <c r="A44" s="13"/>
      <c r="B44" s="12" t="s">
        <v>10</v>
      </c>
      <c r="C44" s="12"/>
      <c r="D44" s="12"/>
      <c r="E44" s="12"/>
      <c r="F44" s="12"/>
      <c r="G44" s="12"/>
    </row>
    <row r="45" spans="1:7" ht="12" thickBot="1" x14ac:dyDescent="0.3">
      <c r="A45" s="75" t="s">
        <v>77</v>
      </c>
      <c r="B45" s="76"/>
      <c r="C45" s="76"/>
      <c r="D45" s="76"/>
      <c r="E45" s="76"/>
      <c r="F45" s="77"/>
      <c r="G45" s="12">
        <f>SUM(G42:G44)</f>
        <v>0</v>
      </c>
    </row>
    <row r="46" spans="1:7" ht="12" thickBot="1" x14ac:dyDescent="0.3">
      <c r="A46" s="78" t="s">
        <v>78</v>
      </c>
      <c r="B46" s="79"/>
      <c r="C46" s="79"/>
      <c r="D46" s="79"/>
      <c r="E46" s="79"/>
      <c r="F46" s="80"/>
      <c r="G46" s="15">
        <f>SUM(G40,G45)</f>
        <v>267</v>
      </c>
    </row>
    <row r="47" spans="1:7" ht="59.45" customHeight="1" thickBot="1" x14ac:dyDescent="0.3">
      <c r="A47" s="8" t="str">
        <f>'PI skaičiuoklė'!B24</f>
        <v>32 str. 1 d. 8 p. Duomenis apie tai, kada pradėta teikti socialinė globa, teikti Socialinių paslaugų priežiūros departamento socialinės globos licencijavimo elektroninėje priemonėje;.</v>
      </c>
      <c r="B47" s="9"/>
      <c r="C47" s="9"/>
      <c r="D47" s="9"/>
      <c r="E47" s="9"/>
      <c r="F47" s="9"/>
      <c r="G47" s="9"/>
    </row>
    <row r="48" spans="1:7" ht="52.35" customHeight="1" thickBot="1" x14ac:dyDescent="0.3">
      <c r="A48" s="11" t="str">
        <f>'PI skaičiuoklė'!C25</f>
        <v>Įstaiga Socialinių paslaugų priežiūros departamento socialinės globos licencijavimo elektroninėje priemonėje pažymi apie paslaugos teikimo pradžią.</v>
      </c>
      <c r="B48" s="9"/>
      <c r="C48" s="9"/>
      <c r="D48" s="9"/>
      <c r="E48" s="9"/>
      <c r="F48" s="9"/>
      <c r="G48" s="9"/>
    </row>
    <row r="49" spans="1:18" ht="75.599999999999994" customHeight="1" thickBot="1" x14ac:dyDescent="0.3">
      <c r="A49" s="3"/>
      <c r="B49" s="12" t="s">
        <v>101</v>
      </c>
      <c r="C49" s="12">
        <v>1</v>
      </c>
      <c r="D49" s="12">
        <v>15</v>
      </c>
      <c r="E49" s="12">
        <v>0.05</v>
      </c>
      <c r="F49" s="12">
        <v>1</v>
      </c>
      <c r="G49" s="12">
        <f t="shared" ref="G49:G50" si="6">+C49*D49*E49*F49</f>
        <v>0.75</v>
      </c>
    </row>
    <row r="50" spans="1:18" ht="12" thickBot="1" x14ac:dyDescent="0.3">
      <c r="A50" s="13"/>
      <c r="B50" s="12" t="s">
        <v>26</v>
      </c>
      <c r="C50" s="12">
        <v>0</v>
      </c>
      <c r="D50" s="12">
        <v>0</v>
      </c>
      <c r="E50" s="12">
        <v>0</v>
      </c>
      <c r="F50" s="12">
        <v>0</v>
      </c>
      <c r="G50" s="12">
        <f t="shared" si="6"/>
        <v>0</v>
      </c>
    </row>
    <row r="51" spans="1:18" ht="12" thickBot="1" x14ac:dyDescent="0.3">
      <c r="A51" s="13"/>
      <c r="B51" s="12" t="s">
        <v>10</v>
      </c>
      <c r="C51" s="12"/>
      <c r="D51" s="12"/>
      <c r="E51" s="12"/>
      <c r="F51" s="12"/>
      <c r="G51" s="12"/>
    </row>
    <row r="52" spans="1:18" ht="12" thickBot="1" x14ac:dyDescent="0.3">
      <c r="A52" s="78" t="s">
        <v>80</v>
      </c>
      <c r="B52" s="79"/>
      <c r="C52" s="79"/>
      <c r="D52" s="79"/>
      <c r="E52" s="79"/>
      <c r="F52" s="80"/>
      <c r="G52" s="12">
        <f>SUM(G49:G51)</f>
        <v>0.75</v>
      </c>
    </row>
    <row r="53" spans="1:18" ht="409.35" customHeight="1" thickBot="1" x14ac:dyDescent="0.3">
      <c r="A53" s="58" t="str">
        <f>'PI skaičiuoklė'!B27</f>
        <v xml:space="preserve">21 str. 2.Socialinę priežiūrą ir laikino atokvėpio paslaugą teikia tos socialinių paslaugų įstaigos, kurių veiklos sritis – socialinių paslaugų teikimas, ir tie socialines paslaugas teikiantys fiziniai asmenys, kurie atitinka socialinių paslaugų srities darbuotojams (socialiniams darbuotojams, individualios priežiūros darbuotojams, socialinės įtraukties koordinatoriams, socialinių paslaugų įstaigos užimtumo specialistams ir kitiems socialinių paslaugų srities darbuotojams, kurie nurodyti socialinės apsaugos ir darbo ministro tvirtinamame socialinių paslaugų srities darbuotojų pareigybių ir atliekamų funkcijų sąraše) šiame įstatyme nustatytus išsilavinimo ir (ar) kvalifikacijos, profesinės kompetencijos tobulinimo reikalavimus. Socialinių paslaugų teikėjų teikiamos socialinės paslaugos turi atitikti socialinei priežiūrai ir laikino atokvėpio paslaugai keliamus reikalavimus, nustatytus socialinės apsaugos ir darbo ministro tvirtinamame socialinių paslaugų kataloge, jiems suteikta teisė teikti akredituotą socialinę priežiūrą ir (ar) akredituotą laikino atokvėpio paslaugą. Socialines paslaugas teikiantys fiziniai asmenys veikia individualiai (vykdo individualią veiklą).                                                                                                33 str. 2. Teisė teikti akredituotas socialinės priežiūros paslaugas, akredituotą laikino atokvėpio paslaugą (toliau – akredituotos socialinės paslaugos) gali būti suteikiama Lietuvos Respublikoje ar kitoje Europos Sąjungos valstybėje narėje arba kitoje Europos ekonominės erdvės valstybėje įsisteigusiam juridiniam asmeniui ar kitai organizacijai, jų padaliniui ar fiziniam asmeniui, pageidaujantiems teikti akredituotas socialines paslaugas (toliau – paslaugų teikėjas, pageidaujantis teikti akredituotas socialines paslaugas). </v>
      </c>
      <c r="B53" s="9"/>
      <c r="C53" s="9"/>
      <c r="D53" s="9"/>
      <c r="E53" s="9"/>
      <c r="F53" s="9"/>
      <c r="G53" s="9"/>
    </row>
    <row r="54" spans="1:18" ht="44.45" customHeight="1" thickBot="1" x14ac:dyDescent="0.3">
      <c r="A54" s="68" t="s">
        <v>106</v>
      </c>
      <c r="B54" s="9"/>
      <c r="C54" s="9"/>
      <c r="D54" s="9"/>
      <c r="E54" s="9"/>
      <c r="F54" s="9"/>
      <c r="G54" s="9"/>
    </row>
    <row r="55" spans="1:18" ht="90" customHeight="1" thickBot="1" x14ac:dyDescent="0.3">
      <c r="A55" s="3"/>
      <c r="B55" s="12" t="s">
        <v>121</v>
      </c>
      <c r="C55" s="12">
        <v>1</v>
      </c>
      <c r="D55" s="12">
        <v>10</v>
      </c>
      <c r="E55" s="12">
        <v>8</v>
      </c>
      <c r="F55" s="12">
        <v>1</v>
      </c>
      <c r="G55" s="12">
        <f t="shared" ref="G55" si="7">+C55*D55*E55*F55</f>
        <v>80</v>
      </c>
      <c r="H55" s="89"/>
      <c r="I55" s="90"/>
      <c r="J55" s="90"/>
      <c r="K55" s="90"/>
      <c r="L55" s="90"/>
      <c r="M55" s="90"/>
      <c r="N55" s="90"/>
      <c r="O55" s="90"/>
      <c r="P55" s="90"/>
      <c r="Q55" s="90"/>
      <c r="R55" s="90"/>
    </row>
    <row r="56" spans="1:18" ht="12" thickBot="1" x14ac:dyDescent="0.3">
      <c r="A56" s="13"/>
      <c r="B56" s="12"/>
      <c r="C56" s="12"/>
      <c r="D56" s="12"/>
      <c r="E56" s="12"/>
      <c r="F56" s="12"/>
      <c r="G56" s="12"/>
      <c r="H56" s="89"/>
      <c r="I56" s="90"/>
      <c r="J56" s="90"/>
      <c r="K56" s="90"/>
      <c r="L56" s="90"/>
      <c r="M56" s="90"/>
      <c r="N56" s="90"/>
      <c r="O56" s="90"/>
      <c r="P56" s="90"/>
      <c r="Q56" s="90"/>
      <c r="R56" s="90"/>
    </row>
    <row r="57" spans="1:18" ht="12" thickBot="1" x14ac:dyDescent="0.3">
      <c r="A57" s="13"/>
      <c r="B57" s="12"/>
      <c r="C57" s="12"/>
      <c r="D57" s="12"/>
      <c r="E57" s="12"/>
      <c r="F57" s="12"/>
      <c r="G57" s="12"/>
    </row>
    <row r="58" spans="1:18" ht="12" thickBot="1" x14ac:dyDescent="0.3">
      <c r="A58" s="13"/>
      <c r="B58" s="12" t="s">
        <v>10</v>
      </c>
      <c r="C58" s="12"/>
      <c r="D58" s="12"/>
      <c r="E58" s="12"/>
      <c r="F58" s="12"/>
      <c r="G58" s="12"/>
    </row>
    <row r="59" spans="1:18" ht="12" thickBot="1" x14ac:dyDescent="0.3">
      <c r="A59" s="75" t="s">
        <v>102</v>
      </c>
      <c r="B59" s="76"/>
      <c r="C59" s="76"/>
      <c r="D59" s="76"/>
      <c r="E59" s="76"/>
      <c r="F59" s="77"/>
      <c r="G59" s="12">
        <f>SUM(G55:G58)</f>
        <v>80</v>
      </c>
    </row>
    <row r="60" spans="1:18" ht="172.7" customHeight="1" thickBot="1" x14ac:dyDescent="0.3">
      <c r="A60" s="22" t="str">
        <f>'PI skaičiuoklė'!B30</f>
        <v xml:space="preserve">21 str. 6 d. Socialinių paslaugų įstaigos savo interneto svetainėje skelbia informaciją apie teikiamas socialines paslaugas (socialinių paslaugų aprašymai, dokumentai, reikalingi socialinėms paslaugoms gauti), jų kainas ir numatytą (planinį) vietų skaičių, taip pat informaciją apie suteiktą ar panaikintą teisę teikti akredituotą socialinę priežiūrą (suteikimo ir (ar) panaikinimo datos), akredituotą laikino atokvėpio paslaugą (suteikimo ir (ar) panaikinimo datos). Šią informaciją socialinių paslaugų įstaigos teikia savivaldybei, kurios teritorijoje teikia socialines paslaugas, o pateiktai informacijai pasikeitus, apie tai praneša ne vėliau kaip kitą darbo dieną. </v>
      </c>
      <c r="B60" s="9"/>
      <c r="C60" s="9"/>
      <c r="D60" s="9"/>
      <c r="E60" s="9"/>
      <c r="F60" s="9"/>
      <c r="G60" s="9"/>
    </row>
    <row r="61" spans="1:18" ht="102" thickBot="1" x14ac:dyDescent="0.3">
      <c r="A61" s="69" t="str">
        <f>'PI skaičiuoklė'!C31</f>
        <v>Socialinių paslaugų įstaigos informacijos papildomai savivaldybei, kurios teritorijoje teikia socialines paslaugas, nebeteiks.</v>
      </c>
      <c r="B61" s="12" t="s">
        <v>115</v>
      </c>
      <c r="C61" s="12">
        <v>1</v>
      </c>
      <c r="D61" s="12">
        <v>0</v>
      </c>
      <c r="E61" s="12">
        <v>0</v>
      </c>
      <c r="F61" s="12">
        <v>0</v>
      </c>
      <c r="G61" s="12">
        <f t="shared" ref="G61" si="8">+C61*D61*E61*F61</f>
        <v>0</v>
      </c>
    </row>
    <row r="62" spans="1:18" ht="12" thickBot="1" x14ac:dyDescent="0.3">
      <c r="A62" s="13"/>
      <c r="B62" s="12"/>
      <c r="C62" s="12"/>
      <c r="D62" s="12"/>
      <c r="E62" s="12"/>
      <c r="F62" s="12"/>
      <c r="G62" s="12"/>
    </row>
    <row r="63" spans="1:18" ht="12" thickBot="1" x14ac:dyDescent="0.3">
      <c r="A63" s="13"/>
      <c r="B63" s="12"/>
      <c r="C63" s="12"/>
      <c r="D63" s="12"/>
      <c r="E63" s="12"/>
      <c r="F63" s="12"/>
      <c r="G63" s="12"/>
    </row>
    <row r="64" spans="1:18" ht="12" thickBot="1" x14ac:dyDescent="0.3">
      <c r="A64" s="13"/>
      <c r="B64" s="12" t="s">
        <v>10</v>
      </c>
      <c r="C64" s="12"/>
      <c r="D64" s="12"/>
      <c r="E64" s="12"/>
      <c r="F64" s="12"/>
      <c r="G64" s="12"/>
    </row>
    <row r="65" spans="1:7" ht="12" thickBot="1" x14ac:dyDescent="0.3">
      <c r="A65" s="75" t="s">
        <v>108</v>
      </c>
      <c r="B65" s="76"/>
      <c r="C65" s="76"/>
      <c r="D65" s="76"/>
      <c r="E65" s="76"/>
      <c r="F65" s="77"/>
      <c r="G65" s="12">
        <f>SUM(G61:G64)</f>
        <v>0</v>
      </c>
    </row>
    <row r="66" spans="1:7" ht="12" thickBot="1" x14ac:dyDescent="0.3">
      <c r="A66" s="22"/>
      <c r="B66" s="9"/>
      <c r="C66" s="9"/>
      <c r="D66" s="9"/>
      <c r="E66" s="9"/>
      <c r="F66" s="9"/>
      <c r="G66" s="9"/>
    </row>
    <row r="67" spans="1:7" ht="12" thickBot="1" x14ac:dyDescent="0.3">
      <c r="A67" s="8"/>
      <c r="B67" s="9"/>
      <c r="C67" s="9"/>
      <c r="D67" s="9"/>
      <c r="E67" s="9"/>
      <c r="F67" s="9"/>
      <c r="G67" s="9"/>
    </row>
    <row r="68" spans="1:7" ht="12" thickBot="1" x14ac:dyDescent="0.3">
      <c r="A68" s="11"/>
      <c r="B68" s="9"/>
      <c r="C68" s="9"/>
      <c r="D68" s="9"/>
      <c r="E68" s="9"/>
      <c r="F68" s="9"/>
      <c r="G68" s="9"/>
    </row>
    <row r="69" spans="1:7" ht="12" thickBot="1" x14ac:dyDescent="0.3">
      <c r="A69" s="62"/>
      <c r="B69" s="63"/>
      <c r="C69" s="63"/>
      <c r="D69" s="63"/>
      <c r="E69" s="63"/>
      <c r="F69" s="64"/>
      <c r="G69" s="12"/>
    </row>
    <row r="70" spans="1:7" ht="12" thickBot="1" x14ac:dyDescent="0.3">
      <c r="A70" s="62"/>
      <c r="B70" s="63"/>
      <c r="C70" s="63"/>
      <c r="D70" s="63"/>
      <c r="E70" s="63"/>
      <c r="F70" s="64"/>
      <c r="G70" s="12"/>
    </row>
    <row r="71" spans="1:7" ht="12" thickBot="1" x14ac:dyDescent="0.3">
      <c r="A71" s="78" t="s">
        <v>109</v>
      </c>
      <c r="B71" s="79"/>
      <c r="C71" s="79"/>
      <c r="D71" s="79"/>
      <c r="E71" s="79"/>
      <c r="F71" s="80"/>
      <c r="G71" s="15">
        <f>SUM(G46,G52,G65,G59)</f>
        <v>347.75</v>
      </c>
    </row>
  </sheetData>
  <mergeCells count="17">
    <mergeCell ref="A1:G1"/>
    <mergeCell ref="A32:G32"/>
    <mergeCell ref="A40:F40"/>
    <mergeCell ref="A45:F45"/>
    <mergeCell ref="A46:F46"/>
    <mergeCell ref="A27:F27"/>
    <mergeCell ref="A9:F9"/>
    <mergeCell ref="A14:F14"/>
    <mergeCell ref="A15:F15"/>
    <mergeCell ref="A21:F21"/>
    <mergeCell ref="A26:F26"/>
    <mergeCell ref="A71:F71"/>
    <mergeCell ref="A52:F52"/>
    <mergeCell ref="H55:R56"/>
    <mergeCell ref="A65:F65"/>
    <mergeCell ref="H6:L6"/>
    <mergeCell ref="A59:F59"/>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3" workbookViewId="0">
      <selection activeCell="H50" sqref="H50"/>
    </sheetView>
  </sheetViews>
  <sheetFormatPr defaultColWidth="8.5703125" defaultRowHeight="15" x14ac:dyDescent="0.25"/>
  <cols>
    <col min="1" max="1" width="17.42578125" style="1" customWidth="1"/>
    <col min="2" max="2" width="8.85546875" style="1" customWidth="1"/>
    <col min="3" max="3" width="9.42578125" style="1" customWidth="1"/>
    <col min="4" max="4" width="21" style="1" customWidth="1"/>
    <col min="5" max="16384" width="8.5703125" style="1"/>
  </cols>
  <sheetData>
    <row r="1" spans="1:4" ht="15.75" thickBot="1" x14ac:dyDescent="0.3">
      <c r="A1" s="102" t="s">
        <v>58</v>
      </c>
      <c r="B1" s="103"/>
      <c r="C1" s="103"/>
      <c r="D1" s="104"/>
    </row>
    <row r="2" spans="1:4" ht="24.6" customHeight="1" thickBot="1" x14ac:dyDescent="0.3">
      <c r="A2" s="4" t="s">
        <v>83</v>
      </c>
      <c r="B2" s="108" t="s">
        <v>29</v>
      </c>
      <c r="C2" s="109"/>
      <c r="D2" s="5" t="s">
        <v>3</v>
      </c>
    </row>
    <row r="3" spans="1:4" ht="15.75" thickBot="1" x14ac:dyDescent="0.3">
      <c r="A3" s="6">
        <v>1</v>
      </c>
      <c r="B3" s="110">
        <v>2</v>
      </c>
      <c r="C3" s="111"/>
      <c r="D3" s="6">
        <v>3</v>
      </c>
    </row>
    <row r="4" spans="1:4" ht="237" thickBot="1" x14ac:dyDescent="0.3">
      <c r="A4" s="8"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9"/>
      <c r="D4" s="9"/>
    </row>
    <row r="5" spans="1:4" ht="68.25" thickBot="1" x14ac:dyDescent="0.3">
      <c r="A5" s="11" t="str">
        <f>'PI skaičiuoklė'!C7</f>
        <v>Socialinių paslaugų įstaiga informaciją papildomai teikia savivaldybei, kurios teritorijoje teikia socialines paslaugas.</v>
      </c>
      <c r="B5" s="9"/>
      <c r="C5" s="9"/>
      <c r="D5" s="9"/>
    </row>
    <row r="6" spans="1:4" ht="15.75" thickBot="1" x14ac:dyDescent="0.3">
      <c r="A6" s="13"/>
      <c r="B6" s="12" t="s">
        <v>21</v>
      </c>
      <c r="C6" s="12">
        <v>0</v>
      </c>
      <c r="D6" s="12">
        <f>+C6</f>
        <v>0</v>
      </c>
    </row>
    <row r="7" spans="1:4" ht="15.75" thickBot="1" x14ac:dyDescent="0.3">
      <c r="A7" s="13"/>
      <c r="B7" s="12" t="s">
        <v>22</v>
      </c>
      <c r="C7" s="12">
        <v>0</v>
      </c>
      <c r="D7" s="12">
        <f>+C7</f>
        <v>0</v>
      </c>
    </row>
    <row r="8" spans="1:4" ht="20.100000000000001" customHeight="1" thickBot="1" x14ac:dyDescent="0.3">
      <c r="A8" s="75" t="s">
        <v>30</v>
      </c>
      <c r="B8" s="76"/>
      <c r="C8" s="76"/>
      <c r="D8" s="9">
        <f>SUM(D6:D7)</f>
        <v>0</v>
      </c>
    </row>
    <row r="9" spans="1:4" ht="15.75" thickBot="1" x14ac:dyDescent="0.3">
      <c r="A9" s="11" t="str">
        <f>'PI skaičiuoklė'!C8</f>
        <v>Veiksmas A2</v>
      </c>
      <c r="B9" s="9"/>
      <c r="C9" s="9"/>
      <c r="D9" s="9"/>
    </row>
    <row r="10" spans="1:4" ht="15.75" thickBot="1" x14ac:dyDescent="0.3">
      <c r="A10" s="13"/>
      <c r="B10" s="12" t="s">
        <v>23</v>
      </c>
      <c r="C10" s="12">
        <v>0</v>
      </c>
      <c r="D10" s="12">
        <f>+C10</f>
        <v>0</v>
      </c>
    </row>
    <row r="11" spans="1:4" ht="15.75" thickBot="1" x14ac:dyDescent="0.3">
      <c r="A11" s="13"/>
      <c r="B11" s="12" t="s">
        <v>24</v>
      </c>
      <c r="C11" s="12">
        <v>0</v>
      </c>
      <c r="D11" s="12">
        <f>+C11</f>
        <v>0</v>
      </c>
    </row>
    <row r="12" spans="1:4" ht="15.75" thickBot="1" x14ac:dyDescent="0.3">
      <c r="A12" s="75" t="s">
        <v>31</v>
      </c>
      <c r="B12" s="76"/>
      <c r="C12" s="76"/>
      <c r="D12" s="9">
        <f>SUM(D10:D11)</f>
        <v>0</v>
      </c>
    </row>
    <row r="13" spans="1:4" ht="15.75" thickBot="1" x14ac:dyDescent="0.3">
      <c r="A13" s="11" t="s">
        <v>10</v>
      </c>
      <c r="B13" s="12"/>
      <c r="C13" s="12"/>
      <c r="D13" s="12" t="s">
        <v>10</v>
      </c>
    </row>
    <row r="14" spans="1:4" ht="15.75" thickBot="1" x14ac:dyDescent="0.3">
      <c r="A14" s="78" t="s">
        <v>32</v>
      </c>
      <c r="B14" s="79"/>
      <c r="C14" s="79"/>
      <c r="D14" s="9">
        <f>SUM(D8,D12)</f>
        <v>0</v>
      </c>
    </row>
    <row r="15" spans="1:4" ht="23.45" customHeight="1" thickBot="1" x14ac:dyDescent="0.3">
      <c r="A15" s="8" t="str">
        <f>'PI skaičiuoklė'!B11</f>
        <v>Straipsnis (-iai), punktas (-ai) ir įpareigojimas</v>
      </c>
      <c r="B15" s="12"/>
      <c r="C15" s="12"/>
      <c r="D15" s="12"/>
    </row>
    <row r="16" spans="1:4" ht="15.75" thickBot="1" x14ac:dyDescent="0.3">
      <c r="A16" s="11" t="str">
        <f>'PI skaičiuoklė'!C12</f>
        <v>Veiksmas B1</v>
      </c>
      <c r="B16" s="9"/>
      <c r="C16" s="9"/>
      <c r="D16" s="9"/>
    </row>
    <row r="17" spans="1:4" ht="15.75" thickBot="1" x14ac:dyDescent="0.3">
      <c r="A17" s="13"/>
      <c r="B17" s="12" t="s">
        <v>25</v>
      </c>
      <c r="C17" s="12">
        <v>0</v>
      </c>
      <c r="D17" s="12">
        <f>+C17</f>
        <v>0</v>
      </c>
    </row>
    <row r="18" spans="1:4" ht="15.75" thickBot="1" x14ac:dyDescent="0.3">
      <c r="A18" s="13"/>
      <c r="B18" s="12" t="s">
        <v>26</v>
      </c>
      <c r="C18" s="12">
        <v>0</v>
      </c>
      <c r="D18" s="12">
        <f>+C18</f>
        <v>0</v>
      </c>
    </row>
    <row r="19" spans="1:4" ht="15.75" thickBot="1" x14ac:dyDescent="0.3">
      <c r="A19" s="75" t="s">
        <v>33</v>
      </c>
      <c r="B19" s="76"/>
      <c r="C19" s="76"/>
      <c r="D19" s="9">
        <f>SUM(D17:D18)</f>
        <v>0</v>
      </c>
    </row>
    <row r="20" spans="1:4" ht="15.75" thickBot="1" x14ac:dyDescent="0.3">
      <c r="A20" s="11" t="str">
        <f>'PI skaičiuoklė'!C13</f>
        <v>Veiksmas B2</v>
      </c>
      <c r="B20" s="9"/>
      <c r="C20" s="9"/>
      <c r="D20" s="9"/>
    </row>
    <row r="21" spans="1:4" ht="15.75" thickBot="1" x14ac:dyDescent="0.3">
      <c r="A21" s="13"/>
      <c r="B21" s="12" t="s">
        <v>27</v>
      </c>
      <c r="C21" s="12">
        <v>0</v>
      </c>
      <c r="D21" s="12">
        <f>+C21</f>
        <v>0</v>
      </c>
    </row>
    <row r="22" spans="1:4" ht="15.75" thickBot="1" x14ac:dyDescent="0.3">
      <c r="A22" s="13"/>
      <c r="B22" s="12" t="s">
        <v>28</v>
      </c>
      <c r="C22" s="12">
        <v>0</v>
      </c>
      <c r="D22" s="12">
        <f>+C22</f>
        <v>0</v>
      </c>
    </row>
    <row r="23" spans="1:4" ht="15.75" thickBot="1" x14ac:dyDescent="0.3">
      <c r="A23" s="75" t="s">
        <v>34</v>
      </c>
      <c r="B23" s="76"/>
      <c r="C23" s="76"/>
      <c r="D23" s="9">
        <f>SUM(D21:D22)</f>
        <v>0</v>
      </c>
    </row>
    <row r="24" spans="1:4" ht="15.75" thickBot="1" x14ac:dyDescent="0.3">
      <c r="A24" s="13"/>
      <c r="B24" s="12" t="s">
        <v>10</v>
      </c>
      <c r="C24" s="12"/>
      <c r="D24" s="12" t="s">
        <v>16</v>
      </c>
    </row>
    <row r="25" spans="1:4" ht="15.75" thickBot="1" x14ac:dyDescent="0.3">
      <c r="A25" s="78" t="s">
        <v>35</v>
      </c>
      <c r="B25" s="79"/>
      <c r="C25" s="79"/>
      <c r="D25" s="9">
        <f>SUM(D19,D23)</f>
        <v>0</v>
      </c>
    </row>
    <row r="29" spans="1:4" ht="15.75" thickBot="1" x14ac:dyDescent="0.3"/>
    <row r="30" spans="1:4" ht="15.75" thickBot="1" x14ac:dyDescent="0.3">
      <c r="A30" s="105" t="s">
        <v>59</v>
      </c>
      <c r="B30" s="106"/>
      <c r="C30" s="106"/>
      <c r="D30" s="107"/>
    </row>
    <row r="31" spans="1:4" ht="34.5" thickBot="1" x14ac:dyDescent="0.3">
      <c r="A31" s="4" t="s">
        <v>84</v>
      </c>
      <c r="B31" s="108" t="s">
        <v>29</v>
      </c>
      <c r="C31" s="109"/>
      <c r="D31" s="5" t="s">
        <v>3</v>
      </c>
    </row>
    <row r="32" spans="1:4" ht="15.75" thickBot="1" x14ac:dyDescent="0.3">
      <c r="A32" s="6">
        <v>1</v>
      </c>
      <c r="B32" s="110">
        <v>2</v>
      </c>
      <c r="C32" s="111"/>
      <c r="D32" s="6">
        <v>3</v>
      </c>
    </row>
    <row r="33" spans="1:4" ht="409.6" thickBot="1" x14ac:dyDescent="0.3">
      <c r="A33" s="8" t="str">
        <f>'PI skaičiuoklė'!B19</f>
        <v>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v>
      </c>
      <c r="B33" s="9"/>
      <c r="C33" s="9"/>
      <c r="D33" s="9"/>
    </row>
    <row r="34" spans="1:4" ht="45.75" thickBot="1" x14ac:dyDescent="0.3">
      <c r="A34" s="11" t="str">
        <f>'PI skaičiuoklė'!C20</f>
        <v>Apmokyti socialinių paslaugų įstaigų užimtumo specialistus 40 ak. val. mokymais</v>
      </c>
      <c r="B34" s="9"/>
      <c r="C34" s="9"/>
      <c r="D34" s="9"/>
    </row>
    <row r="35" spans="1:4" ht="15.75" thickBot="1" x14ac:dyDescent="0.3">
      <c r="A35" s="13"/>
      <c r="B35" s="12" t="s">
        <v>21</v>
      </c>
      <c r="C35" s="12">
        <v>0</v>
      </c>
      <c r="D35" s="12">
        <f>+C35</f>
        <v>0</v>
      </c>
    </row>
    <row r="36" spans="1:4" ht="15.75" thickBot="1" x14ac:dyDescent="0.3">
      <c r="A36" s="13"/>
      <c r="B36" s="12" t="s">
        <v>22</v>
      </c>
      <c r="C36" s="12">
        <v>0</v>
      </c>
      <c r="D36" s="12">
        <f>+C36</f>
        <v>0</v>
      </c>
    </row>
    <row r="37" spans="1:4" ht="15.75" thickBot="1" x14ac:dyDescent="0.3">
      <c r="A37" s="75" t="s">
        <v>30</v>
      </c>
      <c r="B37" s="76"/>
      <c r="C37" s="76"/>
      <c r="D37" s="9">
        <f>SUM(D35:D36)</f>
        <v>0</v>
      </c>
    </row>
    <row r="38" spans="1:4" ht="15.75" thickBot="1" x14ac:dyDescent="0.3">
      <c r="A38" s="11" t="str">
        <f>'PI skaičiuoklė'!C21</f>
        <v>Veiksmas A2</v>
      </c>
      <c r="B38" s="9"/>
      <c r="C38" s="9"/>
      <c r="D38" s="9"/>
    </row>
    <row r="39" spans="1:4" ht="15.75" thickBot="1" x14ac:dyDescent="0.3">
      <c r="A39" s="13"/>
      <c r="B39" s="12" t="s">
        <v>23</v>
      </c>
      <c r="C39" s="12">
        <v>0</v>
      </c>
      <c r="D39" s="12">
        <f>+C39</f>
        <v>0</v>
      </c>
    </row>
    <row r="40" spans="1:4" ht="15.75" thickBot="1" x14ac:dyDescent="0.3">
      <c r="A40" s="13"/>
      <c r="B40" s="12" t="s">
        <v>24</v>
      </c>
      <c r="C40" s="12">
        <v>0</v>
      </c>
      <c r="D40" s="12">
        <f>+C40</f>
        <v>0</v>
      </c>
    </row>
    <row r="41" spans="1:4" ht="15.75" thickBot="1" x14ac:dyDescent="0.3">
      <c r="A41" s="75" t="s">
        <v>31</v>
      </c>
      <c r="B41" s="76"/>
      <c r="C41" s="76"/>
      <c r="D41" s="9">
        <f>SUM(D39:D40)</f>
        <v>0</v>
      </c>
    </row>
    <row r="42" spans="1:4" ht="15.75" thickBot="1" x14ac:dyDescent="0.3">
      <c r="A42" s="11" t="s">
        <v>10</v>
      </c>
      <c r="B42" s="12"/>
      <c r="C42" s="12"/>
      <c r="D42" s="12" t="s">
        <v>10</v>
      </c>
    </row>
    <row r="43" spans="1:4" ht="15.75" thickBot="1" x14ac:dyDescent="0.3">
      <c r="A43" s="78" t="s">
        <v>32</v>
      </c>
      <c r="B43" s="79"/>
      <c r="C43" s="79"/>
      <c r="D43" s="9">
        <f>SUM(D37,D41)</f>
        <v>0</v>
      </c>
    </row>
    <row r="44" spans="1:4" ht="15.75" thickBot="1" x14ac:dyDescent="0.3">
      <c r="A44" s="8"/>
      <c r="B44" s="12"/>
      <c r="C44" s="12"/>
      <c r="D44" s="12"/>
    </row>
    <row r="45" spans="1:4" ht="15.75" thickBot="1" x14ac:dyDescent="0.3">
      <c r="A45" s="11"/>
      <c r="B45" s="9"/>
      <c r="C45" s="9"/>
      <c r="D45" s="9"/>
    </row>
    <row r="46" spans="1:4" ht="15.75" thickBot="1" x14ac:dyDescent="0.3">
      <c r="A46" s="13"/>
      <c r="B46" s="12" t="s">
        <v>25</v>
      </c>
      <c r="C46" s="12">
        <v>0</v>
      </c>
      <c r="D46" s="12">
        <f>+C46</f>
        <v>0</v>
      </c>
    </row>
    <row r="47" spans="1:4" ht="15.75" thickBot="1" x14ac:dyDescent="0.3">
      <c r="A47" s="13"/>
      <c r="B47" s="12" t="s">
        <v>26</v>
      </c>
      <c r="C47" s="12">
        <v>0</v>
      </c>
      <c r="D47" s="12">
        <f>+C47</f>
        <v>0</v>
      </c>
    </row>
    <row r="48" spans="1:4" ht="15.75" thickBot="1" x14ac:dyDescent="0.3">
      <c r="A48" s="75" t="s">
        <v>33</v>
      </c>
      <c r="B48" s="76"/>
      <c r="C48" s="76"/>
      <c r="D48" s="9">
        <f>SUM(D46:D47)</f>
        <v>0</v>
      </c>
    </row>
    <row r="49" spans="1:4" ht="15.75" thickBot="1" x14ac:dyDescent="0.3">
      <c r="A49" s="11" t="e">
        <f>'PI skaičiuoklė'!#REF!</f>
        <v>#REF!</v>
      </c>
      <c r="B49" s="9"/>
      <c r="C49" s="9"/>
      <c r="D49" s="9"/>
    </row>
    <row r="50" spans="1:4" ht="15.75" thickBot="1" x14ac:dyDescent="0.3">
      <c r="A50" s="13"/>
      <c r="B50" s="12" t="s">
        <v>27</v>
      </c>
      <c r="C50" s="12">
        <v>0</v>
      </c>
      <c r="D50" s="12">
        <f>+C50</f>
        <v>0</v>
      </c>
    </row>
    <row r="51" spans="1:4" ht="15.75" thickBot="1" x14ac:dyDescent="0.3">
      <c r="A51" s="13"/>
      <c r="B51" s="12" t="s">
        <v>28</v>
      </c>
      <c r="C51" s="12">
        <v>0</v>
      </c>
      <c r="D51" s="12">
        <f>+C51</f>
        <v>0</v>
      </c>
    </row>
    <row r="52" spans="1:4" ht="15.75" thickBot="1" x14ac:dyDescent="0.3">
      <c r="A52" s="75" t="s">
        <v>34</v>
      </c>
      <c r="B52" s="76"/>
      <c r="C52" s="76"/>
      <c r="D52" s="9">
        <f>SUM(D50:D51)</f>
        <v>0</v>
      </c>
    </row>
    <row r="53" spans="1:4" ht="15.75" thickBot="1" x14ac:dyDescent="0.3">
      <c r="A53" s="13"/>
      <c r="B53" s="12" t="s">
        <v>10</v>
      </c>
      <c r="C53" s="12"/>
      <c r="D53" s="12" t="s">
        <v>16</v>
      </c>
    </row>
    <row r="54" spans="1:4" ht="15.75" thickBot="1" x14ac:dyDescent="0.3">
      <c r="A54" s="78" t="s">
        <v>35</v>
      </c>
      <c r="B54" s="79"/>
      <c r="C54" s="79"/>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16" workbookViewId="0">
      <selection activeCell="A52" sqref="A52"/>
    </sheetView>
  </sheetViews>
  <sheetFormatPr defaultColWidth="8.5703125" defaultRowHeight="11.25" x14ac:dyDescent="0.25"/>
  <cols>
    <col min="1" max="1" width="28.5703125" style="2" customWidth="1"/>
    <col min="2" max="2" width="13" style="2" customWidth="1"/>
    <col min="3" max="3" width="22.5703125" style="2" customWidth="1"/>
    <col min="4" max="4" width="37.42578125" style="2" customWidth="1"/>
    <col min="5" max="5" width="14.5703125" style="2" customWidth="1"/>
    <col min="6" max="16384" width="8.5703125" style="2"/>
  </cols>
  <sheetData>
    <row r="1" spans="1:5" ht="13.5" thickBot="1" x14ac:dyDescent="0.3">
      <c r="A1" s="102" t="s">
        <v>60</v>
      </c>
      <c r="B1" s="103"/>
      <c r="C1" s="103"/>
      <c r="D1" s="103"/>
      <c r="E1" s="104"/>
    </row>
    <row r="2" spans="1:5" ht="36.75" customHeight="1" thickBot="1" x14ac:dyDescent="0.3">
      <c r="A2" s="4" t="s">
        <v>83</v>
      </c>
      <c r="B2" s="5" t="s">
        <v>85</v>
      </c>
      <c r="C2" s="5" t="s">
        <v>57</v>
      </c>
      <c r="D2" s="5" t="s">
        <v>86</v>
      </c>
      <c r="E2" s="5" t="s">
        <v>4</v>
      </c>
    </row>
    <row r="3" spans="1:5" ht="11.25" customHeight="1" thickBot="1" x14ac:dyDescent="0.3">
      <c r="A3" s="32">
        <v>1</v>
      </c>
      <c r="B3" s="16">
        <v>2</v>
      </c>
      <c r="C3" s="16">
        <v>3</v>
      </c>
      <c r="D3" s="16">
        <v>4</v>
      </c>
      <c r="E3" s="16">
        <v>5</v>
      </c>
    </row>
    <row r="4" spans="1:5" ht="147" thickBot="1" x14ac:dyDescent="0.3">
      <c r="A4" s="8"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9"/>
      <c r="D4" s="9"/>
      <c r="E4" s="9"/>
    </row>
    <row r="5" spans="1:5" ht="34.5" thickBot="1" x14ac:dyDescent="0.3">
      <c r="A5" s="11" t="str">
        <f>'PI skaičiuoklė'!C7</f>
        <v>Socialinių paslaugų įstaiga informaciją papildomai teikia savivaldybei, kurios teritorijoje teikia socialines paslaugas.</v>
      </c>
      <c r="B5" s="9"/>
      <c r="C5" s="9"/>
      <c r="D5" s="9"/>
      <c r="E5" s="9"/>
    </row>
    <row r="6" spans="1:5" ht="12" thickBot="1" x14ac:dyDescent="0.3">
      <c r="A6" s="13"/>
      <c r="B6" s="12" t="s">
        <v>21</v>
      </c>
      <c r="C6" s="12">
        <v>0</v>
      </c>
      <c r="D6" s="12">
        <v>0</v>
      </c>
      <c r="E6" s="12">
        <f>+C6*D6</f>
        <v>0</v>
      </c>
    </row>
    <row r="7" spans="1:5" ht="12" thickBot="1" x14ac:dyDescent="0.3">
      <c r="A7" s="13"/>
      <c r="B7" s="12" t="s">
        <v>22</v>
      </c>
      <c r="C7" s="12">
        <v>0</v>
      </c>
      <c r="D7" s="12">
        <v>0</v>
      </c>
      <c r="E7" s="12">
        <f>+C7*D7</f>
        <v>0</v>
      </c>
    </row>
    <row r="8" spans="1:5" ht="14.1" customHeight="1" thickBot="1" x14ac:dyDescent="0.3">
      <c r="A8" s="75" t="s">
        <v>36</v>
      </c>
      <c r="B8" s="76"/>
      <c r="C8" s="76"/>
      <c r="D8" s="77"/>
      <c r="E8" s="12">
        <f>SUM(E6:E7)</f>
        <v>0</v>
      </c>
    </row>
    <row r="9" spans="1:5" ht="12" thickBot="1" x14ac:dyDescent="0.3">
      <c r="A9" s="11" t="str">
        <f>'PI skaičiuoklė'!C8</f>
        <v>Veiksmas A2</v>
      </c>
      <c r="B9" s="9"/>
      <c r="C9" s="9"/>
      <c r="D9" s="9"/>
      <c r="E9" s="9"/>
    </row>
    <row r="10" spans="1:5" ht="12" thickBot="1" x14ac:dyDescent="0.3">
      <c r="A10" s="13"/>
      <c r="B10" s="12" t="s">
        <v>23</v>
      </c>
      <c r="C10" s="12">
        <v>0</v>
      </c>
      <c r="D10" s="12">
        <v>0</v>
      </c>
      <c r="E10" s="12">
        <f t="shared" ref="E10:E11" si="0">+C10*D10</f>
        <v>0</v>
      </c>
    </row>
    <row r="11" spans="1:5" ht="12" thickBot="1" x14ac:dyDescent="0.3">
      <c r="A11" s="13"/>
      <c r="B11" s="12" t="s">
        <v>24</v>
      </c>
      <c r="C11" s="12">
        <v>0</v>
      </c>
      <c r="D11" s="12">
        <v>0</v>
      </c>
      <c r="E11" s="12">
        <f t="shared" si="0"/>
        <v>0</v>
      </c>
    </row>
    <row r="12" spans="1:5" ht="12" thickBot="1" x14ac:dyDescent="0.3">
      <c r="A12" s="75" t="s">
        <v>37</v>
      </c>
      <c r="B12" s="76"/>
      <c r="C12" s="76"/>
      <c r="D12" s="77"/>
      <c r="E12" s="12">
        <f>SUM(E10:E11)</f>
        <v>0</v>
      </c>
    </row>
    <row r="13" spans="1:5" ht="12" thickBot="1" x14ac:dyDescent="0.3">
      <c r="A13" s="13"/>
      <c r="B13" s="12" t="s">
        <v>10</v>
      </c>
      <c r="C13" s="12">
        <v>0</v>
      </c>
      <c r="D13" s="12"/>
      <c r="E13" s="12" t="s">
        <v>87</v>
      </c>
    </row>
    <row r="14" spans="1:5" ht="12" thickBot="1" x14ac:dyDescent="0.3">
      <c r="A14" s="78" t="s">
        <v>38</v>
      </c>
      <c r="B14" s="79"/>
      <c r="C14" s="79"/>
      <c r="D14" s="80"/>
      <c r="E14" s="9">
        <f>SUM(E8,E12)</f>
        <v>0</v>
      </c>
    </row>
    <row r="15" spans="1:5" ht="23.25" thickBot="1" x14ac:dyDescent="0.3">
      <c r="A15" s="8" t="str">
        <f>'PI skaičiuoklė'!B11</f>
        <v>Straipsnis (-iai), punktas (-ai) ir įpareigojimas</v>
      </c>
      <c r="B15" s="9"/>
      <c r="C15" s="9"/>
      <c r="D15" s="9"/>
      <c r="E15" s="9"/>
    </row>
    <row r="16" spans="1:5" ht="12" thickBot="1" x14ac:dyDescent="0.3">
      <c r="A16" s="11" t="str">
        <f>'PI skaičiuoklė'!C12</f>
        <v>Veiksmas B1</v>
      </c>
      <c r="B16" s="9"/>
      <c r="C16" s="9"/>
      <c r="D16" s="9"/>
      <c r="E16" s="9"/>
    </row>
    <row r="17" spans="1:5" ht="12" thickBot="1" x14ac:dyDescent="0.3">
      <c r="A17" s="13"/>
      <c r="B17" s="12" t="s">
        <v>25</v>
      </c>
      <c r="C17" s="12">
        <v>0</v>
      </c>
      <c r="D17" s="12">
        <v>0</v>
      </c>
      <c r="E17" s="12">
        <f t="shared" ref="E17:E18" si="1">+C17*D17</f>
        <v>0</v>
      </c>
    </row>
    <row r="18" spans="1:5" ht="12" thickBot="1" x14ac:dyDescent="0.3">
      <c r="A18" s="13"/>
      <c r="B18" s="12" t="s">
        <v>26</v>
      </c>
      <c r="C18" s="12">
        <v>0</v>
      </c>
      <c r="D18" s="12">
        <v>0</v>
      </c>
      <c r="E18" s="12">
        <f t="shared" si="1"/>
        <v>0</v>
      </c>
    </row>
    <row r="19" spans="1:5" ht="12" thickBot="1" x14ac:dyDescent="0.3">
      <c r="A19" s="75" t="s">
        <v>39</v>
      </c>
      <c r="B19" s="76"/>
      <c r="C19" s="76"/>
      <c r="D19" s="77"/>
      <c r="E19" s="12">
        <f>SUM(E17:E18)</f>
        <v>0</v>
      </c>
    </row>
    <row r="20" spans="1:5" ht="12" thickBot="1" x14ac:dyDescent="0.3">
      <c r="A20" s="11" t="str">
        <f>'PI skaičiuoklė'!C13</f>
        <v>Veiksmas B2</v>
      </c>
      <c r="B20" s="9"/>
      <c r="C20" s="9"/>
      <c r="D20" s="9"/>
      <c r="E20" s="9"/>
    </row>
    <row r="21" spans="1:5" ht="12" thickBot="1" x14ac:dyDescent="0.3">
      <c r="A21" s="13"/>
      <c r="B21" s="12" t="s">
        <v>27</v>
      </c>
      <c r="C21" s="12">
        <v>0</v>
      </c>
      <c r="D21" s="12">
        <v>0</v>
      </c>
      <c r="E21" s="12">
        <f t="shared" ref="E21:E22" si="2">+C21*D21</f>
        <v>0</v>
      </c>
    </row>
    <row r="22" spans="1:5" ht="12" thickBot="1" x14ac:dyDescent="0.3">
      <c r="A22" s="13"/>
      <c r="B22" s="12" t="s">
        <v>28</v>
      </c>
      <c r="C22" s="12">
        <v>0</v>
      </c>
      <c r="D22" s="12">
        <v>0</v>
      </c>
      <c r="E22" s="12">
        <f t="shared" si="2"/>
        <v>0</v>
      </c>
    </row>
    <row r="23" spans="1:5" ht="12" thickBot="1" x14ac:dyDescent="0.3">
      <c r="A23" s="75" t="s">
        <v>41</v>
      </c>
      <c r="B23" s="76"/>
      <c r="C23" s="76"/>
      <c r="D23" s="77"/>
      <c r="E23" s="12">
        <f>SUM(E21:E22)</f>
        <v>0</v>
      </c>
    </row>
    <row r="24" spans="1:5" ht="12" thickBot="1" x14ac:dyDescent="0.3">
      <c r="A24" s="13"/>
      <c r="B24" s="12" t="s">
        <v>10</v>
      </c>
      <c r="C24" s="12"/>
      <c r="D24" s="12"/>
      <c r="E24" s="12" t="s">
        <v>16</v>
      </c>
    </row>
    <row r="25" spans="1:5" ht="12" thickBot="1" x14ac:dyDescent="0.3">
      <c r="A25" s="78" t="s">
        <v>40</v>
      </c>
      <c r="B25" s="79"/>
      <c r="C25" s="79"/>
      <c r="D25" s="80"/>
      <c r="E25" s="9">
        <f>SUM(E19,E23)</f>
        <v>0</v>
      </c>
    </row>
    <row r="26" spans="1:5" x14ac:dyDescent="0.25">
      <c r="A26" s="30"/>
      <c r="B26" s="30"/>
      <c r="C26" s="30"/>
      <c r="D26" s="30"/>
      <c r="E26" s="33"/>
    </row>
    <row r="27" spans="1:5" x14ac:dyDescent="0.25">
      <c r="A27" s="30"/>
      <c r="B27" s="30"/>
      <c r="C27" s="30"/>
      <c r="D27" s="30"/>
      <c r="E27" s="33"/>
    </row>
    <row r="28" spans="1:5" x14ac:dyDescent="0.25">
      <c r="A28" s="30"/>
      <c r="B28" s="30"/>
      <c r="C28" s="30"/>
      <c r="D28" s="30"/>
      <c r="E28" s="33"/>
    </row>
    <row r="29" spans="1:5" x14ac:dyDescent="0.25">
      <c r="A29" s="30"/>
      <c r="B29" s="30"/>
      <c r="C29" s="30"/>
      <c r="D29" s="30"/>
      <c r="E29" s="33"/>
    </row>
    <row r="30" spans="1:5" x14ac:dyDescent="0.25">
      <c r="A30" s="30"/>
      <c r="B30" s="30"/>
      <c r="C30" s="30"/>
      <c r="D30" s="30"/>
      <c r="E30" s="33"/>
    </row>
    <row r="32" spans="1:5" ht="12" thickBot="1" x14ac:dyDescent="0.3"/>
    <row r="33" spans="1:5" ht="13.5" thickBot="1" x14ac:dyDescent="0.3">
      <c r="A33" s="105" t="s">
        <v>61</v>
      </c>
      <c r="B33" s="106"/>
      <c r="C33" s="106"/>
      <c r="D33" s="106"/>
      <c r="E33" s="107"/>
    </row>
    <row r="34" spans="1:5" ht="34.5" thickBot="1" x14ac:dyDescent="0.3">
      <c r="A34" s="4" t="s">
        <v>84</v>
      </c>
      <c r="B34" s="5" t="s">
        <v>85</v>
      </c>
      <c r="C34" s="5" t="s">
        <v>57</v>
      </c>
      <c r="D34" s="5" t="s">
        <v>86</v>
      </c>
      <c r="E34" s="5" t="s">
        <v>4</v>
      </c>
    </row>
    <row r="35" spans="1:5" ht="12" thickBot="1" x14ac:dyDescent="0.3">
      <c r="A35" s="32">
        <v>1</v>
      </c>
      <c r="B35" s="16">
        <v>2</v>
      </c>
      <c r="C35" s="16">
        <v>3</v>
      </c>
      <c r="D35" s="16">
        <v>4</v>
      </c>
      <c r="E35" s="16">
        <v>5</v>
      </c>
    </row>
    <row r="36" spans="1:5" ht="185.45" customHeight="1" thickBot="1" x14ac:dyDescent="0.3">
      <c r="A36" s="8" t="str">
        <f>'PI skaičiuoklė'!B19</f>
        <v>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v>
      </c>
      <c r="B36" s="9"/>
      <c r="C36" s="9"/>
      <c r="D36" s="9"/>
      <c r="E36" s="9"/>
    </row>
    <row r="37" spans="1:5" ht="34.5" thickBot="1" x14ac:dyDescent="0.3">
      <c r="A37" s="11" t="str">
        <f>'PI skaičiuoklė'!C20</f>
        <v>Apmokyti socialinių paslaugų įstaigų užimtumo specialistus 40 ak. val. mokymais</v>
      </c>
      <c r="B37" s="9"/>
      <c r="C37" s="9"/>
      <c r="D37" s="9"/>
      <c r="E37" s="9"/>
    </row>
    <row r="38" spans="1:5" ht="12" thickBot="1" x14ac:dyDescent="0.3">
      <c r="A38" s="13"/>
      <c r="B38" s="12" t="s">
        <v>21</v>
      </c>
      <c r="C38" s="12">
        <v>0</v>
      </c>
      <c r="D38" s="12">
        <v>0</v>
      </c>
      <c r="E38" s="12">
        <f>+C38*D38</f>
        <v>0</v>
      </c>
    </row>
    <row r="39" spans="1:5" ht="12" thickBot="1" x14ac:dyDescent="0.3">
      <c r="A39" s="13"/>
      <c r="B39" s="12" t="s">
        <v>22</v>
      </c>
      <c r="C39" s="12">
        <v>0</v>
      </c>
      <c r="D39" s="12">
        <v>0</v>
      </c>
      <c r="E39" s="12">
        <f>+C39*D39</f>
        <v>0</v>
      </c>
    </row>
    <row r="40" spans="1:5" ht="12" thickBot="1" x14ac:dyDescent="0.3">
      <c r="A40" s="75" t="s">
        <v>36</v>
      </c>
      <c r="B40" s="76"/>
      <c r="C40" s="76"/>
      <c r="D40" s="77"/>
      <c r="E40" s="12">
        <f>SUM(E38:E39)</f>
        <v>0</v>
      </c>
    </row>
    <row r="41" spans="1:5" ht="12" thickBot="1" x14ac:dyDescent="0.3">
      <c r="A41" s="11" t="str">
        <f>'PI skaičiuoklė'!C21</f>
        <v>Veiksmas A2</v>
      </c>
      <c r="B41" s="9"/>
      <c r="C41" s="9"/>
      <c r="D41" s="9"/>
      <c r="E41" s="9"/>
    </row>
    <row r="42" spans="1:5" ht="12" thickBot="1" x14ac:dyDescent="0.3">
      <c r="A42" s="13"/>
      <c r="B42" s="12" t="s">
        <v>23</v>
      </c>
      <c r="C42" s="12">
        <v>0</v>
      </c>
      <c r="D42" s="12">
        <v>0</v>
      </c>
      <c r="E42" s="12">
        <f t="shared" ref="E42:E43" si="3">+C42*D42</f>
        <v>0</v>
      </c>
    </row>
    <row r="43" spans="1:5" ht="12" thickBot="1" x14ac:dyDescent="0.3">
      <c r="A43" s="13"/>
      <c r="B43" s="12" t="s">
        <v>24</v>
      </c>
      <c r="C43" s="12">
        <v>0</v>
      </c>
      <c r="D43" s="12">
        <v>0</v>
      </c>
      <c r="E43" s="12">
        <f t="shared" si="3"/>
        <v>0</v>
      </c>
    </row>
    <row r="44" spans="1:5" ht="12" thickBot="1" x14ac:dyDescent="0.3">
      <c r="A44" s="75" t="s">
        <v>37</v>
      </c>
      <c r="B44" s="76"/>
      <c r="C44" s="76"/>
      <c r="D44" s="77"/>
      <c r="E44" s="12">
        <f>SUM(E42:E43)</f>
        <v>0</v>
      </c>
    </row>
    <row r="45" spans="1:5" ht="12" thickBot="1" x14ac:dyDescent="0.3">
      <c r="A45" s="13"/>
      <c r="B45" s="12" t="s">
        <v>10</v>
      </c>
      <c r="C45" s="12"/>
      <c r="D45" s="12"/>
      <c r="E45" s="12" t="s">
        <v>87</v>
      </c>
    </row>
    <row r="46" spans="1:5" ht="12" thickBot="1" x14ac:dyDescent="0.3">
      <c r="A46" s="78" t="s">
        <v>38</v>
      </c>
      <c r="B46" s="79"/>
      <c r="C46" s="79"/>
      <c r="D46" s="80"/>
      <c r="E46" s="9">
        <f>SUM(E40,E44)</f>
        <v>0</v>
      </c>
    </row>
    <row r="47" spans="1:5" ht="12" thickBot="1" x14ac:dyDescent="0.3">
      <c r="A47" s="8"/>
      <c r="B47" s="9"/>
      <c r="C47" s="9"/>
      <c r="D47" s="9"/>
      <c r="E47" s="9"/>
    </row>
    <row r="48" spans="1:5" ht="12" thickBot="1" x14ac:dyDescent="0.3">
      <c r="A48" s="11"/>
      <c r="B48" s="9"/>
      <c r="C48" s="9"/>
      <c r="D48" s="9"/>
      <c r="E48" s="9"/>
    </row>
    <row r="49" spans="1:5" ht="12" thickBot="1" x14ac:dyDescent="0.3">
      <c r="A49" s="13"/>
      <c r="B49" s="12" t="s">
        <v>25</v>
      </c>
      <c r="C49" s="12">
        <v>0</v>
      </c>
      <c r="D49" s="12">
        <v>0</v>
      </c>
      <c r="E49" s="12">
        <f t="shared" ref="E49:E50" si="4">+C49*D49</f>
        <v>0</v>
      </c>
    </row>
    <row r="50" spans="1:5" ht="12" thickBot="1" x14ac:dyDescent="0.3">
      <c r="A50" s="13"/>
      <c r="B50" s="12" t="s">
        <v>26</v>
      </c>
      <c r="C50" s="12">
        <v>0</v>
      </c>
      <c r="D50" s="12">
        <v>0</v>
      </c>
      <c r="E50" s="12">
        <f t="shared" si="4"/>
        <v>0</v>
      </c>
    </row>
    <row r="51" spans="1:5" ht="12" thickBot="1" x14ac:dyDescent="0.3">
      <c r="A51" s="75" t="s">
        <v>39</v>
      </c>
      <c r="B51" s="76"/>
      <c r="C51" s="76"/>
      <c r="D51" s="77"/>
      <c r="E51" s="12">
        <f>SUM(E49:E50)</f>
        <v>0</v>
      </c>
    </row>
    <row r="52" spans="1:5" ht="12" thickBot="1" x14ac:dyDescent="0.3">
      <c r="A52" s="11"/>
      <c r="B52" s="9"/>
      <c r="C52" s="9"/>
      <c r="D52" s="9"/>
      <c r="E52" s="9"/>
    </row>
    <row r="53" spans="1:5" ht="12" thickBot="1" x14ac:dyDescent="0.3">
      <c r="A53" s="13"/>
      <c r="B53" s="12" t="s">
        <v>27</v>
      </c>
      <c r="C53" s="12">
        <v>0</v>
      </c>
      <c r="D53" s="12">
        <v>0</v>
      </c>
      <c r="E53" s="12">
        <f t="shared" ref="E53:E54" si="5">+C53*D53</f>
        <v>0</v>
      </c>
    </row>
    <row r="54" spans="1:5" ht="12" thickBot="1" x14ac:dyDescent="0.3">
      <c r="A54" s="13"/>
      <c r="B54" s="12" t="s">
        <v>28</v>
      </c>
      <c r="C54" s="12">
        <v>0</v>
      </c>
      <c r="D54" s="12">
        <v>0</v>
      </c>
      <c r="E54" s="12">
        <f t="shared" si="5"/>
        <v>0</v>
      </c>
    </row>
    <row r="55" spans="1:5" ht="12" thickBot="1" x14ac:dyDescent="0.3">
      <c r="A55" s="75" t="s">
        <v>41</v>
      </c>
      <c r="B55" s="76"/>
      <c r="C55" s="76"/>
      <c r="D55" s="77"/>
      <c r="E55" s="12">
        <f>SUM(E53:E54)</f>
        <v>0</v>
      </c>
    </row>
    <row r="56" spans="1:5" ht="12" thickBot="1" x14ac:dyDescent="0.3">
      <c r="A56" s="13"/>
      <c r="B56" s="12" t="s">
        <v>10</v>
      </c>
      <c r="C56" s="12"/>
      <c r="D56" s="12"/>
      <c r="E56" s="12" t="s">
        <v>16</v>
      </c>
    </row>
    <row r="57" spans="1:5" ht="12" thickBot="1" x14ac:dyDescent="0.3">
      <c r="A57" s="78" t="s">
        <v>40</v>
      </c>
      <c r="B57" s="79"/>
      <c r="C57" s="79"/>
      <c r="D57" s="80"/>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5"/>
  <sheetViews>
    <sheetView topLeftCell="A20" workbookViewId="0">
      <selection activeCell="E51" sqref="E51"/>
    </sheetView>
  </sheetViews>
  <sheetFormatPr defaultColWidth="8.5703125" defaultRowHeight="11.25" x14ac:dyDescent="0.25"/>
  <cols>
    <col min="1" max="1" width="32.140625" style="2" customWidth="1"/>
    <col min="2" max="2" width="27" style="2" customWidth="1"/>
    <col min="3" max="3" width="13.42578125" style="2" customWidth="1"/>
    <col min="4" max="16384" width="8.5703125" style="2"/>
  </cols>
  <sheetData>
    <row r="1" spans="1:3" ht="30.75" customHeight="1" thickBot="1" x14ac:dyDescent="0.3">
      <c r="A1" s="96" t="s">
        <v>88</v>
      </c>
      <c r="B1" s="97"/>
      <c r="C1" s="98"/>
    </row>
    <row r="2" spans="1:3" ht="26.45" customHeight="1" thickBot="1" x14ac:dyDescent="0.3">
      <c r="A2" s="4" t="s">
        <v>83</v>
      </c>
      <c r="B2" s="5" t="s">
        <v>42</v>
      </c>
      <c r="C2" s="5" t="s">
        <v>43</v>
      </c>
    </row>
    <row r="3" spans="1:3" ht="11.25" customHeight="1" thickBot="1" x14ac:dyDescent="0.3">
      <c r="A3" s="32">
        <v>1</v>
      </c>
      <c r="B3" s="16">
        <v>2</v>
      </c>
      <c r="C3" s="16">
        <v>3</v>
      </c>
    </row>
    <row r="4" spans="1:3" ht="112.7" customHeight="1" thickBot="1" x14ac:dyDescent="0.3">
      <c r="A4" s="8"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9"/>
    </row>
    <row r="5" spans="1:3" ht="34.5" thickBot="1" x14ac:dyDescent="0.3">
      <c r="A5" s="11" t="str">
        <f>'PI skaičiuoklė'!C7</f>
        <v>Socialinių paslaugų įstaiga informaciją papildomai teikia savivaldybei, kurios teritorijoje teikia socialines paslaugas.</v>
      </c>
      <c r="B5" s="9"/>
      <c r="C5" s="9"/>
    </row>
    <row r="6" spans="1:3" ht="12" thickBot="1" x14ac:dyDescent="0.3">
      <c r="A6" s="13"/>
      <c r="B6" s="12"/>
      <c r="C6" s="12"/>
    </row>
    <row r="7" spans="1:3" ht="12" thickBot="1" x14ac:dyDescent="0.3">
      <c r="A7" s="13"/>
      <c r="B7" s="12" t="s">
        <v>22</v>
      </c>
      <c r="C7" s="12">
        <v>0</v>
      </c>
    </row>
    <row r="8" spans="1:3" ht="12" customHeight="1" thickBot="1" x14ac:dyDescent="0.3">
      <c r="A8" s="75" t="s">
        <v>44</v>
      </c>
      <c r="B8" s="77"/>
      <c r="C8" s="12">
        <f>SUM(C6:C7)</f>
        <v>0</v>
      </c>
    </row>
    <row r="9" spans="1:3" ht="12" thickBot="1" x14ac:dyDescent="0.3">
      <c r="A9" s="11" t="str">
        <f>'PI skaičiuoklė'!C8</f>
        <v>Veiksmas A2</v>
      </c>
      <c r="B9" s="9"/>
      <c r="C9" s="9"/>
    </row>
    <row r="10" spans="1:3" ht="12" thickBot="1" x14ac:dyDescent="0.3">
      <c r="A10" s="13"/>
      <c r="B10" s="12" t="s">
        <v>23</v>
      </c>
      <c r="C10" s="12">
        <v>0</v>
      </c>
    </row>
    <row r="11" spans="1:3" ht="12" thickBot="1" x14ac:dyDescent="0.3">
      <c r="A11" s="13"/>
      <c r="B11" s="12" t="s">
        <v>24</v>
      </c>
      <c r="C11" s="12">
        <v>0</v>
      </c>
    </row>
    <row r="12" spans="1:3" ht="18.95" customHeight="1" thickBot="1" x14ac:dyDescent="0.3">
      <c r="A12" s="75" t="s">
        <v>45</v>
      </c>
      <c r="B12" s="77"/>
      <c r="C12" s="12">
        <f>SUM(C10:C11)</f>
        <v>0</v>
      </c>
    </row>
    <row r="13" spans="1:3" ht="12" thickBot="1" x14ac:dyDescent="0.3">
      <c r="A13" s="13"/>
      <c r="B13" s="12" t="s">
        <v>10</v>
      </c>
      <c r="C13" s="12"/>
    </row>
    <row r="14" spans="1:3" ht="15" customHeight="1" thickBot="1" x14ac:dyDescent="0.3">
      <c r="A14" s="78" t="s">
        <v>46</v>
      </c>
      <c r="B14" s="80"/>
      <c r="C14" s="18">
        <f>SUM(C8,C12)</f>
        <v>0</v>
      </c>
    </row>
    <row r="15" spans="1:3" ht="11.45" customHeight="1" thickBot="1" x14ac:dyDescent="0.3">
      <c r="A15" s="8" t="str">
        <f>'PI skaičiuoklė'!B11</f>
        <v>Straipsnis (-iai), punktas (-ai) ir įpareigojimas</v>
      </c>
      <c r="B15" s="9"/>
      <c r="C15" s="9"/>
    </row>
    <row r="16" spans="1:3" ht="12" thickBot="1" x14ac:dyDescent="0.3">
      <c r="A16" s="11" t="str">
        <f>'PI skaičiuoklė'!C12</f>
        <v>Veiksmas B1</v>
      </c>
      <c r="B16" s="9"/>
      <c r="C16" s="9"/>
    </row>
    <row r="17" spans="1:3" ht="12" thickBot="1" x14ac:dyDescent="0.3">
      <c r="A17" s="20"/>
      <c r="B17" s="12" t="s">
        <v>25</v>
      </c>
      <c r="C17" s="12">
        <v>0</v>
      </c>
    </row>
    <row r="18" spans="1:3" ht="12" thickBot="1" x14ac:dyDescent="0.3">
      <c r="A18" s="13"/>
      <c r="B18" s="12" t="s">
        <v>26</v>
      </c>
      <c r="C18" s="12">
        <v>0</v>
      </c>
    </row>
    <row r="19" spans="1:3" ht="15" customHeight="1" thickBot="1" x14ac:dyDescent="0.3">
      <c r="A19" s="75" t="s">
        <v>47</v>
      </c>
      <c r="B19" s="77"/>
      <c r="C19" s="12">
        <f>SUM(C17:C18)</f>
        <v>0</v>
      </c>
    </row>
    <row r="20" spans="1:3" ht="12" thickBot="1" x14ac:dyDescent="0.3">
      <c r="A20" s="11" t="str">
        <f>'PI skaičiuoklė'!C13</f>
        <v>Veiksmas B2</v>
      </c>
      <c r="B20" s="9"/>
      <c r="C20" s="9"/>
    </row>
    <row r="21" spans="1:3" ht="12" thickBot="1" x14ac:dyDescent="0.3">
      <c r="A21" s="13"/>
      <c r="B21" s="12" t="s">
        <v>27</v>
      </c>
      <c r="C21" s="12">
        <v>0</v>
      </c>
    </row>
    <row r="22" spans="1:3" ht="12" thickBot="1" x14ac:dyDescent="0.3">
      <c r="A22" s="13"/>
      <c r="B22" s="12" t="s">
        <v>28</v>
      </c>
      <c r="C22" s="12">
        <v>0</v>
      </c>
    </row>
    <row r="23" spans="1:3" ht="16.5" customHeight="1" thickBot="1" x14ac:dyDescent="0.3">
      <c r="A23" s="75" t="s">
        <v>48</v>
      </c>
      <c r="B23" s="77"/>
      <c r="C23" s="12">
        <f>SUM(C21:C22)</f>
        <v>0</v>
      </c>
    </row>
    <row r="24" spans="1:3" ht="12" thickBot="1" x14ac:dyDescent="0.3">
      <c r="A24" s="13"/>
      <c r="B24" s="12" t="s">
        <v>10</v>
      </c>
      <c r="C24" s="12" t="s">
        <v>10</v>
      </c>
    </row>
    <row r="25" spans="1:3" ht="15" customHeight="1" thickBot="1" x14ac:dyDescent="0.3">
      <c r="A25" s="78" t="s">
        <v>49</v>
      </c>
      <c r="B25" s="80"/>
      <c r="C25" s="18">
        <f>SUM(C19,C23)</f>
        <v>0</v>
      </c>
    </row>
    <row r="26" spans="1:3" ht="15" customHeight="1" x14ac:dyDescent="0.25">
      <c r="A26" s="30"/>
      <c r="B26" s="30"/>
      <c r="C26" s="34"/>
    </row>
    <row r="27" spans="1:3" ht="15" customHeight="1" x14ac:dyDescent="0.25">
      <c r="A27" s="30"/>
      <c r="B27" s="30"/>
      <c r="C27" s="34"/>
    </row>
    <row r="28" spans="1:3" ht="15" customHeight="1" x14ac:dyDescent="0.25">
      <c r="A28" s="30"/>
      <c r="B28" s="30"/>
      <c r="C28" s="34"/>
    </row>
    <row r="29" spans="1:3" ht="15" customHeight="1" x14ac:dyDescent="0.25">
      <c r="A29" s="30"/>
      <c r="B29" s="30"/>
      <c r="C29" s="34"/>
    </row>
    <row r="31" spans="1:3" ht="12" thickBot="1" x14ac:dyDescent="0.3"/>
    <row r="32" spans="1:3" ht="28.5" customHeight="1" thickBot="1" x14ac:dyDescent="0.3">
      <c r="A32" s="99" t="s">
        <v>89</v>
      </c>
      <c r="B32" s="100"/>
      <c r="C32" s="101"/>
    </row>
    <row r="33" spans="1:4" ht="23.25" thickBot="1" x14ac:dyDescent="0.3">
      <c r="A33" s="4" t="s">
        <v>84</v>
      </c>
      <c r="B33" s="5" t="s">
        <v>42</v>
      </c>
      <c r="C33" s="5" t="s">
        <v>43</v>
      </c>
    </row>
    <row r="34" spans="1:4" ht="12" thickBot="1" x14ac:dyDescent="0.3">
      <c r="A34" s="32">
        <v>1</v>
      </c>
      <c r="B34" s="16">
        <v>2</v>
      </c>
      <c r="C34" s="16">
        <v>3</v>
      </c>
    </row>
    <row r="35" spans="1:4" ht="23.25" thickBot="1" x14ac:dyDescent="0.3">
      <c r="A35" s="11" t="s">
        <v>92</v>
      </c>
      <c r="B35" s="9"/>
      <c r="C35" s="9"/>
    </row>
    <row r="36" spans="1:4" ht="12" thickBot="1" x14ac:dyDescent="0.25">
      <c r="A36" s="41"/>
      <c r="B36" s="9"/>
      <c r="C36" s="9"/>
    </row>
    <row r="37" spans="1:4" ht="12" thickBot="1" x14ac:dyDescent="0.3">
      <c r="A37" s="13"/>
      <c r="B37" s="12" t="s">
        <v>95</v>
      </c>
      <c r="C37" s="42">
        <v>200</v>
      </c>
      <c r="D37" s="2" t="s">
        <v>97</v>
      </c>
    </row>
    <row r="38" spans="1:4" ht="12" thickBot="1" x14ac:dyDescent="0.3">
      <c r="A38" s="75" t="s">
        <v>44</v>
      </c>
      <c r="B38" s="77"/>
      <c r="C38" s="42">
        <f>C37</f>
        <v>200</v>
      </c>
    </row>
    <row r="39" spans="1:4" ht="12" thickBot="1" x14ac:dyDescent="0.3">
      <c r="A39" s="11" t="str">
        <f>'PI skaičiuoklė'!C21</f>
        <v>Veiksmas A2</v>
      </c>
      <c r="B39" s="9"/>
      <c r="C39" s="9"/>
    </row>
    <row r="40" spans="1:4" ht="12" thickBot="1" x14ac:dyDescent="0.3">
      <c r="A40" s="13"/>
      <c r="B40" s="12" t="s">
        <v>23</v>
      </c>
      <c r="C40" s="12">
        <v>0</v>
      </c>
    </row>
    <row r="41" spans="1:4" ht="12" thickBot="1" x14ac:dyDescent="0.3">
      <c r="A41" s="13"/>
      <c r="B41" s="12" t="s">
        <v>24</v>
      </c>
      <c r="C41" s="12">
        <v>0</v>
      </c>
    </row>
    <row r="42" spans="1:4" ht="12" thickBot="1" x14ac:dyDescent="0.3">
      <c r="A42" s="75" t="s">
        <v>45</v>
      </c>
      <c r="B42" s="77"/>
      <c r="C42" s="12">
        <f>SUM(C40:C41)</f>
        <v>0</v>
      </c>
    </row>
    <row r="43" spans="1:4" ht="12" thickBot="1" x14ac:dyDescent="0.3">
      <c r="A43" s="13"/>
      <c r="B43" s="12" t="s">
        <v>10</v>
      </c>
      <c r="C43" s="12"/>
    </row>
    <row r="44" spans="1:4" ht="12" thickBot="1" x14ac:dyDescent="0.3">
      <c r="A44" s="78" t="s">
        <v>46</v>
      </c>
      <c r="B44" s="80"/>
      <c r="C44" s="18">
        <f>SUM(C38,C42)</f>
        <v>200</v>
      </c>
    </row>
    <row r="45" spans="1:4" ht="12" thickBot="1" x14ac:dyDescent="0.3">
      <c r="A45" s="8"/>
      <c r="B45" s="9"/>
      <c r="C45" s="9"/>
    </row>
    <row r="46" spans="1:4" ht="12" thickBot="1" x14ac:dyDescent="0.3">
      <c r="A46" s="11"/>
      <c r="B46" s="9"/>
      <c r="C46" s="9"/>
    </row>
    <row r="47" spans="1:4" ht="12" thickBot="1" x14ac:dyDescent="0.3">
      <c r="A47" s="20"/>
      <c r="B47" s="12" t="s">
        <v>95</v>
      </c>
      <c r="C47" s="12"/>
    </row>
    <row r="48" spans="1:4" ht="12" thickBot="1" x14ac:dyDescent="0.3">
      <c r="A48" s="13"/>
      <c r="B48" s="12" t="s">
        <v>26</v>
      </c>
      <c r="C48" s="12">
        <v>0</v>
      </c>
    </row>
    <row r="49" spans="1:3" ht="12" thickBot="1" x14ac:dyDescent="0.3">
      <c r="A49" s="75" t="s">
        <v>47</v>
      </c>
      <c r="B49" s="77"/>
      <c r="C49" s="12"/>
    </row>
    <row r="50" spans="1:3" ht="12" thickBot="1" x14ac:dyDescent="0.3">
      <c r="A50" s="11"/>
      <c r="B50" s="9"/>
      <c r="C50" s="9"/>
    </row>
    <row r="51" spans="1:3" ht="12" thickBot="1" x14ac:dyDescent="0.3">
      <c r="A51" s="13"/>
      <c r="B51" s="12" t="s">
        <v>27</v>
      </c>
      <c r="C51" s="12">
        <v>0</v>
      </c>
    </row>
    <row r="52" spans="1:3" ht="12" thickBot="1" x14ac:dyDescent="0.3">
      <c r="A52" s="13"/>
      <c r="B52" s="12" t="s">
        <v>28</v>
      </c>
      <c r="C52" s="12">
        <v>0</v>
      </c>
    </row>
    <row r="53" spans="1:3" ht="12" thickBot="1" x14ac:dyDescent="0.3">
      <c r="A53" s="75" t="s">
        <v>48</v>
      </c>
      <c r="B53" s="77"/>
      <c r="C53" s="12">
        <f>SUM(C51:C52)</f>
        <v>0</v>
      </c>
    </row>
    <row r="54" spans="1:3" ht="12" thickBot="1" x14ac:dyDescent="0.3">
      <c r="A54" s="13"/>
      <c r="B54" s="12" t="s">
        <v>10</v>
      </c>
      <c r="C54" s="12" t="s">
        <v>10</v>
      </c>
    </row>
    <row r="55" spans="1:3" ht="12" thickBot="1" x14ac:dyDescent="0.3">
      <c r="A55" s="78" t="s">
        <v>49</v>
      </c>
      <c r="B55" s="80"/>
      <c r="C55" s="18">
        <f>SUM(C49,C53)</f>
        <v>0</v>
      </c>
    </row>
  </sheetData>
  <mergeCells count="14">
    <mergeCell ref="A49:B49"/>
    <mergeCell ref="A53:B53"/>
    <mergeCell ref="A55:B55"/>
    <mergeCell ref="A1:C1"/>
    <mergeCell ref="A32:C32"/>
    <mergeCell ref="A38:B38"/>
    <mergeCell ref="A42:B42"/>
    <mergeCell ref="A44:B44"/>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PI skaičiuoklė</vt:lpstr>
      <vt:lpstr>Išlaidos darbuotojams</vt:lpstr>
      <vt:lpstr>Išlaidos investicijoms</vt:lpstr>
      <vt:lpstr>Išlaidos medžiagoms</vt:lpstr>
      <vt:lpstr>Išlaidos paslaugoms</vt:lpstr>
      <vt:lpstr>'PI skaičiuoklė'!_Hlk120712271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Bžozovska</cp:lastModifiedBy>
  <cp:lastPrinted>2023-02-06T06:40:36Z</cp:lastPrinted>
  <dcterms:created xsi:type="dcterms:W3CDTF">2017-11-29T09:20:31Z</dcterms:created>
  <dcterms:modified xsi:type="dcterms:W3CDTF">2023-05-30T12:19:21Z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