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R:\VPOS\MEDŽIAGA\POSĖDIS\"/>
    </mc:Choice>
  </mc:AlternateContent>
  <xr:revisionPtr revIDLastSave="0" documentId="8_{E77BF47D-7FC3-4A4E-B5A3-E3687E4CFBA4}" xr6:coauthVersionLast="47" xr6:coauthVersionMax="47" xr10:uidLastSave="{00000000-0000-0000-0000-000000000000}"/>
  <bookViews>
    <workbookView xWindow="-108" yWindow="-108" windowWidth="30936" windowHeight="16896" xr2:uid="{00000000-000D-0000-FFFF-FFFF00000000}"/>
  </bookViews>
  <sheets>
    <sheet name="Skaičiuoklė" sheetId="1" r:id="rId1"/>
  </sheets>
  <definedNames>
    <definedName name="_xlnm.Print_Area" localSheetId="0">Skaičiuoklė!$A$1:$N$56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2" i="1" l="1"/>
  <c r="N42" i="1" s="1"/>
  <c r="M39" i="1"/>
  <c r="N39" i="1" s="1"/>
  <c r="M38" i="1"/>
  <c r="N38" i="1" s="1"/>
  <c r="M37" i="1"/>
  <c r="N37" i="1" s="1"/>
  <c r="M34" i="1"/>
  <c r="N34" i="1" s="1"/>
  <c r="N40" i="1" l="1"/>
  <c r="M14" i="1" l="1"/>
  <c r="N14" i="1" s="1"/>
  <c r="M43" i="1"/>
  <c r="N43" i="1" s="1"/>
  <c r="N44" i="1" s="1"/>
  <c r="M33" i="1"/>
  <c r="N33" i="1" s="1"/>
  <c r="M32" i="1"/>
  <c r="N32" i="1" s="1"/>
  <c r="M31" i="1"/>
  <c r="N31" i="1" s="1"/>
  <c r="N35" i="1" s="1"/>
  <c r="M28" i="1"/>
  <c r="N28" i="1" s="1"/>
  <c r="N15" i="1" l="1"/>
  <c r="M19" i="1"/>
  <c r="M22" i="1"/>
  <c r="M20" i="1" l="1"/>
  <c r="M27" i="1" l="1"/>
  <c r="N27" i="1" s="1"/>
  <c r="M26" i="1"/>
  <c r="N26" i="1" s="1"/>
  <c r="M25" i="1"/>
  <c r="N25" i="1" s="1"/>
  <c r="N22" i="1"/>
  <c r="M21" i="1"/>
  <c r="N21" i="1" s="1"/>
  <c r="N20" i="1"/>
  <c r="N19" i="1"/>
  <c r="N29" i="1" l="1"/>
  <c r="N12" i="1"/>
  <c r="N23" i="1"/>
  <c r="N45" i="1" s="1"/>
  <c r="N16" i="1" l="1"/>
  <c r="N4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Vainorienė</author>
    <author>Bulytė Justė</author>
    <author>Riskus Regimantas</author>
  </authors>
  <commentList>
    <comment ref="C8" authorId="0" shapeId="0" xr:uid="{00000000-0006-0000-0000-000001000000}">
      <text>
        <r>
          <rPr>
            <sz val="9"/>
            <color indexed="81"/>
            <rFont val="Tahoma"/>
            <family val="2"/>
            <charset val="186"/>
          </rPr>
          <t xml:space="preserve">Šioje skiltyje nurodomi veiksmai, kuriuos turės atlikti respondentai. 
</t>
        </r>
      </text>
    </comment>
    <comment ref="D8" authorId="1" shapeId="0" xr:uid="{00000000-0006-0000-0000-000002000000}">
      <text>
        <r>
          <rPr>
            <sz val="9"/>
            <color indexed="81"/>
            <rFont val="Tahoma"/>
            <family val="2"/>
            <charset val="186"/>
          </rPr>
          <t>Nurodomi ūkio subjektai, privalantys vykdyti informacinį įpareigojimą, kurio sukeliama administracinė našta vertinama</t>
        </r>
      </text>
    </comment>
    <comment ref="E8" authorId="0" shapeId="0" xr:uid="{00000000-0006-0000-0000-000003000000}">
      <text>
        <r>
          <rPr>
            <sz val="9"/>
            <color indexed="81"/>
            <rFont val="Tahoma"/>
            <family val="2"/>
            <charset val="186"/>
          </rPr>
          <t xml:space="preserve">Nurodoma, ar reglamentuoja ES, ar LR teisės aktai
</t>
        </r>
      </text>
    </comment>
    <comment ref="F8" authorId="0" shapeId="0" xr:uid="{00000000-0006-0000-0000-000004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000-000005000000}">
      <text>
        <r>
          <rPr>
            <sz val="9"/>
            <color indexed="81"/>
            <rFont val="Tahoma"/>
            <family val="2"/>
            <charset val="186"/>
          </rPr>
          <t>Laikas, per kurį samdomi konsultantai atlieka informacinio įpareigojimo vykdymo veiksmą (ar jo dalį) (valandomis);</t>
        </r>
      </text>
    </comment>
    <comment ref="I8" authorId="0" shapeId="0" xr:uid="{00000000-0006-0000-0000-000006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000-000007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000-000008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N11" authorId="2" shapeId="0" xr:uid="{00000000-0006-0000-0000-000009000000}">
      <text>
        <r>
          <rPr>
            <sz val="9"/>
            <color indexed="81"/>
            <rFont val="Tahoma"/>
            <family val="2"/>
            <charset val="186"/>
          </rPr>
          <t xml:space="preserve">
Pvz., jei Tv=1 val., Cv=6 EUR, P= 1,25, F=1 kartas, L=1 ūkio subjektas, tai ANvv = 7,5 EUR</t>
        </r>
      </text>
    </comment>
    <comment ref="M16" authorId="0" shapeId="0" xr:uid="{00000000-0006-0000-0000-00000A000000}">
      <text>
        <r>
          <rPr>
            <sz val="9"/>
            <color indexed="81"/>
            <rFont val="Tahoma"/>
            <family val="2"/>
            <charset val="186"/>
          </rPr>
          <t xml:space="preserve">Visų teisės akto projekte numatomų keisti ir (ar) naikinti galiojančių informacinių įpareigojimų sukeliama administracinė našta.
</t>
        </r>
      </text>
    </comment>
    <comment ref="N16" authorId="0" shapeId="0" xr:uid="{00000000-0006-0000-0000-00000B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N19" authorId="2" shapeId="0" xr:uid="{00000000-0006-0000-0000-00000C000000}">
      <text>
        <r>
          <rPr>
            <sz val="9"/>
            <color indexed="81"/>
            <rFont val="Tahoma"/>
            <family val="2"/>
            <charset val="186"/>
          </rPr>
          <t xml:space="preserve">
Pvz., jei Tv=1 val., Cv=6 EUR, P= 1,25, F=1 kartas, L=1 ūkio subjektas, tai ANvv = 7,5 EUR</t>
        </r>
      </text>
    </comment>
    <comment ref="M45" authorId="0" shapeId="0" xr:uid="{00000000-0006-0000-0000-00000D000000}">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<sst xmlns="http://schemas.openxmlformats.org/spreadsheetml/2006/main" count="138" uniqueCount="93">
  <si>
    <t>(valstybės ar savivaldybės institucijos ar įstaigos pavadinimas)</t>
  </si>
  <si>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</si>
  <si>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Eil. Nr.</t>
  </si>
  <si>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</si>
  <si>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1.1.</t>
  </si>
  <si>
    <t>A1</t>
  </si>
  <si>
    <t>A2</t>
  </si>
  <si>
    <t>A3</t>
  </si>
  <si>
    <t>1.2.</t>
  </si>
  <si>
    <t>B1</t>
  </si>
  <si>
    <t>B2</t>
  </si>
  <si>
    <t>B3</t>
  </si>
  <si>
    <t>2. Teisės akto projekto galima sukelti administracinė našta</t>
  </si>
  <si>
    <t>2.1.</t>
  </si>
  <si>
    <t>2.2.</t>
  </si>
  <si>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</si>
  <si>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</si>
  <si>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t>Tiriamas straipsnis (-iai), punktas (-ai)</t>
  </si>
  <si>
    <t>Informacinis įpareigojimas A</t>
  </si>
  <si>
    <t>Informacinis įpareigojimas B</t>
  </si>
  <si>
    <t>Ataskaitą užpildė </t>
  </si>
  <si>
    <t>(pareigų pavadinimas)</t>
  </si>
  <si>
    <t xml:space="preserve">Vykdymo veiksmas </t>
  </si>
  <si>
    <t>Vykdymo veiksmas A1</t>
  </si>
  <si>
    <t>Vykdymo veiksmas B1</t>
  </si>
  <si>
    <t>(data)</t>
  </si>
  <si>
    <t>Tikslinė grupė</t>
  </si>
  <si>
    <t>Kilmė</t>
  </si>
  <si>
    <t>(parašas)</t>
  </si>
  <si>
    <r>
      <t>T</t>
    </r>
    <r>
      <rPr>
        <vertAlign val="subscript"/>
        <sz val="10"/>
        <color theme="1"/>
        <rFont val="Times New Roman"/>
        <family val="1"/>
        <charset val="186"/>
      </rPr>
      <t>v</t>
    </r>
  </si>
  <si>
    <r>
      <t>T</t>
    </r>
    <r>
      <rPr>
        <vertAlign val="subscript"/>
        <sz val="10"/>
        <color theme="1"/>
        <rFont val="Times New Roman"/>
        <family val="1"/>
        <charset val="186"/>
      </rPr>
      <t>i</t>
    </r>
  </si>
  <si>
    <t>Nr.</t>
  </si>
  <si>
    <t>Vidinis tarifas (eurais)</t>
  </si>
  <si>
    <r>
      <t>C</t>
    </r>
    <r>
      <rPr>
        <vertAlign val="subscript"/>
        <sz val="10"/>
        <color theme="1"/>
        <rFont val="Times New Roman"/>
        <family val="1"/>
        <charset val="186"/>
      </rPr>
      <t xml:space="preserve">v    </t>
    </r>
  </si>
  <si>
    <t>P</t>
  </si>
  <si>
    <t xml:space="preserve">Išorinis tarifas (eurais) </t>
  </si>
  <si>
    <r>
      <t>C</t>
    </r>
    <r>
      <rPr>
        <vertAlign val="subscript"/>
        <sz val="10"/>
        <color theme="1"/>
        <rFont val="Times New Roman"/>
        <family val="1"/>
        <charset val="186"/>
      </rPr>
      <t>i</t>
    </r>
  </si>
  <si>
    <t>Vykdymo veiksmo atlikimo dažnis</t>
  </si>
  <si>
    <t>F</t>
  </si>
  <si>
    <t>(vardas ir pavardė)</t>
  </si>
  <si>
    <t>L</t>
  </si>
  <si>
    <t>Kiekio kintamasis</t>
  </si>
  <si>
    <t>Q (F x L)</t>
  </si>
  <si>
    <r>
      <t>AN</t>
    </r>
    <r>
      <rPr>
        <vertAlign val="subscript"/>
        <sz val="10"/>
        <color rgb="FF000000"/>
        <rFont val="Times New Roman"/>
        <family val="1"/>
        <charset val="186"/>
      </rPr>
      <t>iį</t>
    </r>
    <r>
      <rPr>
        <sz val="10"/>
        <color rgb="FF000000"/>
        <rFont val="Times New Roman"/>
        <family val="1"/>
        <charset val="186"/>
      </rPr>
      <t xml:space="preserve"> = Σ ANvv :</t>
    </r>
  </si>
  <si>
    <r>
      <t>AN</t>
    </r>
    <r>
      <rPr>
        <vertAlign val="subscript"/>
        <sz val="10"/>
        <color theme="1"/>
        <rFont val="Times New Roman"/>
        <family val="1"/>
        <charset val="186"/>
      </rPr>
      <t>ta</t>
    </r>
    <r>
      <rPr>
        <vertAlign val="superscript"/>
        <sz val="10"/>
        <color theme="1"/>
        <rFont val="Times New Roman"/>
        <family val="1"/>
        <charset val="186"/>
      </rPr>
      <t>G</t>
    </r>
    <r>
      <rPr>
        <sz val="10"/>
        <color theme="1"/>
        <rFont val="Times New Roman"/>
        <family val="1"/>
        <charset val="186"/>
      </rPr>
      <t xml:space="preserve"> </t>
    </r>
    <r>
      <rPr>
        <sz val="10"/>
        <color rgb="FF000000"/>
        <rFont val="Times New Roman"/>
        <family val="1"/>
        <charset val="186"/>
      </rPr>
      <t>= Σ ANiį :</t>
    </r>
  </si>
  <si>
    <r>
      <t>AN</t>
    </r>
    <r>
      <rPr>
        <vertAlign val="subscript"/>
        <sz val="10"/>
        <color theme="1"/>
        <rFont val="Times New Roman"/>
        <family val="1"/>
        <charset val="186"/>
      </rPr>
      <t>ta</t>
    </r>
    <r>
      <rPr>
        <vertAlign val="superscript"/>
        <sz val="10"/>
        <color theme="1"/>
        <rFont val="Times New Roman"/>
        <family val="1"/>
        <charset val="186"/>
      </rPr>
      <t>N</t>
    </r>
    <r>
      <rPr>
        <sz val="10"/>
        <color rgb="FF000000"/>
        <rFont val="Times New Roman"/>
        <family val="1"/>
        <charset val="186"/>
      </rPr>
      <t xml:space="preserve"> = Σ ANiį :</t>
    </r>
  </si>
  <si>
    <t>Administracinė našta ūkio subjektams, EUR</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</si>
  <si>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+Ci x Ti) x Q</t>
    </r>
  </si>
  <si>
    <t>A4</t>
  </si>
  <si>
    <t>B4</t>
  </si>
  <si>
    <t>Laikas (valandomis)</t>
  </si>
  <si>
    <t>Pridėtinės išlaidos</t>
  </si>
  <si>
    <t>Saulė Deveikytė</t>
  </si>
  <si>
    <t>Atliekų politikos grupės vyr. spec.</t>
  </si>
  <si>
    <t>Lietuvos Respublikos aplinkos ministerija</t>
  </si>
  <si>
    <t>Lietuvos Respublikos atliekų tvarkymo įstatymo Nr. VIII-787 (toliau - Įstatymas) 1, 2, 25, 28, 30, 32-1, 34-24, 34-25, 34-26, 35 straipsnių ir 5 priedo pakeitimo ir Įstatymo papildymo  antruoju-3 ir aštuntuoju-11 skirsniais įstatymo projektas</t>
  </si>
  <si>
    <t>Europos Sąjungos teisės aktai</t>
  </si>
  <si>
    <t>Oro balionėlių gamintojai ir importuotojai</t>
  </si>
  <si>
    <t>Žvejybos įrankių, kurių sudėtyje yra plastiko, gamintojai ir importuotojai</t>
  </si>
  <si>
    <t xml:space="preserve">Tabako gaminių su filtrais ir filtrų, parduodamų naudoti kartu su tabako gaminiais, gamintojai ir importuotojai </t>
  </si>
  <si>
    <t>2.3.</t>
  </si>
  <si>
    <t>C2</t>
  </si>
  <si>
    <t>C1</t>
  </si>
  <si>
    <t>C3</t>
  </si>
  <si>
    <t>C4</t>
  </si>
  <si>
    <r>
      <rPr>
        <b/>
        <sz val="10"/>
        <color theme="1"/>
        <rFont val="Times New Roman"/>
        <family val="1"/>
        <charset val="186"/>
      </rPr>
      <t>Įstatymo 34-32 str. 1 d. 4 p., 34-35 str. 1 d. 3 p., 34-38 str. 1 d. 3 p.</t>
    </r>
    <r>
      <rPr>
        <sz val="10"/>
        <color theme="1"/>
        <rFont val="Times New Roman"/>
        <family val="1"/>
        <charset val="186"/>
      </rPr>
      <t>: šviesti ir informuoti visuomenę atliekų prevencijos ir tvarkymo klausimais</t>
    </r>
  </si>
  <si>
    <r>
      <rPr>
        <b/>
        <sz val="10"/>
        <color theme="1"/>
        <rFont val="Times New Roman"/>
        <family val="1"/>
        <charset val="186"/>
      </rPr>
      <t>Įstatymo 34-32 str. 1 d. 1 p., 34-35 str. 1 d. 1 p., 34-38 str. 1 d. 1 p.</t>
    </r>
    <r>
      <rPr>
        <sz val="10"/>
        <color theme="1"/>
        <rFont val="Times New Roman"/>
        <family val="1"/>
        <charset val="186"/>
      </rPr>
      <t>: registruotis aplinkos ministro nustatyta tvarka</t>
    </r>
  </si>
  <si>
    <r>
      <rPr>
        <b/>
        <sz val="10"/>
        <color theme="1"/>
        <rFont val="Times New Roman"/>
        <family val="1"/>
        <charset val="186"/>
      </rPr>
      <t>Įstatymo 34-32 str. 1 d. 6 p., 34-35 str. 1 d. 5 p., 34-38 str. 1 d. 5 p.</t>
    </r>
    <r>
      <rPr>
        <sz val="10"/>
        <color theme="1"/>
        <rFont val="Times New Roman"/>
        <family val="1"/>
        <charset val="186"/>
      </rPr>
      <t>: tvarkyti apskaitą ir teikti apskaitos ataskaitas aplinkos ministro nustatyta tvarka</t>
    </r>
  </si>
  <si>
    <t>Vienkartinių plastikinių drėgnųjų servetėlių gamintojai ir importuotojai</t>
  </si>
  <si>
    <t>parengti ir pateikti informaciją (pvz., savo interneto svetainėje) (nuo 2023 m.)</t>
  </si>
  <si>
    <t>parengti ir pateikti informaciją (pvz., savo interneto svetainėje) (nuo 2024 m.)</t>
  </si>
  <si>
    <t>2021 m. rugpjūčio 26 d.</t>
  </si>
  <si>
    <t xml:space="preserve">Ūkio subjektų skaičius* </t>
  </si>
  <si>
    <t>* subjektų skaičius sąlyginis, nustatytas pagal surinktą esamą informaciją, kuri iki 2023 m. ir 2024 m. gali keistis (esami subjektai gali nutraukti veiklą, nauji subjektai gali pradėti veiklą).</t>
  </si>
  <si>
    <t>** registruojamasi vieną kartą - tam pačiam ūkio subjektui, vykdančiam tą pačią veiklą, nereikia kasmet kartoti šio veiksmo.</t>
  </si>
  <si>
    <t>užpildyti ir pateikti prašymą registruoti (nuo 2023 m.)**</t>
  </si>
  <si>
    <t>užpildyti ir pateikti prašymą registruoti (nuo 2024 m.)**</t>
  </si>
  <si>
    <t>teikti metinę ataskaitą (nuo 2024 m.)***</t>
  </si>
  <si>
    <t>teikti metinę ataskaitą (nuo 2025 m.)***</t>
  </si>
  <si>
    <t>2.4.</t>
  </si>
  <si>
    <t>D3</t>
  </si>
  <si>
    <t>D2</t>
  </si>
  <si>
    <t>D1</t>
  </si>
  <si>
    <t>2.5.</t>
  </si>
  <si>
    <t>E1</t>
  </si>
  <si>
    <t>E2</t>
  </si>
  <si>
    <t>*** apskaitos dažnis bus nustatytas aplinkos ministro įsakymu (dėl vienkartinių plastikinių gaminių apskaitos), todėl apskaitos veiksmo vertinimas bus pateiktas kitoje Administracinės naštos ūkio subjektams apskaičiavimo ataskaitoje.</t>
  </si>
  <si>
    <t>sudaryti sutartis su 60 savivaldybių (kurios galios nuo 2023 m.)****</t>
  </si>
  <si>
    <t>sudaryti sutartis su 60 savivaldybių (kurios galios nuo 2024 m.)****</t>
  </si>
  <si>
    <t>sudaryti sutartį su jūrų uostų administracija (kuri galios nuo 2024 m.)****</t>
  </si>
  <si>
    <t>**** pagal ūkio subjektų pateiktą informaciją labiausiai tikėtinas scenarijus, kad visi gamintojai ir importuotojai pareigas vykdys individualiai (organizacija nesteigiama).</t>
  </si>
  <si>
    <r>
      <rPr>
        <b/>
        <sz val="10"/>
        <color theme="1"/>
        <rFont val="Times New Roman"/>
        <family val="1"/>
        <charset val="186"/>
      </rPr>
      <t xml:space="preserve">Įstatymo 34-34 str. 1 d. 1 p., 34-37 str. 1 d.: </t>
    </r>
    <r>
      <rPr>
        <sz val="10"/>
        <color theme="1"/>
        <rFont val="Times New Roman"/>
        <family val="1"/>
        <charset val="186"/>
      </rPr>
      <t>sudaryti sutartis su savivaldybėmis dėl šiukšlių tvarkymo finansavimo</t>
    </r>
  </si>
  <si>
    <r>
      <rPr>
        <b/>
        <sz val="10"/>
        <color theme="1"/>
        <rFont val="Times New Roman"/>
        <family val="1"/>
        <charset val="186"/>
      </rPr>
      <t>Įstatymo 34-34 str. 1 d. 2 p., 34-40 str. 1 d.:</t>
    </r>
    <r>
      <rPr>
        <sz val="10"/>
        <color theme="1"/>
        <rFont val="Times New Roman"/>
        <family val="1"/>
        <charset val="186"/>
      </rPr>
      <t xml:space="preserve"> sudaryti sutartis su savivaldybėmis/jūrų uostų administracija dėl į viešas surinkimo sistemas/uostų priėmimo įrenginius išmestų atliekų tvarkymo finansavimo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</si>
</sst>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
  </numFmts>
  <fonts count="21" x14ac:knownFonts="1">
    <font>
      <sz val="11"/>
      <color theme="1"/>
      <name val="Calibri"/>
      <family val="2"/>
      <charset val="186"/>
      <scheme val="minor"/>
    </font>
    <font>
      <sz val="10"/>
      <color theme="1"/>
      <name val="Times New Roman"/>
      <family val="1"/>
      <charset val="186"/>
    </font>
    <font>
      <sz val="12"/>
      <color theme="1"/>
      <name val="Times New Roman"/>
      <family val="1"/>
      <charset val="186"/>
    </font>
    <font>
      <b/>
      <sz val="12"/>
      <color rgb="FF000000"/>
      <name val="Times New Roman"/>
      <family val="1"/>
      <charset val="186"/>
    </font>
    <font>
      <sz val="10"/>
      <color rgb="FF000000"/>
      <name val="Times New Roman"/>
      <family val="1"/>
      <charset val="186"/>
    </font>
    <font>
      <b/>
      <sz val="10"/>
      <color rgb="FF000000"/>
      <name val="Times New Roman"/>
      <family val="1"/>
      <charset val="186"/>
    </font>
    <font>
      <b/>
      <sz val="10"/>
      <color theme="1"/>
      <name val="Times New Roman"/>
      <family val="1"/>
      <charset val="186"/>
    </font>
    <font>
      <sz val="12"/>
      <color rgb="FF000000"/>
      <name val="Times New Roman"/>
      <family val="1"/>
      <charset val="186"/>
    </font>
    <font>
      <b/>
      <sz val="12"/>
      <color theme="1"/>
      <name val="Times New Roman"/>
      <family val="1"/>
      <charset val="186"/>
    </font>
    <font>
      <b/>
      <vertAlign val="superscript"/>
      <sz val="10"/>
      <color theme="1"/>
      <name val="Times New Roman"/>
      <family val="1"/>
      <charset val="186"/>
    </font>
    <font>
      <b/>
      <vertAlign val="subscript"/>
      <sz val="10"/>
      <color theme="1"/>
      <name val="Times New Roman"/>
      <family val="1"/>
      <charset val="186"/>
    </font>
    <font>
      <i/>
      <sz val="10"/>
      <color theme="1"/>
      <name val="Times New Roman"/>
      <family val="1"/>
      <charset val="186"/>
    </font>
    <font>
      <vertAlign val="subscript"/>
      <sz val="10"/>
      <color theme="1"/>
      <name val="Times New Roman"/>
      <family val="1"/>
      <charset val="186"/>
    </font>
    <font>
      <vertAlign val="subscript"/>
      <sz val="10"/>
      <color rgb="FF000000"/>
      <name val="Times New Roman"/>
      <family val="1"/>
      <charset val="186"/>
    </font>
    <font>
      <vertAlign val="superscript"/>
      <sz val="10"/>
      <color theme="1"/>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sz val="8"/>
      <color theme="1"/>
      <name val="Times New Roman"/>
      <family val="1"/>
      <charset val="186"/>
    </font>
    <font>
      <sz val="7"/>
      <color theme="1"/>
      <name val="Times New Roman"/>
      <family val="1"/>
      <charset val="186"/>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7">
    <xf numFmtId="0" fontId="0" fillId="0" borderId="0" xfId="0"/>
    <xf numFmtId="0" fontId="1" fillId="0" borderId="0" xfId="0" applyFont="1" applyAlignment="1">
      <alignment horizontal="center" vertical="center"/>
    </xf>
    <xf numFmtId="0" fontId="0" fillId="0" borderId="0" xfId="0" applyFill="1" applyBorder="1"/>
    <xf numFmtId="4" fontId="0" fillId="0" borderId="0" xfId="0" applyNumberFormat="1"/>
    <xf numFmtId="0" fontId="2" fillId="0" borderId="0" xfId="0" applyFont="1" applyAlignment="1">
      <alignment horizontal="center" vertical="center"/>
    </xf>
    <xf numFmtId="0" fontId="1" fillId="0" borderId="0" xfId="0" applyFont="1"/>
    <xf numFmtId="0" fontId="0" fillId="0" borderId="1" xfId="0" applyBorder="1" applyProtection="1">
      <protection locked="0" hidden="1"/>
    </xf>
    <xf numFmtId="0" fontId="1" fillId="0" borderId="0" xfId="0" applyFont="1" applyAlignment="1">
      <alignment horizontal="left" vertical="center"/>
    </xf>
    <xf numFmtId="0" fontId="1" fillId="0" borderId="3" xfId="0" applyFont="1" applyBorder="1" applyAlignment="1" applyProtection="1">
      <alignment vertical="center" wrapText="1"/>
      <protection locked="0" hidden="1"/>
    </xf>
    <xf numFmtId="0" fontId="1" fillId="0" borderId="3" xfId="0" applyFont="1" applyBorder="1" applyAlignment="1" applyProtection="1">
      <alignment horizontal="justify" vertical="center" wrapText="1"/>
      <protection locked="0" hidden="1"/>
    </xf>
    <xf numFmtId="0" fontId="1" fillId="0" borderId="3" xfId="0" applyFont="1" applyBorder="1" applyAlignment="1" applyProtection="1">
      <alignment horizontal="right" vertical="center" wrapText="1"/>
      <protection locked="0" hidden="1"/>
    </xf>
    <xf numFmtId="0" fontId="1" fillId="0" borderId="3" xfId="0" applyFont="1" applyBorder="1" applyAlignment="1">
      <alignment horizontal="right" vertical="center" wrapText="1"/>
    </xf>
    <xf numFmtId="4" fontId="1" fillId="0" borderId="3" xfId="0" applyNumberFormat="1" applyFont="1" applyBorder="1" applyAlignment="1">
      <alignment horizontal="right" vertical="center" wrapText="1"/>
    </xf>
    <xf numFmtId="16" fontId="1" fillId="0" borderId="3" xfId="0" applyNumberFormat="1" applyFont="1" applyBorder="1" applyAlignment="1" applyProtection="1">
      <alignment horizontal="justify" vertical="center" wrapText="1"/>
      <protection locked="0" hidden="1"/>
    </xf>
    <xf numFmtId="0" fontId="1" fillId="0" borderId="0" xfId="0" applyFont="1" applyBorder="1" applyAlignment="1" applyProtection="1">
      <alignment horizontal="right" vertical="center" wrapText="1"/>
      <protection locked="0" hidden="1"/>
    </xf>
    <xf numFmtId="0" fontId="1" fillId="0" borderId="0" xfId="0" applyFont="1" applyBorder="1" applyAlignment="1">
      <alignment horizontal="right" vertical="center" wrapText="1"/>
    </xf>
    <xf numFmtId="4" fontId="5" fillId="0" borderId="0" xfId="0" applyNumberFormat="1" applyFont="1" applyBorder="1" applyAlignment="1">
      <alignment horizontal="right" vertical="center" wrapText="1"/>
    </xf>
    <xf numFmtId="0" fontId="4" fillId="0" borderId="0" xfId="0" applyFont="1" applyAlignment="1">
      <alignment horizontal="justify" vertical="center"/>
    </xf>
    <xf numFmtId="0" fontId="7" fillId="0" borderId="0" xfId="0" applyFont="1" applyAlignment="1">
      <alignment horizontal="justify" vertical="center"/>
    </xf>
    <xf numFmtId="0" fontId="1" fillId="0" borderId="0" xfId="0" applyFont="1" applyAlignment="1">
      <alignment horizontal="justify" vertical="center"/>
    </xf>
    <xf numFmtId="4" fontId="1" fillId="0" borderId="0" xfId="0" applyNumberFormat="1" applyFont="1" applyAlignment="1">
      <alignment horizontal="justify" vertical="center"/>
    </xf>
    <xf numFmtId="4" fontId="1" fillId="0" borderId="0" xfId="0" applyNumberFormat="1" applyFont="1"/>
    <xf numFmtId="0" fontId="19" fillId="0" borderId="3" xfId="0" applyFont="1" applyBorder="1" applyAlignment="1" applyProtection="1">
      <alignment horizontal="justify" vertical="center" wrapText="1"/>
      <protection locked="0" hidden="1"/>
    </xf>
    <xf numFmtId="164" fontId="1" fillId="0" borderId="3" xfId="0" applyNumberFormat="1" applyFont="1" applyBorder="1" applyAlignment="1" applyProtection="1">
      <alignment horizontal="right" vertical="center" wrapText="1"/>
      <protection locked="0" hidden="1"/>
    </xf>
    <xf numFmtId="165" fontId="1" fillId="0" borderId="3" xfId="0" applyNumberFormat="1" applyFont="1" applyBorder="1" applyAlignment="1" applyProtection="1">
      <alignment horizontal="right" vertical="center" wrapText="1"/>
      <protection locked="0" hidden="1"/>
    </xf>
    <xf numFmtId="0" fontId="20" fillId="0" borderId="3" xfId="0" applyFont="1" applyBorder="1" applyAlignment="1" applyProtection="1">
      <alignment horizontal="justify" vertical="center" wrapText="1"/>
      <protection locked="0" hidden="1"/>
    </xf>
    <xf numFmtId="0" fontId="1" fillId="0" borderId="3" xfId="0" applyFont="1" applyBorder="1" applyAlignment="1" applyProtection="1">
      <alignment horizontal="right" vertical="center" wrapText="1"/>
      <protection hidden="1"/>
    </xf>
    <xf numFmtId="165" fontId="2" fillId="0" borderId="0" xfId="0" applyNumberFormat="1" applyFont="1"/>
    <xf numFmtId="0" fontId="1" fillId="0" borderId="3" xfId="0" applyFont="1" applyBorder="1" applyAlignment="1" applyProtection="1">
      <alignment horizontal="justify" vertical="center" wrapText="1"/>
      <protection hidden="1"/>
    </xf>
    <xf numFmtId="0" fontId="19" fillId="0" borderId="3" xfId="0" applyFont="1" applyBorder="1" applyAlignment="1" applyProtection="1">
      <alignment horizontal="justify" vertical="center" wrapText="1"/>
      <protection hidden="1"/>
    </xf>
    <xf numFmtId="164" fontId="1" fillId="0" borderId="3" xfId="0" applyNumberFormat="1" applyFont="1" applyBorder="1" applyAlignment="1" applyProtection="1">
      <alignment horizontal="right" vertical="center" wrapText="1"/>
      <protection hidden="1"/>
    </xf>
    <xf numFmtId="165" fontId="1" fillId="0" borderId="3" xfId="0" applyNumberFormat="1" applyFont="1" applyBorder="1" applyAlignment="1" applyProtection="1">
      <alignment horizontal="right" vertical="center" wrapText="1"/>
      <protection hidden="1"/>
    </xf>
    <xf numFmtId="0" fontId="4" fillId="0" borderId="0" xfId="0" applyFont="1" applyAlignment="1" applyProtection="1">
      <alignment horizontal="right"/>
      <protection hidden="1"/>
    </xf>
    <xf numFmtId="4" fontId="5" fillId="0" borderId="3" xfId="0" applyNumberFormat="1" applyFont="1" applyBorder="1" applyAlignment="1" applyProtection="1">
      <alignment horizontal="right" vertical="center" wrapText="1"/>
      <protection hidden="1"/>
    </xf>
    <xf numFmtId="4" fontId="1" fillId="0" borderId="3" xfId="0" applyNumberFormat="1" applyFont="1" applyBorder="1" applyAlignment="1" applyProtection="1">
      <alignment horizontal="justify" vertical="center" wrapText="1"/>
      <protection hidden="1"/>
    </xf>
    <xf numFmtId="4" fontId="1" fillId="0" borderId="3" xfId="0" applyNumberFormat="1" applyFont="1" applyBorder="1" applyAlignment="1" applyProtection="1">
      <alignment horizontal="right" vertical="center" wrapText="1"/>
      <protection hidden="1"/>
    </xf>
    <xf numFmtId="0" fontId="0" fillId="0" borderId="0" xfId="0" applyAlignment="1"/>
    <xf numFmtId="0" fontId="1" fillId="0" borderId="0" xfId="0" applyFont="1" applyAlignment="1" applyProtection="1">
      <alignment horizontal="right"/>
      <protection hidden="1"/>
    </xf>
    <xf numFmtId="4" fontId="4" fillId="0" borderId="3" xfId="0" applyNumberFormat="1" applyFont="1" applyBorder="1" applyAlignment="1" applyProtection="1">
      <alignment horizontal="justify" vertical="center" wrapText="1"/>
      <protection hidden="1"/>
    </xf>
    <xf numFmtId="0" fontId="1" fillId="0" borderId="7" xfId="0" applyFont="1" applyBorder="1" applyAlignment="1" applyProtection="1">
      <alignment horizontal="right" vertical="center" wrapText="1"/>
      <protection hidden="1"/>
    </xf>
    <xf numFmtId="0" fontId="4" fillId="0" borderId="3" xfId="0" applyFont="1" applyBorder="1" applyAlignment="1" applyProtection="1">
      <alignment horizontal="right"/>
      <protection hidden="1"/>
    </xf>
    <xf numFmtId="0" fontId="1" fillId="0" borderId="3" xfId="0" applyFont="1" applyBorder="1" applyAlignment="1" applyProtection="1">
      <alignment horizontal="center" vertical="center" wrapText="1"/>
      <protection hidden="1"/>
    </xf>
    <xf numFmtId="4" fontId="1" fillId="0" borderId="3" xfId="0" applyNumberFormat="1" applyFont="1" applyBorder="1" applyAlignment="1" applyProtection="1">
      <alignment horizontal="center" vertical="center" wrapText="1"/>
      <protection hidden="1"/>
    </xf>
    <xf numFmtId="0" fontId="1" fillId="0" borderId="3" xfId="0" applyFont="1" applyBorder="1" applyAlignment="1" applyProtection="1">
      <alignment vertical="center" wrapText="1"/>
      <protection hidden="1"/>
    </xf>
    <xf numFmtId="4" fontId="1" fillId="0" borderId="3" xfId="0" applyNumberFormat="1" applyFont="1" applyBorder="1" applyAlignment="1" applyProtection="1">
      <alignment horizontal="left" vertical="center" wrapText="1"/>
      <protection hidden="1"/>
    </xf>
    <xf numFmtId="2" fontId="1" fillId="0" borderId="3" xfId="0" applyNumberFormat="1" applyFont="1" applyBorder="1" applyAlignment="1" applyProtection="1">
      <alignment horizontal="right" vertical="center" wrapText="1"/>
      <protection locked="0" hidden="1"/>
    </xf>
    <xf numFmtId="0" fontId="1" fillId="0" borderId="0" xfId="0" applyFont="1" applyBorder="1" applyAlignment="1" applyProtection="1">
      <alignment horizontal="justify" vertical="center" wrapText="1"/>
      <protection locked="0" hidden="1"/>
    </xf>
    <xf numFmtId="0" fontId="1" fillId="0" borderId="6" xfId="0" applyFont="1" applyBorder="1" applyAlignment="1">
      <alignment horizont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4" xfId="0" applyFont="1" applyBorder="1" applyAlignment="1" applyProtection="1">
      <alignment horizontal="left" vertical="center" wrapText="1"/>
      <protection hidden="1"/>
    </xf>
    <xf numFmtId="0" fontId="1" fillId="0" borderId="2" xfId="0" applyFont="1" applyBorder="1" applyAlignment="1" applyProtection="1">
      <alignment horizontal="left" vertical="center" wrapText="1"/>
      <protection hidden="1"/>
    </xf>
    <xf numFmtId="0" fontId="1" fillId="0" borderId="5" xfId="0" applyFont="1" applyBorder="1" applyAlignment="1" applyProtection="1">
      <alignment horizontal="left" vertical="center" wrapText="1"/>
      <protection hidden="1"/>
    </xf>
    <xf numFmtId="0" fontId="6" fillId="0" borderId="4" xfId="0" applyFont="1" applyBorder="1" applyAlignment="1" applyProtection="1">
      <alignment horizontal="left"/>
      <protection hidden="1"/>
    </xf>
    <xf numFmtId="0" fontId="6" fillId="0" borderId="2" xfId="0" applyFont="1" applyBorder="1" applyAlignment="1" applyProtection="1">
      <alignment horizontal="left"/>
      <protection hidden="1"/>
    </xf>
    <xf numFmtId="0" fontId="6" fillId="0" borderId="5" xfId="0" applyFont="1" applyBorder="1" applyAlignment="1" applyProtection="1">
      <alignment horizontal="left"/>
      <protection hidden="1"/>
    </xf>
    <xf numFmtId="0" fontId="1" fillId="0" borderId="1" xfId="0" applyFont="1" applyBorder="1" applyAlignment="1" applyProtection="1">
      <alignment horizontal="center" vertical="center"/>
      <protection locked="0" hidden="1"/>
    </xf>
    <xf numFmtId="0" fontId="0" fillId="0" borderId="1" xfId="0" applyBorder="1" applyAlignment="1" applyProtection="1">
      <alignment horizontal="center"/>
      <protection locked="0" hidden="1"/>
    </xf>
    <xf numFmtId="0" fontId="1" fillId="0" borderId="0" xfId="0" applyFont="1" applyBorder="1" applyAlignment="1" applyProtection="1">
      <alignment horizontal="justify" vertical="center" wrapText="1"/>
      <protection locked="0" hidden="1"/>
    </xf>
    <xf numFmtId="0" fontId="4" fillId="0" borderId="0" xfId="0" applyFont="1" applyAlignment="1">
      <alignment horizontal="justify" vertical="center"/>
    </xf>
    <xf numFmtId="0" fontId="1" fillId="0" borderId="4"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0" fillId="0" borderId="1" xfId="0" applyFill="1" applyBorder="1" applyAlignment="1" applyProtection="1">
      <alignment horizontal="center"/>
      <protection locked="0" hidden="1"/>
    </xf>
    <xf numFmtId="0" fontId="3" fillId="0" borderId="0" xfId="0" applyFont="1" applyAlignment="1">
      <alignment horizontal="center" vertical="center"/>
    </xf>
    <xf numFmtId="14" fontId="0" fillId="0" borderId="1" xfId="0" applyNumberFormat="1" applyBorder="1" applyAlignment="1" applyProtection="1">
      <alignment horizontal="center"/>
      <protection locked="0" hidden="1"/>
    </xf>
    <xf numFmtId="0" fontId="1" fillId="0" borderId="2" xfId="0"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8"/>
  <sheetViews>
    <sheetView tabSelected="1" workbookViewId="0">
      <pane ySplit="8" topLeftCell="A9" activePane="bottomLeft" state="frozen"/>
      <selection pane="bottomLeft" activeCell="B41" sqref="B41"/>
    </sheetView>
  </sheetViews>
  <sheetFormatPr defaultRowHeight="14.4" x14ac:dyDescent="0.3"/>
  <cols>
    <col min="1" max="1" width="6.5546875" customWidth="1"/>
    <col min="2" max="2" width="19.21875" customWidth="1"/>
    <col min="3" max="3" width="18.77734375" customWidth="1"/>
    <col min="6" max="6" width="7" customWidth="1"/>
    <col min="7" max="7" width="6.21875" customWidth="1"/>
    <col min="14" max="14" width="11.5546875" customWidth="1"/>
    <col min="17" max="17" width="9.77734375" bestFit="1" customWidth="1"/>
  </cols>
  <sheetData>
    <row r="1" spans="1:17" ht="14.55" x14ac:dyDescent="0.35">
      <c r="A1" s="1"/>
      <c r="C1" s="63" t="s">
        <v>54</v>
      </c>
      <c r="D1" s="63"/>
      <c r="E1" s="63"/>
      <c r="F1" s="63"/>
      <c r="G1" s="63"/>
      <c r="H1" s="63"/>
      <c r="I1" s="63"/>
      <c r="J1" s="63"/>
      <c r="K1" s="63"/>
      <c r="L1" s="63"/>
      <c r="M1" s="2"/>
      <c r="N1" s="3"/>
    </row>
    <row r="2" spans="1:17" x14ac:dyDescent="0.3">
      <c r="A2" s="48" t="s">
        <v>0</v>
      </c>
      <c r="B2" s="48"/>
      <c r="C2" s="48"/>
      <c r="D2" s="48"/>
      <c r="E2" s="48"/>
      <c r="F2" s="48"/>
      <c r="G2" s="48"/>
      <c r="H2" s="48"/>
      <c r="I2" s="48"/>
      <c r="J2" s="48"/>
      <c r="K2" s="48"/>
      <c r="L2" s="48"/>
      <c r="M2" s="48"/>
      <c r="N2" s="48"/>
    </row>
    <row r="3" spans="1:17" ht="15.45" x14ac:dyDescent="0.35">
      <c r="A3" s="4"/>
      <c r="N3" s="3"/>
    </row>
    <row r="4" spans="1:17" ht="15.6" x14ac:dyDescent="0.3">
      <c r="A4" s="64" t="s">
        <v>1</v>
      </c>
      <c r="B4" s="64"/>
      <c r="C4" s="64"/>
      <c r="D4" s="64"/>
      <c r="E4" s="64"/>
      <c r="F4" s="64"/>
      <c r="G4" s="64"/>
      <c r="H4" s="64"/>
      <c r="I4" s="64"/>
      <c r="J4" s="64"/>
      <c r="K4" s="64"/>
      <c r="L4" s="64"/>
      <c r="M4" s="64"/>
      <c r="N4" s="64"/>
    </row>
    <row r="5" spans="1:17" ht="15.6" x14ac:dyDescent="0.3">
      <c r="A5" s="5"/>
      <c r="B5" s="5"/>
      <c r="C5" s="5"/>
      <c r="D5" s="65" t="s">
        <v>71</v>
      </c>
      <c r="E5" s="57"/>
      <c r="F5" s="57"/>
      <c r="G5" s="57"/>
      <c r="H5" s="4" t="s">
        <v>31</v>
      </c>
      <c r="I5" s="6">
        <v>1</v>
      </c>
      <c r="N5" s="3"/>
    </row>
    <row r="6" spans="1:17" ht="14.55" x14ac:dyDescent="0.35">
      <c r="A6" s="7"/>
      <c r="B6" s="7"/>
      <c r="C6" s="7"/>
      <c r="D6" s="66" t="s">
        <v>25</v>
      </c>
      <c r="E6" s="66"/>
      <c r="F6" s="66"/>
      <c r="G6" s="66"/>
      <c r="N6" s="3"/>
    </row>
    <row r="7" spans="1:17" ht="65.25" customHeight="1" x14ac:dyDescent="0.3">
      <c r="A7" s="60" t="s">
        <v>55</v>
      </c>
      <c r="B7" s="61"/>
      <c r="C7" s="61"/>
      <c r="D7" s="61"/>
      <c r="E7" s="62"/>
      <c r="F7" s="60" t="s">
        <v>50</v>
      </c>
      <c r="G7" s="62"/>
      <c r="H7" s="41" t="s">
        <v>32</v>
      </c>
      <c r="I7" s="41" t="s">
        <v>51</v>
      </c>
      <c r="J7" s="41" t="s">
        <v>35</v>
      </c>
      <c r="K7" s="41" t="s">
        <v>37</v>
      </c>
      <c r="L7" s="41" t="s">
        <v>72</v>
      </c>
      <c r="M7" s="41" t="s">
        <v>41</v>
      </c>
      <c r="N7" s="42" t="s">
        <v>46</v>
      </c>
    </row>
    <row r="8" spans="1:17" ht="48" customHeight="1" x14ac:dyDescent="0.3">
      <c r="A8" s="28" t="s">
        <v>2</v>
      </c>
      <c r="B8" s="43" t="s">
        <v>17</v>
      </c>
      <c r="C8" s="28" t="s">
        <v>22</v>
      </c>
      <c r="D8" s="28" t="s">
        <v>26</v>
      </c>
      <c r="E8" s="28" t="s">
        <v>27</v>
      </c>
      <c r="F8" s="41" t="s">
        <v>29</v>
      </c>
      <c r="G8" s="41" t="s">
        <v>30</v>
      </c>
      <c r="H8" s="41" t="s">
        <v>33</v>
      </c>
      <c r="I8" s="41" t="s">
        <v>34</v>
      </c>
      <c r="J8" s="41" t="s">
        <v>36</v>
      </c>
      <c r="K8" s="41" t="s">
        <v>38</v>
      </c>
      <c r="L8" s="41" t="s">
        <v>40</v>
      </c>
      <c r="M8" s="41" t="s">
        <v>42</v>
      </c>
      <c r="N8" s="44" t="s">
        <v>47</v>
      </c>
    </row>
    <row r="9" spans="1:17" ht="24.75" customHeight="1" x14ac:dyDescent="0.3">
      <c r="A9" s="50" t="s">
        <v>3</v>
      </c>
      <c r="B9" s="51"/>
      <c r="C9" s="51"/>
      <c r="D9" s="51"/>
      <c r="E9" s="51"/>
      <c r="F9" s="51"/>
      <c r="G9" s="51"/>
      <c r="H9" s="51"/>
      <c r="I9" s="51"/>
      <c r="J9" s="51"/>
      <c r="K9" s="51"/>
      <c r="L9" s="51"/>
      <c r="M9" s="51"/>
      <c r="N9" s="52"/>
    </row>
    <row r="10" spans="1:17" ht="27" customHeight="1" x14ac:dyDescent="0.3">
      <c r="A10" s="8" t="s">
        <v>4</v>
      </c>
      <c r="B10" s="9" t="s">
        <v>18</v>
      </c>
      <c r="C10" s="9"/>
      <c r="D10" s="22"/>
      <c r="E10" s="22"/>
      <c r="F10" s="26"/>
      <c r="G10" s="26"/>
      <c r="H10" s="26"/>
      <c r="I10" s="26"/>
      <c r="J10" s="26"/>
      <c r="K10" s="26"/>
      <c r="L10" s="26"/>
      <c r="M10" s="26"/>
      <c r="N10" s="34"/>
    </row>
    <row r="11" spans="1:17" ht="27" customHeight="1" x14ac:dyDescent="0.35">
      <c r="A11" s="9" t="s">
        <v>5</v>
      </c>
      <c r="B11" s="9"/>
      <c r="C11" s="9" t="s">
        <v>23</v>
      </c>
      <c r="D11" s="22"/>
      <c r="E11" s="25"/>
      <c r="F11" s="23"/>
      <c r="G11" s="23"/>
      <c r="H11" s="24"/>
      <c r="I11" s="10"/>
      <c r="J11" s="24"/>
      <c r="K11" s="10"/>
      <c r="L11" s="10"/>
      <c r="M11" s="26"/>
      <c r="N11" s="35"/>
      <c r="Q11" s="27"/>
    </row>
    <row r="12" spans="1:17" ht="15.6" x14ac:dyDescent="0.35">
      <c r="A12" s="28"/>
      <c r="B12" s="28"/>
      <c r="C12" s="28"/>
      <c r="D12" s="29"/>
      <c r="E12" s="29"/>
      <c r="F12" s="30"/>
      <c r="G12" s="30"/>
      <c r="H12" s="31"/>
      <c r="I12" s="26"/>
      <c r="J12" s="31"/>
      <c r="K12" s="26"/>
      <c r="L12" s="26"/>
      <c r="M12" s="32" t="s">
        <v>43</v>
      </c>
      <c r="N12" s="33">
        <f>SUM(N11:N11)</f>
        <v>0</v>
      </c>
    </row>
    <row r="13" spans="1:17" ht="24" customHeight="1" x14ac:dyDescent="0.3">
      <c r="A13" s="9" t="s">
        <v>8</v>
      </c>
      <c r="B13" s="9" t="s">
        <v>19</v>
      </c>
      <c r="C13" s="9"/>
      <c r="D13" s="22"/>
      <c r="E13" s="22"/>
      <c r="F13" s="30"/>
      <c r="G13" s="30"/>
      <c r="H13" s="31"/>
      <c r="I13" s="26"/>
      <c r="J13" s="31"/>
      <c r="K13" s="26"/>
      <c r="L13" s="26"/>
      <c r="M13" s="26"/>
      <c r="N13" s="38"/>
    </row>
    <row r="14" spans="1:17" ht="24" customHeight="1" x14ac:dyDescent="0.35">
      <c r="A14" s="9" t="s">
        <v>9</v>
      </c>
      <c r="B14" s="9"/>
      <c r="C14" s="9" t="s">
        <v>24</v>
      </c>
      <c r="D14" s="22"/>
      <c r="E14" s="22"/>
      <c r="F14" s="23"/>
      <c r="G14" s="23"/>
      <c r="H14" s="24"/>
      <c r="I14" s="10"/>
      <c r="J14" s="24"/>
      <c r="K14" s="10"/>
      <c r="L14" s="10"/>
      <c r="M14" s="26">
        <f t="shared" ref="M14" si="0">K14*L14</f>
        <v>0</v>
      </c>
      <c r="N14" s="35">
        <f t="shared" ref="N14" si="1">((H14*I14*F14)+(J14*G14))*M14</f>
        <v>0</v>
      </c>
    </row>
    <row r="15" spans="1:17" ht="15.6" x14ac:dyDescent="0.35">
      <c r="A15" s="28"/>
      <c r="B15" s="28"/>
      <c r="C15" s="28"/>
      <c r="D15" s="29"/>
      <c r="E15" s="28"/>
      <c r="F15" s="30"/>
      <c r="G15" s="30"/>
      <c r="H15" s="31"/>
      <c r="I15" s="26"/>
      <c r="J15" s="31"/>
      <c r="K15" s="26"/>
      <c r="L15" s="26"/>
      <c r="M15" s="32" t="s">
        <v>43</v>
      </c>
      <c r="N15" s="33">
        <f>SUM(N14:N14)</f>
        <v>0</v>
      </c>
    </row>
    <row r="16" spans="1:17" ht="16.8" x14ac:dyDescent="0.35">
      <c r="A16" s="28"/>
      <c r="B16" s="28"/>
      <c r="C16" s="28"/>
      <c r="D16" s="29"/>
      <c r="E16" s="28"/>
      <c r="F16" s="30"/>
      <c r="G16" s="30"/>
      <c r="H16" s="31"/>
      <c r="I16" s="26"/>
      <c r="J16" s="31"/>
      <c r="K16" s="26"/>
      <c r="L16" s="26"/>
      <c r="M16" s="37" t="s">
        <v>44</v>
      </c>
      <c r="N16" s="33">
        <f>N12+N15</f>
        <v>0</v>
      </c>
    </row>
    <row r="17" spans="1:14" s="36" customFormat="1" ht="15" customHeight="1" x14ac:dyDescent="0.3">
      <c r="A17" s="50" t="s">
        <v>12</v>
      </c>
      <c r="B17" s="51"/>
      <c r="C17" s="51"/>
      <c r="D17" s="51"/>
      <c r="E17" s="51"/>
      <c r="F17" s="51"/>
      <c r="G17" s="51"/>
      <c r="H17" s="51"/>
      <c r="I17" s="51"/>
      <c r="J17" s="51"/>
      <c r="K17" s="51"/>
      <c r="L17" s="51"/>
      <c r="M17" s="51"/>
      <c r="N17" s="52"/>
    </row>
    <row r="18" spans="1:14" ht="79.2" x14ac:dyDescent="0.3">
      <c r="A18" s="8" t="s">
        <v>13</v>
      </c>
      <c r="B18" s="9" t="s">
        <v>66</v>
      </c>
      <c r="C18" s="9"/>
      <c r="D18" s="22"/>
      <c r="E18" s="22"/>
      <c r="F18" s="30"/>
      <c r="G18" s="30"/>
      <c r="H18" s="31"/>
      <c r="I18" s="26"/>
      <c r="J18" s="31"/>
      <c r="K18" s="26"/>
      <c r="L18" s="26"/>
      <c r="M18" s="26"/>
      <c r="N18" s="34"/>
    </row>
    <row r="19" spans="1:14" ht="102" x14ac:dyDescent="0.3">
      <c r="A19" s="9" t="s">
        <v>5</v>
      </c>
      <c r="B19" s="9"/>
      <c r="C19" s="9" t="s">
        <v>75</v>
      </c>
      <c r="D19" s="22" t="s">
        <v>59</v>
      </c>
      <c r="E19" s="22" t="s">
        <v>56</v>
      </c>
      <c r="F19" s="45">
        <v>0.5</v>
      </c>
      <c r="G19" s="23"/>
      <c r="H19" s="24">
        <v>6.09</v>
      </c>
      <c r="I19" s="10">
        <v>1.25</v>
      </c>
      <c r="J19" s="24"/>
      <c r="K19" s="10">
        <v>1</v>
      </c>
      <c r="L19" s="10">
        <v>5</v>
      </c>
      <c r="M19" s="26">
        <f>K19*L19</f>
        <v>5</v>
      </c>
      <c r="N19" s="35">
        <f t="shared" ref="N19:N22" si="2">((H19*I19*F19)+(J19*G19))*M19</f>
        <v>19.03125</v>
      </c>
    </row>
    <row r="20" spans="1:14" ht="61.2" x14ac:dyDescent="0.3">
      <c r="A20" s="9" t="s">
        <v>6</v>
      </c>
      <c r="B20" s="9"/>
      <c r="C20" s="9" t="s">
        <v>76</v>
      </c>
      <c r="D20" s="22" t="s">
        <v>68</v>
      </c>
      <c r="E20" s="22" t="s">
        <v>56</v>
      </c>
      <c r="F20" s="45">
        <v>0.5</v>
      </c>
      <c r="G20" s="23"/>
      <c r="H20" s="24">
        <v>6.09</v>
      </c>
      <c r="I20" s="10">
        <v>1.25</v>
      </c>
      <c r="J20" s="24"/>
      <c r="K20" s="10">
        <v>1</v>
      </c>
      <c r="L20" s="10">
        <v>10</v>
      </c>
      <c r="M20" s="26">
        <f t="shared" ref="M20:M21" si="3">K20*L20</f>
        <v>10</v>
      </c>
      <c r="N20" s="35">
        <f t="shared" si="2"/>
        <v>38.0625</v>
      </c>
    </row>
    <row r="21" spans="1:14" ht="40.799999999999997" x14ac:dyDescent="0.3">
      <c r="A21" s="9" t="s">
        <v>7</v>
      </c>
      <c r="B21" s="9"/>
      <c r="C21" s="9" t="s">
        <v>76</v>
      </c>
      <c r="D21" s="22" t="s">
        <v>57</v>
      </c>
      <c r="E21" s="22" t="s">
        <v>56</v>
      </c>
      <c r="F21" s="45">
        <v>0.5</v>
      </c>
      <c r="G21" s="23"/>
      <c r="H21" s="24">
        <v>6.09</v>
      </c>
      <c r="I21" s="10">
        <v>1.25</v>
      </c>
      <c r="J21" s="24"/>
      <c r="K21" s="10">
        <v>1</v>
      </c>
      <c r="L21" s="10">
        <v>10</v>
      </c>
      <c r="M21" s="26">
        <f t="shared" si="3"/>
        <v>10</v>
      </c>
      <c r="N21" s="35">
        <f t="shared" si="2"/>
        <v>38.0625</v>
      </c>
    </row>
    <row r="22" spans="1:14" ht="61.2" x14ac:dyDescent="0.3">
      <c r="A22" s="9" t="s">
        <v>48</v>
      </c>
      <c r="B22" s="9"/>
      <c r="C22" s="9" t="s">
        <v>76</v>
      </c>
      <c r="D22" s="22" t="s">
        <v>58</v>
      </c>
      <c r="E22" s="22" t="s">
        <v>56</v>
      </c>
      <c r="F22" s="45">
        <v>0.5</v>
      </c>
      <c r="G22" s="23"/>
      <c r="H22" s="24">
        <v>6.09</v>
      </c>
      <c r="I22" s="10">
        <v>1.25</v>
      </c>
      <c r="J22" s="24"/>
      <c r="K22" s="10">
        <v>1</v>
      </c>
      <c r="L22" s="10">
        <v>5</v>
      </c>
      <c r="M22" s="26">
        <f>K22*L22</f>
        <v>5</v>
      </c>
      <c r="N22" s="35">
        <f t="shared" si="2"/>
        <v>19.03125</v>
      </c>
    </row>
    <row r="23" spans="1:14" ht="15.6" x14ac:dyDescent="0.35">
      <c r="A23" s="28"/>
      <c r="B23" s="28"/>
      <c r="C23" s="28"/>
      <c r="D23" s="29"/>
      <c r="E23" s="29"/>
      <c r="F23" s="30"/>
      <c r="G23" s="30"/>
      <c r="H23" s="31"/>
      <c r="I23" s="26"/>
      <c r="J23" s="31"/>
      <c r="K23" s="26"/>
      <c r="L23" s="26"/>
      <c r="M23" s="32" t="s">
        <v>43</v>
      </c>
      <c r="N23" s="33">
        <f>SUM(N19:N22)</f>
        <v>114.1875</v>
      </c>
    </row>
    <row r="24" spans="1:14" ht="92.4" x14ac:dyDescent="0.3">
      <c r="A24" s="13" t="s">
        <v>14</v>
      </c>
      <c r="B24" s="9" t="s">
        <v>65</v>
      </c>
      <c r="C24" s="9"/>
      <c r="D24" s="22"/>
      <c r="E24" s="22"/>
      <c r="F24" s="30"/>
      <c r="G24" s="30"/>
      <c r="H24" s="31"/>
      <c r="I24" s="26"/>
      <c r="J24" s="31"/>
      <c r="K24" s="26"/>
      <c r="L24" s="26"/>
      <c r="M24" s="26"/>
      <c r="N24" s="38"/>
    </row>
    <row r="25" spans="1:14" ht="102" x14ac:dyDescent="0.3">
      <c r="A25" s="9" t="s">
        <v>9</v>
      </c>
      <c r="B25" s="9"/>
      <c r="C25" s="9" t="s">
        <v>69</v>
      </c>
      <c r="D25" s="22" t="s">
        <v>59</v>
      </c>
      <c r="E25" s="22" t="s">
        <v>56</v>
      </c>
      <c r="F25" s="23">
        <v>1</v>
      </c>
      <c r="G25" s="23"/>
      <c r="H25" s="24">
        <v>8.82</v>
      </c>
      <c r="I25" s="10">
        <v>1.25</v>
      </c>
      <c r="J25" s="24"/>
      <c r="K25" s="10">
        <v>1</v>
      </c>
      <c r="L25" s="10">
        <v>5</v>
      </c>
      <c r="M25" s="11">
        <f t="shared" ref="M25:M27" si="4">K25*L25</f>
        <v>5</v>
      </c>
      <c r="N25" s="12">
        <f t="shared" ref="N25:N27" si="5">((H25*I25*F25)+(J25*G25))*M25</f>
        <v>55.125</v>
      </c>
    </row>
    <row r="26" spans="1:14" ht="61.2" x14ac:dyDescent="0.3">
      <c r="A26" s="9" t="s">
        <v>10</v>
      </c>
      <c r="B26" s="9"/>
      <c r="C26" s="9" t="s">
        <v>70</v>
      </c>
      <c r="D26" s="22" t="s">
        <v>68</v>
      </c>
      <c r="E26" s="22" t="s">
        <v>56</v>
      </c>
      <c r="F26" s="23">
        <v>1</v>
      </c>
      <c r="G26" s="23"/>
      <c r="H26" s="24">
        <v>8.82</v>
      </c>
      <c r="I26" s="10">
        <v>1.25</v>
      </c>
      <c r="J26" s="24"/>
      <c r="K26" s="10">
        <v>1</v>
      </c>
      <c r="L26" s="10">
        <v>10</v>
      </c>
      <c r="M26" s="11">
        <f t="shared" si="4"/>
        <v>10</v>
      </c>
      <c r="N26" s="12">
        <f t="shared" si="5"/>
        <v>110.25</v>
      </c>
    </row>
    <row r="27" spans="1:14" ht="52.8" x14ac:dyDescent="0.3">
      <c r="A27" s="9" t="s">
        <v>11</v>
      </c>
      <c r="B27" s="9"/>
      <c r="C27" s="9" t="s">
        <v>70</v>
      </c>
      <c r="D27" s="22" t="s">
        <v>57</v>
      </c>
      <c r="E27" s="22" t="s">
        <v>56</v>
      </c>
      <c r="F27" s="23">
        <v>1</v>
      </c>
      <c r="G27" s="23"/>
      <c r="H27" s="24">
        <v>8.82</v>
      </c>
      <c r="I27" s="10">
        <v>1.25</v>
      </c>
      <c r="J27" s="24"/>
      <c r="K27" s="10">
        <v>1</v>
      </c>
      <c r="L27" s="10">
        <v>10</v>
      </c>
      <c r="M27" s="11">
        <f t="shared" si="4"/>
        <v>10</v>
      </c>
      <c r="N27" s="12">
        <f t="shared" si="5"/>
        <v>110.25</v>
      </c>
    </row>
    <row r="28" spans="1:14" ht="61.2" x14ac:dyDescent="0.3">
      <c r="A28" s="9" t="s">
        <v>49</v>
      </c>
      <c r="B28" s="9"/>
      <c r="C28" s="9" t="s">
        <v>70</v>
      </c>
      <c r="D28" s="22" t="s">
        <v>58</v>
      </c>
      <c r="E28" s="22" t="s">
        <v>56</v>
      </c>
      <c r="F28" s="23">
        <v>1</v>
      </c>
      <c r="G28" s="23"/>
      <c r="H28" s="24">
        <v>8.82</v>
      </c>
      <c r="I28" s="10">
        <v>1.25</v>
      </c>
      <c r="J28" s="24"/>
      <c r="K28" s="10">
        <v>1</v>
      </c>
      <c r="L28" s="10">
        <v>5</v>
      </c>
      <c r="M28" s="11">
        <f t="shared" ref="M28" si="6">K28*L28</f>
        <v>5</v>
      </c>
      <c r="N28" s="12">
        <f t="shared" ref="N28" si="7">((H28*I28*F28)+(J28*G28))*M28</f>
        <v>55.125</v>
      </c>
    </row>
    <row r="29" spans="1:14" ht="15.6" x14ac:dyDescent="0.35">
      <c r="A29" s="28"/>
      <c r="B29" s="28"/>
      <c r="C29" s="28"/>
      <c r="D29" s="28"/>
      <c r="E29" s="28"/>
      <c r="F29" s="26"/>
      <c r="G29" s="26"/>
      <c r="H29" s="26"/>
      <c r="I29" s="26"/>
      <c r="J29" s="26"/>
      <c r="K29" s="26"/>
      <c r="L29" s="26"/>
      <c r="M29" s="40" t="s">
        <v>43</v>
      </c>
      <c r="N29" s="33">
        <f>SUM(N25:N28)</f>
        <v>330.75</v>
      </c>
    </row>
    <row r="30" spans="1:14" ht="105.6" x14ac:dyDescent="0.3">
      <c r="A30" s="13" t="s">
        <v>60</v>
      </c>
      <c r="B30" s="9" t="s">
        <v>67</v>
      </c>
      <c r="C30" s="9"/>
      <c r="D30" s="22"/>
      <c r="E30" s="22"/>
      <c r="F30" s="30"/>
      <c r="G30" s="30"/>
      <c r="H30" s="31"/>
      <c r="I30" s="26"/>
      <c r="J30" s="31"/>
      <c r="K30" s="26"/>
      <c r="L30" s="26"/>
      <c r="M30" s="26"/>
      <c r="N30" s="38"/>
    </row>
    <row r="31" spans="1:14" ht="102" x14ac:dyDescent="0.3">
      <c r="A31" s="9" t="s">
        <v>62</v>
      </c>
      <c r="B31" s="9"/>
      <c r="C31" s="9" t="s">
        <v>77</v>
      </c>
      <c r="D31" s="22" t="s">
        <v>59</v>
      </c>
      <c r="E31" s="22" t="s">
        <v>56</v>
      </c>
      <c r="F31" s="23">
        <v>2</v>
      </c>
      <c r="G31" s="23"/>
      <c r="H31" s="24">
        <v>8.82</v>
      </c>
      <c r="I31" s="10">
        <v>1.25</v>
      </c>
      <c r="J31" s="24"/>
      <c r="K31" s="10">
        <v>1</v>
      </c>
      <c r="L31" s="10">
        <v>5</v>
      </c>
      <c r="M31" s="11">
        <f t="shared" ref="M31:M43" si="8">K31*L31</f>
        <v>5</v>
      </c>
      <c r="N31" s="12">
        <f t="shared" ref="N31:N43" si="9">((H31*I31*F31)+(J31*G31))*M31</f>
        <v>110.25</v>
      </c>
    </row>
    <row r="32" spans="1:14" ht="61.2" x14ac:dyDescent="0.3">
      <c r="A32" s="9" t="s">
        <v>61</v>
      </c>
      <c r="B32" s="9"/>
      <c r="C32" s="9" t="s">
        <v>78</v>
      </c>
      <c r="D32" s="22" t="s">
        <v>68</v>
      </c>
      <c r="E32" s="22" t="s">
        <v>56</v>
      </c>
      <c r="F32" s="23">
        <v>2</v>
      </c>
      <c r="G32" s="23"/>
      <c r="H32" s="24">
        <v>8.82</v>
      </c>
      <c r="I32" s="10">
        <v>1.25</v>
      </c>
      <c r="J32" s="24"/>
      <c r="K32" s="10">
        <v>1</v>
      </c>
      <c r="L32" s="10">
        <v>10</v>
      </c>
      <c r="M32" s="11">
        <f t="shared" si="8"/>
        <v>10</v>
      </c>
      <c r="N32" s="12">
        <f t="shared" si="9"/>
        <v>220.5</v>
      </c>
    </row>
    <row r="33" spans="1:14" ht="40.799999999999997" x14ac:dyDescent="0.3">
      <c r="A33" s="9" t="s">
        <v>63</v>
      </c>
      <c r="B33" s="9"/>
      <c r="C33" s="9" t="s">
        <v>78</v>
      </c>
      <c r="D33" s="22" t="s">
        <v>57</v>
      </c>
      <c r="E33" s="22" t="s">
        <v>56</v>
      </c>
      <c r="F33" s="23">
        <v>2</v>
      </c>
      <c r="G33" s="23"/>
      <c r="H33" s="24">
        <v>8.82</v>
      </c>
      <c r="I33" s="10">
        <v>1.25</v>
      </c>
      <c r="J33" s="24"/>
      <c r="K33" s="10">
        <v>1</v>
      </c>
      <c r="L33" s="10">
        <v>10</v>
      </c>
      <c r="M33" s="11">
        <f t="shared" si="8"/>
        <v>10</v>
      </c>
      <c r="N33" s="12">
        <f t="shared" si="9"/>
        <v>220.5</v>
      </c>
    </row>
    <row r="34" spans="1:14" ht="61.2" x14ac:dyDescent="0.3">
      <c r="A34" s="9" t="s">
        <v>64</v>
      </c>
      <c r="B34" s="9"/>
      <c r="C34" s="9" t="s">
        <v>78</v>
      </c>
      <c r="D34" s="22" t="s">
        <v>58</v>
      </c>
      <c r="E34" s="22" t="s">
        <v>56</v>
      </c>
      <c r="F34" s="23">
        <v>2</v>
      </c>
      <c r="G34" s="23"/>
      <c r="H34" s="24">
        <v>8.82</v>
      </c>
      <c r="I34" s="10">
        <v>1.25</v>
      </c>
      <c r="J34" s="24"/>
      <c r="K34" s="10">
        <v>1</v>
      </c>
      <c r="L34" s="10">
        <v>5</v>
      </c>
      <c r="M34" s="11">
        <f t="shared" ref="M34" si="10">K34*L34</f>
        <v>5</v>
      </c>
      <c r="N34" s="12">
        <f t="shared" ref="N34" si="11">((H34*I34*F34)+(J34*G34))*M34</f>
        <v>110.25</v>
      </c>
    </row>
    <row r="35" spans="1:14" ht="15.6" x14ac:dyDescent="0.35">
      <c r="A35" s="28"/>
      <c r="B35" s="28"/>
      <c r="C35" s="28"/>
      <c r="D35" s="28"/>
      <c r="E35" s="28"/>
      <c r="F35" s="26"/>
      <c r="G35" s="26"/>
      <c r="H35" s="26"/>
      <c r="I35" s="26"/>
      <c r="J35" s="26"/>
      <c r="K35" s="26"/>
      <c r="L35" s="26"/>
      <c r="M35" s="40" t="s">
        <v>43</v>
      </c>
      <c r="N35" s="33">
        <f>SUM(N31:N34)</f>
        <v>661.5</v>
      </c>
    </row>
    <row r="36" spans="1:14" ht="79.2" x14ac:dyDescent="0.3">
      <c r="A36" s="9" t="s">
        <v>79</v>
      </c>
      <c r="B36" s="9" t="s">
        <v>91</v>
      </c>
      <c r="C36" s="9"/>
      <c r="D36" s="22"/>
      <c r="E36" s="22"/>
      <c r="F36" s="23"/>
      <c r="G36" s="23"/>
      <c r="H36" s="24"/>
      <c r="I36" s="10"/>
      <c r="J36" s="24"/>
      <c r="K36" s="10"/>
      <c r="L36" s="10"/>
      <c r="M36" s="11"/>
      <c r="N36" s="12"/>
    </row>
    <row r="37" spans="1:14" ht="102" x14ac:dyDescent="0.3">
      <c r="A37" s="9" t="s">
        <v>82</v>
      </c>
      <c r="B37" s="9"/>
      <c r="C37" s="9" t="s">
        <v>87</v>
      </c>
      <c r="D37" s="22" t="s">
        <v>59</v>
      </c>
      <c r="E37" s="22" t="s">
        <v>56</v>
      </c>
      <c r="F37" s="23">
        <v>2</v>
      </c>
      <c r="G37" s="23"/>
      <c r="H37" s="24">
        <v>9.7100000000000009</v>
      </c>
      <c r="I37" s="10">
        <v>1.25</v>
      </c>
      <c r="J37" s="24"/>
      <c r="K37" s="10">
        <v>60</v>
      </c>
      <c r="L37" s="10">
        <v>5</v>
      </c>
      <c r="M37" s="11">
        <f t="shared" ref="M37:M39" si="12">K37*L37</f>
        <v>300</v>
      </c>
      <c r="N37" s="12">
        <f t="shared" ref="N37:N39" si="13">((H37*I37*F37)+(J37*G37))*M37</f>
        <v>7282.5000000000009</v>
      </c>
    </row>
    <row r="38" spans="1:14" ht="61.2" x14ac:dyDescent="0.3">
      <c r="A38" s="9" t="s">
        <v>81</v>
      </c>
      <c r="B38" s="9"/>
      <c r="C38" s="9" t="s">
        <v>88</v>
      </c>
      <c r="D38" s="22" t="s">
        <v>68</v>
      </c>
      <c r="E38" s="22" t="s">
        <v>56</v>
      </c>
      <c r="F38" s="23">
        <v>2</v>
      </c>
      <c r="G38" s="23"/>
      <c r="H38" s="24">
        <v>9.7100000000000009</v>
      </c>
      <c r="I38" s="10">
        <v>1.25</v>
      </c>
      <c r="J38" s="24"/>
      <c r="K38" s="10">
        <v>60</v>
      </c>
      <c r="L38" s="10">
        <v>10</v>
      </c>
      <c r="M38" s="11">
        <f t="shared" si="12"/>
        <v>600</v>
      </c>
      <c r="N38" s="12">
        <f t="shared" si="13"/>
        <v>14565.000000000002</v>
      </c>
    </row>
    <row r="39" spans="1:14" ht="52.8" x14ac:dyDescent="0.3">
      <c r="A39" s="9" t="s">
        <v>80</v>
      </c>
      <c r="B39" s="9"/>
      <c r="C39" s="9" t="s">
        <v>88</v>
      </c>
      <c r="D39" s="22" t="s">
        <v>57</v>
      </c>
      <c r="E39" s="22" t="s">
        <v>56</v>
      </c>
      <c r="F39" s="23">
        <v>2</v>
      </c>
      <c r="G39" s="23"/>
      <c r="H39" s="24">
        <v>9.7100000000000009</v>
      </c>
      <c r="I39" s="10">
        <v>1.25</v>
      </c>
      <c r="J39" s="24"/>
      <c r="K39" s="10">
        <v>60</v>
      </c>
      <c r="L39" s="10">
        <v>10</v>
      </c>
      <c r="M39" s="11">
        <f t="shared" si="12"/>
        <v>600</v>
      </c>
      <c r="N39" s="12">
        <f t="shared" si="13"/>
        <v>14565.000000000002</v>
      </c>
    </row>
    <row r="40" spans="1:14" ht="15.6" x14ac:dyDescent="0.35">
      <c r="A40" s="28"/>
      <c r="B40" s="28"/>
      <c r="C40" s="28"/>
      <c r="D40" s="28"/>
      <c r="E40" s="28"/>
      <c r="F40" s="26"/>
      <c r="G40" s="26"/>
      <c r="H40" s="26"/>
      <c r="I40" s="26"/>
      <c r="J40" s="26"/>
      <c r="K40" s="26"/>
      <c r="L40" s="26"/>
      <c r="M40" s="40" t="s">
        <v>43</v>
      </c>
      <c r="N40" s="33">
        <f>SUM(N37:N39)</f>
        <v>36412.500000000007</v>
      </c>
    </row>
    <row r="41" spans="1:14" ht="132" x14ac:dyDescent="0.3">
      <c r="A41" s="9" t="s">
        <v>83</v>
      </c>
      <c r="B41" s="9" t="s">
        <v>92</v>
      </c>
      <c r="C41" s="9"/>
      <c r="D41" s="22"/>
      <c r="E41" s="22"/>
      <c r="F41" s="23"/>
      <c r="G41" s="23"/>
      <c r="H41" s="24"/>
      <c r="I41" s="10"/>
      <c r="J41" s="24"/>
      <c r="K41" s="10"/>
      <c r="L41" s="10"/>
      <c r="M41" s="11"/>
      <c r="N41" s="12"/>
    </row>
    <row r="42" spans="1:14" ht="102" x14ac:dyDescent="0.3">
      <c r="A42" s="9" t="s">
        <v>84</v>
      </c>
      <c r="B42" s="9"/>
      <c r="C42" s="9" t="s">
        <v>87</v>
      </c>
      <c r="D42" s="22" t="s">
        <v>59</v>
      </c>
      <c r="E42" s="22" t="s">
        <v>56</v>
      </c>
      <c r="F42" s="23">
        <v>2</v>
      </c>
      <c r="G42" s="23"/>
      <c r="H42" s="24">
        <v>9.7100000000000009</v>
      </c>
      <c r="I42" s="10">
        <v>1.25</v>
      </c>
      <c r="J42" s="24"/>
      <c r="K42" s="10">
        <v>60</v>
      </c>
      <c r="L42" s="10">
        <v>5</v>
      </c>
      <c r="M42" s="11">
        <f t="shared" ref="M42" si="14">K42*L42</f>
        <v>300</v>
      </c>
      <c r="N42" s="12">
        <f t="shared" ref="N42" si="15">((H42*I42*F42)+(J42*G42))*M42</f>
        <v>7282.5000000000009</v>
      </c>
    </row>
    <row r="43" spans="1:14" ht="61.2" x14ac:dyDescent="0.3">
      <c r="A43" s="9" t="s">
        <v>85</v>
      </c>
      <c r="B43" s="9"/>
      <c r="C43" s="9" t="s">
        <v>89</v>
      </c>
      <c r="D43" s="22" t="s">
        <v>58</v>
      </c>
      <c r="E43" s="22" t="s">
        <v>56</v>
      </c>
      <c r="F43" s="23">
        <v>2</v>
      </c>
      <c r="G43" s="23"/>
      <c r="H43" s="24">
        <v>9.7100000000000009</v>
      </c>
      <c r="I43" s="10">
        <v>1.25</v>
      </c>
      <c r="J43" s="24"/>
      <c r="K43" s="10">
        <v>1</v>
      </c>
      <c r="L43" s="10">
        <v>5</v>
      </c>
      <c r="M43" s="11">
        <f t="shared" si="8"/>
        <v>5</v>
      </c>
      <c r="N43" s="12">
        <f t="shared" si="9"/>
        <v>121.37500000000001</v>
      </c>
    </row>
    <row r="44" spans="1:14" ht="14.55" customHeight="1" x14ac:dyDescent="0.35">
      <c r="A44" s="28"/>
      <c r="B44" s="28"/>
      <c r="C44" s="28"/>
      <c r="D44" s="28"/>
      <c r="E44" s="28"/>
      <c r="F44" s="26"/>
      <c r="G44" s="26"/>
      <c r="H44" s="26"/>
      <c r="I44" s="26"/>
      <c r="J44" s="26"/>
      <c r="K44" s="26"/>
      <c r="L44" s="26"/>
      <c r="M44" s="40" t="s">
        <v>43</v>
      </c>
      <c r="N44" s="33">
        <f>SUM(N42:N43)</f>
        <v>7403.8750000000009</v>
      </c>
    </row>
    <row r="45" spans="1:14" ht="15" customHeight="1" x14ac:dyDescent="0.35">
      <c r="A45" s="28"/>
      <c r="B45" s="28"/>
      <c r="C45" s="28"/>
      <c r="D45" s="28"/>
      <c r="E45" s="28"/>
      <c r="F45" s="26"/>
      <c r="G45" s="26"/>
      <c r="H45" s="26"/>
      <c r="I45" s="26"/>
      <c r="J45" s="26"/>
      <c r="K45" s="26"/>
      <c r="L45" s="39"/>
      <c r="M45" s="37" t="s">
        <v>45</v>
      </c>
      <c r="N45" s="33">
        <f>N23+N29+N35+N40+N44</f>
        <v>44922.812500000007</v>
      </c>
    </row>
    <row r="46" spans="1:14" ht="25.95" customHeight="1" x14ac:dyDescent="0.3">
      <c r="A46" s="53" t="s">
        <v>15</v>
      </c>
      <c r="B46" s="54"/>
      <c r="C46" s="54"/>
      <c r="D46" s="54"/>
      <c r="E46" s="54"/>
      <c r="F46" s="54"/>
      <c r="G46" s="54"/>
      <c r="H46" s="54"/>
      <c r="I46" s="54"/>
      <c r="J46" s="54"/>
      <c r="K46" s="54"/>
      <c r="L46" s="54"/>
      <c r="M46" s="54"/>
      <c r="N46" s="55"/>
    </row>
    <row r="47" spans="1:14" ht="16.2" x14ac:dyDescent="0.3">
      <c r="A47" s="53" t="s">
        <v>16</v>
      </c>
      <c r="B47" s="54"/>
      <c r="C47" s="54"/>
      <c r="D47" s="54"/>
      <c r="E47" s="54"/>
      <c r="F47" s="54"/>
      <c r="G47" s="54"/>
      <c r="H47" s="54"/>
      <c r="I47" s="54"/>
      <c r="J47" s="54"/>
      <c r="K47" s="54"/>
      <c r="L47" s="54"/>
      <c r="M47" s="55"/>
      <c r="N47" s="33">
        <f>N45-N16</f>
        <v>44922.812500000007</v>
      </c>
    </row>
    <row r="48" spans="1:14" x14ac:dyDescent="0.3">
      <c r="A48" s="46"/>
      <c r="B48" s="46"/>
      <c r="C48" s="46"/>
      <c r="D48" s="46"/>
      <c r="E48" s="46"/>
      <c r="F48" s="14"/>
      <c r="G48" s="14"/>
      <c r="H48" s="14"/>
      <c r="I48" s="14"/>
      <c r="J48" s="14"/>
      <c r="K48" s="14"/>
      <c r="L48" s="14"/>
      <c r="M48" s="15"/>
      <c r="N48" s="16"/>
    </row>
    <row r="49" spans="1:14" x14ac:dyDescent="0.3">
      <c r="A49" s="58" t="s">
        <v>73</v>
      </c>
      <c r="B49" s="58"/>
      <c r="C49" s="58"/>
      <c r="D49" s="58"/>
      <c r="E49" s="58"/>
      <c r="F49" s="58"/>
      <c r="G49" s="58"/>
      <c r="H49" s="58"/>
      <c r="I49" s="58"/>
      <c r="J49" s="58"/>
      <c r="K49" s="58"/>
      <c r="L49" s="58"/>
      <c r="M49" s="58"/>
      <c r="N49" s="58"/>
    </row>
    <row r="50" spans="1:14" x14ac:dyDescent="0.3">
      <c r="A50" s="58" t="s">
        <v>74</v>
      </c>
      <c r="B50" s="58"/>
      <c r="C50" s="58"/>
      <c r="D50" s="58"/>
      <c r="E50" s="58"/>
      <c r="F50" s="58"/>
      <c r="G50" s="58"/>
      <c r="H50" s="58"/>
      <c r="I50" s="58"/>
      <c r="J50" s="58"/>
      <c r="K50" s="58"/>
      <c r="L50" s="58"/>
      <c r="M50" s="58"/>
      <c r="N50" s="58"/>
    </row>
    <row r="51" spans="1:14" ht="24.45" customHeight="1" x14ac:dyDescent="0.3">
      <c r="A51" s="58" t="s">
        <v>86</v>
      </c>
      <c r="B51" s="58"/>
      <c r="C51" s="58"/>
      <c r="D51" s="58"/>
      <c r="E51" s="58"/>
      <c r="F51" s="58"/>
      <c r="G51" s="58"/>
      <c r="H51" s="58"/>
      <c r="I51" s="58"/>
      <c r="J51" s="58"/>
      <c r="K51" s="58"/>
      <c r="L51" s="58"/>
      <c r="M51" s="58"/>
      <c r="N51" s="58"/>
    </row>
    <row r="52" spans="1:14" x14ac:dyDescent="0.3">
      <c r="A52" s="59" t="s">
        <v>90</v>
      </c>
      <c r="B52" s="59"/>
      <c r="C52" s="59"/>
      <c r="D52" s="59"/>
      <c r="E52" s="59"/>
      <c r="F52" s="59"/>
      <c r="G52" s="59"/>
      <c r="H52" s="59"/>
      <c r="I52" s="59"/>
      <c r="J52" s="59"/>
      <c r="K52" s="59"/>
      <c r="L52" s="59"/>
      <c r="M52" s="59"/>
      <c r="N52" s="59"/>
    </row>
    <row r="53" spans="1:14" x14ac:dyDescent="0.3">
      <c r="A53" s="17"/>
      <c r="N53" s="3"/>
    </row>
    <row r="54" spans="1:14" ht="15.6" x14ac:dyDescent="0.3">
      <c r="A54" s="18"/>
      <c r="B54" s="18" t="s">
        <v>20</v>
      </c>
      <c r="N54" s="3"/>
    </row>
    <row r="55" spans="1:14" x14ac:dyDescent="0.3">
      <c r="A55" s="19"/>
      <c r="B55" s="56" t="s">
        <v>53</v>
      </c>
      <c r="C55" s="56"/>
      <c r="E55" s="57"/>
      <c r="F55" s="57"/>
      <c r="G55" s="57"/>
      <c r="H55" s="57"/>
      <c r="K55" s="57" t="s">
        <v>52</v>
      </c>
      <c r="L55" s="57"/>
      <c r="M55" s="57"/>
      <c r="N55" s="3"/>
    </row>
    <row r="56" spans="1:14" x14ac:dyDescent="0.3">
      <c r="A56" s="19"/>
      <c r="B56" s="47" t="s">
        <v>21</v>
      </c>
      <c r="C56" s="47"/>
      <c r="D56" s="19"/>
      <c r="E56" s="48" t="s">
        <v>28</v>
      </c>
      <c r="F56" s="48"/>
      <c r="G56" s="48"/>
      <c r="H56" s="48"/>
      <c r="I56" s="19"/>
      <c r="J56" s="19"/>
      <c r="K56" s="49" t="s">
        <v>39</v>
      </c>
      <c r="L56" s="49"/>
      <c r="M56" s="49"/>
      <c r="N56" s="20"/>
    </row>
    <row r="57" spans="1:14" ht="15.6" x14ac:dyDescent="0.3">
      <c r="A57" s="4"/>
      <c r="N57" s="3"/>
    </row>
    <row r="58" spans="1:14" x14ac:dyDescent="0.3">
      <c r="A58" s="5"/>
      <c r="B58" s="5"/>
      <c r="C58" s="5"/>
      <c r="D58" s="5"/>
      <c r="E58" s="5"/>
      <c r="F58" s="5"/>
      <c r="G58" s="5"/>
      <c r="H58" s="5"/>
      <c r="I58" s="5"/>
      <c r="J58" s="5"/>
      <c r="K58" s="5"/>
      <c r="L58" s="5"/>
      <c r="M58" s="5"/>
      <c r="N58" s="21"/>
    </row>
  </sheetData>
  <sheetProtection formatRows="0" insertRows="0" deleteRows="0"/>
  <dataConsolidate/>
  <mergeCells count="21">
    <mergeCell ref="A7:E7"/>
    <mergeCell ref="F7:G7"/>
    <mergeCell ref="C1:L1"/>
    <mergeCell ref="A2:N2"/>
    <mergeCell ref="A4:N4"/>
    <mergeCell ref="D5:G5"/>
    <mergeCell ref="D6:G6"/>
    <mergeCell ref="B56:C56"/>
    <mergeCell ref="E56:H56"/>
    <mergeCell ref="K56:M56"/>
    <mergeCell ref="A9:N9"/>
    <mergeCell ref="A17:N17"/>
    <mergeCell ref="A46:N46"/>
    <mergeCell ref="A47:M47"/>
    <mergeCell ref="B55:C55"/>
    <mergeCell ref="E55:H55"/>
    <mergeCell ref="K55:M55"/>
    <mergeCell ref="A51:N51"/>
    <mergeCell ref="A50:N50"/>
    <mergeCell ref="A49:N49"/>
    <mergeCell ref="A52:N52"/>
  </mergeCells>
  <dataValidations xWindow="403" yWindow="435" count="12">
    <dataValidation type="list" allowBlank="1" showInputMessage="1" showErrorMessage="1" errorTitle="Galima kilmė" error="tarptautinės teisės aktai_x000a_Europos Sąjungos teisės aktai_x000a_Lietuvos Respublikos teisės aktai" prompt="Pasirinkite informacinio įpareigojimo kilmę_x000a_" sqref="E14 E11" xr:uid="{00000000-0002-0000-0000-000000000000}">
      <formula1>"tarptautinės teisės aktai,Europos Sąjungos teisės aktai,Lietuvos Respublikos teisės aktai"</formula1>
    </dataValidation>
    <dataValidation type="list" allowBlank="1" showInputMessage="1" showErrorMessage="1" errorTitle="Galima kilmė" error="tarptautinės teisės aktai_x000a_Europos Sąjungos teisės aktai_x000a_Lietuvos Respublikos teisės aktai" prompt="Pasirinkite informacinio įpareigojimo kilmę" sqref="E19:E22 E25:E28 E31:E34 E36:E39 E41:E43" xr:uid="{00000000-0002-0000-0000-000001000000}">
      <formula1>"tarptautinės teisės aktai,Europos Sąjungos teisės aktai,Lietuvos Respublikos teisės aktai"</formula1>
    </dataValidation>
    <dataValidation type="decimal" allowBlank="1" showInputMessage="1" showErrorMessage="1" errorTitle="Galimi tik skaičiai" error="Įrašykite laiką valandomis" sqref="F14:G14 F19:G22 F11:G11 F25:G28 F31:G34 F36:G39 F41:G43" xr:uid="{00000000-0002-0000-0000-000002000000}">
      <formula1>0</formula1>
      <formula2>200</formula2>
    </dataValidation>
    <dataValidation type="decimal" errorStyle="information" operator="equal" allowBlank="1" showInputMessage="1" showErrorMessage="1" error="Rekomenduojamas naudoti pridėtinių išlaidų dydis – 25 procentai vidinio tarifo dydžio, t.y. langelio reikšmė 1,25. Vertinimą atliekanti institucija kiekvienu atveju pridėtinių išlaidų dydį gali peržiūrėti." sqref="I14 I19:I22 I11 I25:I28 I31:I34 I36:I39 I41:I43" xr:uid="{00000000-0002-0000-0000-000003000000}">
      <formula1>1.25</formula1>
    </dataValidation>
    <dataValidation type="whole" allowBlank="1" showInputMessage="1" showErrorMessage="1" sqref="L15:L16" xr:uid="{00000000-0002-0000-0000-000004000000}">
      <formula1>1</formula1>
      <formula2>100000000000</formula2>
    </dataValidation>
    <dataValidation type="decimal" allowBlank="1" showInputMessage="1" showErrorMessage="1" error="Įrašykite tarifą eurais_x000a_" sqref="H14 H11" xr:uid="{00000000-0002-0000-0000-000005000000}">
      <formula1>0</formula1>
      <formula2>100</formula2>
    </dataValidation>
    <dataValidation type="decimal" allowBlank="1" showInputMessage="1" showErrorMessage="1" error="Įrašykite tarifą eurais" sqref="J14 J11 J19:J28 J30:J34 J36:J39 J41:J43" xr:uid="{00000000-0002-0000-0000-000006000000}">
      <formula1>0</formula1>
      <formula2>100</formula2>
    </dataValidation>
    <dataValidation type="decimal" allowBlank="1" showInputMessage="1" showErrorMessage="1" error="Įrašykite veiksmo vykdymo dažnį per vienerius metus_x000a_" sqref="K14 K11" xr:uid="{00000000-0002-0000-0000-000007000000}">
      <formula1>0.1</formula1>
      <formula2>200</formula2>
    </dataValidation>
    <dataValidation type="whole" allowBlank="1" showInputMessage="1" showErrorMessage="1" error="Įrašykite ūkio subjektų, kurie privalo vykdymo veiksmą, skaičių_x000a_" sqref="L14 L11 L19:L28 L30:L34 L36:L39 L41:L43" xr:uid="{00000000-0002-0000-0000-000008000000}">
      <formula1>1</formula1>
      <formula2>100000000000</formula2>
    </dataValidation>
    <dataValidation type="textLength" allowBlank="1" showInputMessage="1" showErrorMessage="1" sqref="D11" xr:uid="{00000000-0002-0000-0000-000009000000}">
      <formula1>1</formula1>
      <formula2>200</formula2>
    </dataValidation>
    <dataValidation allowBlank="1" showInputMessage="1" showErrorMessage="1" error="Įrašykite tarifą eurais" sqref="H19:H28 H30:H34 H36:H39 H41:H43" xr:uid="{00000000-0002-0000-0000-00000A000000}"/>
    <dataValidation type="decimal" allowBlank="1" showInputMessage="1" showErrorMessage="1" error="Įrašykite veiksmo vykdymo dažnį per vienerius metus" sqref="K19:K28 K30:K34 K36:K39 K41:K43" xr:uid="{00000000-0002-0000-0000-00000B000000}">
      <formula1>0.1</formula1>
      <formula2>200</formula2>
    </dataValidation>
  </dataValidations>
  <pageMargins left="0.7" right="0.7" top="0.75" bottom="0.75" header="0.3" footer="0.3"/>
  <pageSetup paperSize="9" scale="94"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D44C7E-847E-488E-B8D9-865AD688E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85F6D8-752E-4A07-8478-9F5E63CF6CA9}">
  <ds:schemaRefs>
    <ds:schemaRef ds:uri="http://schemas.microsoft.com/sharepoint/v3/contenttype/forms"/>
  </ds:schemaRefs>
</ds:datastoreItem>
</file>

<file path=customXml/itemProps3.xml><?xml version="1.0" encoding="utf-8"?>
<ds:datastoreItem xmlns:ds="http://schemas.openxmlformats.org/officeDocument/2006/customXml" ds:itemID="{0282553B-3C7B-4786-983D-5F0F3908985F}">
  <ds:schemaRefs>
    <ds:schemaRef ds:uri="http://purl.org/dc/terms/"/>
    <ds:schemaRef ds:uri="2e073065-020e-4dce-99c7-95e5c43123bb"/>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Skaičiuoklė</vt:lpstr>
      <vt:lpstr>Skaičiuoklė!Print_Area</vt:lpstr>
    </vt:vector>
  </TitlesOfParts>
  <Company>u 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Eurika Norkienė</dc:creator>
  <cp:lastModifiedBy>Eurika Norkienė</cp:lastModifiedBy>
  <cp:lastPrinted>2021-08-26T11:45:58Z</cp:lastPrinted>
  <dcterms:created xsi:type="dcterms:W3CDTF">2018-05-22T08:03:29Z</dcterms:created>
  <dcterms:modified xsi:type="dcterms:W3CDTF">2021-08-30T10:43:43Z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y fmtid="{D5CDD505-2E9C-101B-9397-08002B2CF9AE}" pid="3" name="Order">
    <vt:r8>4503400</vt:r8>
  </property>
  <property fmtid="{D5CDD505-2E9C-101B-9397-08002B2CF9AE}" pid="4" name="_dlc_DocIdItemGuid">
    <vt:lpwstr>cc980b07-d1b9-5211-be2c-8ac98c105ee6</vt:lpwstr>
  </property>
  <property fmtid="{D5CDD505-2E9C-101B-9397-08002B2CF9AE}" pid="5" name="DISidcName">
    <vt:lpwstr>vdvis_dev</vt:lpwstr>
  </property>
  <property fmtid="{D5CDD505-2E9C-101B-9397-08002B2CF9AE}" pid="6" name="DISdID">
    <vt:lpwstr>6195855</vt:lpwstr>
  </property>
  <property fmtid="{D5CDD505-2E9C-101B-9397-08002B2CF9AE}" pid="7" name="DISCdDocAuthor">
    <vt:lpwstr>n.paskauskaite</vt:lpwstr>
  </property>
  <property fmtid="{D5CDD505-2E9C-101B-9397-08002B2CF9AE}" pid="8" name="VDVISDokPavadinimas">
    <vt:lpwstr>Administracinės naštos ūkio subjektams apskaičiavimo ataskaita dėl Atliekų tvarkymo įstatymo</vt:lpwstr>
  </property>
  <property fmtid="{D5CDD505-2E9C-101B-9397-08002B2CF9AE}" pid="9" name="DIScgiUrl">
    <vt:lpwstr>https://vdvis.am.lt/cs/idcplg</vt:lpwstr>
  </property>
  <property fmtid="{D5CDD505-2E9C-101B-9397-08002B2CF9AE}" pid="10" name="DISProperties">
    <vt:lpwstr>DISdDocName,DISCdDocAuthor,DIScgiUrl,DISdUser,DISdID,VDVISDokPavadinimas,DISidcName,DISTaskPaneUrl</vt:lpwstr>
  </property>
  <property fmtid="{D5CDD505-2E9C-101B-9397-08002B2CF9AE}" pid="11" name="DISTaskPaneUrl">
    <vt:lpwstr>https://vdvis.am.lt/cs/idcplg?IdcService=DESKTOP_DOC_INFO&amp;dDocName=AM_5904599&amp;dID=6195855&amp;ClientControlled=DocMan,taskpane&amp;coreContentOnly=1</vt:lpwstr>
  </property>
  <property fmtid="{D5CDD505-2E9C-101B-9397-08002B2CF9AE}" pid="12" name="DISdUser">
    <vt:lpwstr>n.paskauskaite</vt:lpwstr>
  </property>
  <property fmtid="{D5CDD505-2E9C-101B-9397-08002B2CF9AE}" pid="13" name="DISdDocName">
    <vt:lpwstr>AM_5904599</vt:lpwstr>
  </property>
</Properties>
</file>