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https://lrvk-my.sharepoint.com/personal/regina_kiseliene_lrv_lt/Documents/Darbalaukis/"/>
    </mc:Choice>
  </mc:AlternateContent>
  <xr:revisionPtr revIDLastSave="0" documentId="8_{20A19DD6-2056-4C37-85A0-F325A3E9B1D9}" xr6:coauthVersionLast="47" xr6:coauthVersionMax="47" xr10:uidLastSave="{00000000-0000-0000-0000-000000000000}"/>
  <bookViews>
    <workbookView xWindow="-108" yWindow="-108" windowWidth="30936" windowHeight="16896"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54" i="11" l="1"/>
  <c r="C50" i="11"/>
  <c r="C56" i="11" s="1"/>
  <c r="C43" i="11"/>
  <c r="C39" i="11"/>
  <c r="C45" i="11" s="1"/>
  <c r="C23" i="11"/>
  <c r="C19" i="11"/>
  <c r="C12" i="11"/>
  <c r="C8" i="11"/>
  <c r="C14" i="11" s="1"/>
  <c r="D51" i="14"/>
  <c r="D50" i="14"/>
  <c r="D47" i="14"/>
  <c r="D46" i="14"/>
  <c r="D48" i="14" s="1"/>
  <c r="D40" i="14"/>
  <c r="D39" i="14"/>
  <c r="D41" i="14" s="1"/>
  <c r="D36" i="14"/>
  <c r="D35" i="14"/>
  <c r="D37" i="14" s="1"/>
  <c r="D43" i="14" s="1"/>
  <c r="D22" i="14"/>
  <c r="D21" i="14"/>
  <c r="D23" i="14" s="1"/>
  <c r="G13" i="10" s="1"/>
  <c r="D18" i="14"/>
  <c r="D17" i="14"/>
  <c r="D19" i="14" s="1"/>
  <c r="G12" i="10" s="1"/>
  <c r="D11" i="14"/>
  <c r="D10" i="14"/>
  <c r="D12" i="14" s="1"/>
  <c r="D7" i="14"/>
  <c r="D6" i="14"/>
  <c r="D8" i="14" s="1"/>
  <c r="D14" i="14" s="1"/>
  <c r="C25" i="11" l="1"/>
  <c r="D52" i="14"/>
  <c r="D54" i="14" s="1"/>
  <c r="D25" i="14"/>
  <c r="I21" i="10"/>
  <c r="I20" i="10"/>
  <c r="A51" i="11"/>
  <c r="A47" i="11"/>
  <c r="A46" i="11"/>
  <c r="A40" i="11"/>
  <c r="A36" i="11"/>
  <c r="A35" i="11"/>
  <c r="A20" i="11"/>
  <c r="A16" i="11"/>
  <c r="A15" i="11"/>
  <c r="A9" i="11"/>
  <c r="A5" i="11"/>
  <c r="A4" i="11"/>
  <c r="A52" i="12"/>
  <c r="A48" i="12"/>
  <c r="A47" i="12"/>
  <c r="A41" i="12"/>
  <c r="A37" i="12"/>
  <c r="A36" i="12"/>
  <c r="A20" i="12"/>
  <c r="A16" i="12"/>
  <c r="A15" i="12"/>
  <c r="A9" i="12"/>
  <c r="A5" i="12"/>
  <c r="A4" i="12"/>
  <c r="A49" i="14"/>
  <c r="A45" i="14"/>
  <c r="A44" i="14"/>
  <c r="A38" i="14"/>
  <c r="A34" i="14"/>
  <c r="A33" i="14"/>
  <c r="A53" i="15"/>
  <c r="A48" i="15"/>
  <c r="A47" i="15"/>
  <c r="A41" i="15"/>
  <c r="A36" i="15"/>
  <c r="A35" i="15"/>
  <c r="A22" i="15"/>
  <c r="A17" i="15"/>
  <c r="A16" i="15"/>
  <c r="A4" i="15"/>
  <c r="A15" i="14"/>
  <c r="A4" i="14"/>
  <c r="A20" i="14"/>
  <c r="A16" i="14"/>
  <c r="A9" i="14"/>
  <c r="A5" i="14"/>
  <c r="A10" i="15"/>
  <c r="A5" i="15"/>
  <c r="I26" i="10"/>
  <c r="E54" i="12"/>
  <c r="E53" i="12"/>
  <c r="E50" i="12"/>
  <c r="E49" i="12"/>
  <c r="E43" i="12"/>
  <c r="E42" i="12"/>
  <c r="E39" i="12"/>
  <c r="E38" i="12"/>
  <c r="G55" i="15"/>
  <c r="G54" i="15"/>
  <c r="G50" i="15"/>
  <c r="G49" i="15"/>
  <c r="G43" i="15"/>
  <c r="G42" i="15"/>
  <c r="G38" i="15"/>
  <c r="G37" i="15"/>
  <c r="G40" i="15" s="1"/>
  <c r="G52" i="15" l="1"/>
  <c r="G58" i="15" s="1"/>
  <c r="E51" i="12"/>
  <c r="G57" i="15"/>
  <c r="H20" i="10"/>
  <c r="E40" i="12"/>
  <c r="E55" i="12"/>
  <c r="E57" i="12" s="1"/>
  <c r="G45" i="15"/>
  <c r="G46" i="15" s="1"/>
  <c r="E44" i="12"/>
  <c r="H21" i="10" s="1"/>
  <c r="G21" i="10"/>
  <c r="G20" i="10"/>
  <c r="I25" i="10"/>
  <c r="F20" i="10"/>
  <c r="F26" i="10"/>
  <c r="G26" i="10"/>
  <c r="F25" i="10"/>
  <c r="G24" i="15"/>
  <c r="G23" i="15"/>
  <c r="G26" i="15" s="1"/>
  <c r="F13" i="10" s="1"/>
  <c r="G19" i="15"/>
  <c r="G18" i="15"/>
  <c r="G12" i="15"/>
  <c r="G11" i="15"/>
  <c r="G14" i="15" s="1"/>
  <c r="G7" i="15"/>
  <c r="G6" i="15"/>
  <c r="E22" i="12"/>
  <c r="E21" i="12"/>
  <c r="E23" i="12" s="1"/>
  <c r="E18" i="12"/>
  <c r="E17" i="12"/>
  <c r="E11" i="12"/>
  <c r="E10" i="12"/>
  <c r="E12" i="12" s="1"/>
  <c r="H8" i="10" s="1"/>
  <c r="E7" i="12"/>
  <c r="E6" i="12"/>
  <c r="E8" i="12" s="1"/>
  <c r="E14" i="12" s="1"/>
  <c r="I8" i="10"/>
  <c r="H26" i="10" l="1"/>
  <c r="J26" i="10" s="1"/>
  <c r="K26" i="10" s="1"/>
  <c r="G9" i="15"/>
  <c r="E19" i="12"/>
  <c r="G21" i="15"/>
  <c r="G27" i="15" s="1"/>
  <c r="H13" i="10"/>
  <c r="J13" i="10" s="1"/>
  <c r="K13" i="10" s="1"/>
  <c r="I13" i="10"/>
  <c r="E46" i="12"/>
  <c r="G15" i="15"/>
  <c r="F12" i="10"/>
  <c r="J20" i="10"/>
  <c r="K20" i="10" s="1"/>
  <c r="H25" i="10"/>
  <c r="G25" i="10"/>
  <c r="F21" i="10"/>
  <c r="I7" i="10"/>
  <c r="F8" i="10"/>
  <c r="F7" i="10"/>
  <c r="J25" i="10" l="1"/>
  <c r="I12" i="10"/>
  <c r="E25" i="12"/>
  <c r="H12" i="10"/>
  <c r="J12" i="10" s="1"/>
  <c r="K12" i="10" s="1"/>
  <c r="L15" i="10" s="1"/>
  <c r="J21" i="10"/>
  <c r="K21" i="10" s="1"/>
  <c r="K25" i="10"/>
  <c r="H7" i="10"/>
  <c r="G7" i="10"/>
  <c r="G8" i="10"/>
  <c r="J7" i="10" l="1"/>
  <c r="K7" i="10" s="1"/>
  <c r="J8" i="10"/>
  <c r="K8" i="10" s="1"/>
  <c r="L23" i="10"/>
  <c r="L28" i="10"/>
  <c r="L30" i="10" l="1"/>
  <c r="L10" i="10"/>
  <c r="L17" i="10" s="1"/>
  <c r="L31" i="10" l="1"/>
</calcChain>
</file>

<file path=xl/sharedStrings.xml><?xml version="1.0" encoding="utf-8"?>
<sst xmlns="http://schemas.openxmlformats.org/spreadsheetml/2006/main" count="247" uniqueCount="104">
  <si>
    <t>Eil. Nr. </t>
  </si>
  <si>
    <t>Tikslinė grupė (T) (ūkio subjektų skaičius, vnt.)</t>
  </si>
  <si>
    <t>Išlaidos darbuotojams (D), Eur</t>
  </si>
  <si>
    <t>Išlaidos investicijoms (I), Eur</t>
  </si>
  <si>
    <t>Išlaidos medžiagoms (M), Eur</t>
  </si>
  <si>
    <t>1.</t>
  </si>
  <si>
    <t>1.1. </t>
  </si>
  <si>
    <t>1.1.1.</t>
  </si>
  <si>
    <t>1.1.2.</t>
  </si>
  <si>
    <t>...</t>
  </si>
  <si>
    <t> 1.2.</t>
  </si>
  <si>
    <t>1.2.1.</t>
  </si>
  <si>
    <t>1.2.2.</t>
  </si>
  <si>
    <t>....</t>
  </si>
  <si>
    <t xml:space="preserve">Darbuotojas </t>
  </si>
  <si>
    <t>Darbuotojų skaičius, vnt.</t>
  </si>
  <si>
    <t>Veiksmo atlikimo dažnis per metus</t>
  </si>
  <si>
    <t>A1.1</t>
  </si>
  <si>
    <t>A1.2</t>
  </si>
  <si>
    <t>A2.1</t>
  </si>
  <si>
    <t>A2.2</t>
  </si>
  <si>
    <t>B1.1</t>
  </si>
  <si>
    <t>B1.2</t>
  </si>
  <si>
    <t>B2.1</t>
  </si>
  <si>
    <t>B2.2</t>
  </si>
  <si>
    <t>Objektas</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</si>
  <si>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</si>
  <si>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</si>
  <si>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</si>
  <si>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</si>
  <si>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</si>
  <si>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Iš viso išlaidų investicijoms pagal įpareigojimą B</t>
  </si>
  <si>
    <t>Iš viso išlaidų medžiagoms pagal veiksmą A1</t>
  </si>
  <si>
    <t>Iš viso išlaidų medžiagoms pagal veiksmą A2</t>
  </si>
  <si>
    <t>Iš viso išlaidų medžiagoms pagal įpareigojimą A</t>
  </si>
  <si>
    <t>Iš viso išlaidų medžiagoms pagal veiksmą B1</t>
  </si>
  <si>
    <t>Iš viso išlaidų medžiagoms pagal įpareigojimą B</t>
  </si>
  <si>
    <t>Iš viso išlaidų medžiagoms pagal veiksmą B2</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</si>
  <si>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</si>
  <si>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</si>
  <si>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</si>
  <si>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</si>
  <si>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</si>
  <si>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</si>
  <si>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</si>
  <si>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</si>
  <si>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t>
  </si>
  <si>
    <t>2.</t>
  </si>
  <si>
    <t>2.1. </t>
  </si>
  <si>
    <t>2.1.1.</t>
  </si>
  <si>
    <t>2.1.2.</t>
  </si>
  <si>
    <t> 2.2.</t>
  </si>
  <si>
    <t>2.2.1.</t>
  </si>
  <si>
    <t>2.2.2.</t>
  </si>
  <si>
    <t>Išlaidos paslaugoms (darbams) įsigyti, Eur, (E)</t>
  </si>
  <si>
    <t>Įpareigojimo  tikslinei grupei sukeliama prisitaikymo išlaidų suma (PI), Eur, ((5)*(11))</t>
  </si>
  <si>
    <t>Medžiagos kiekis / metus (svorio ar tūrio matais arba vienetais) (Q)</t>
  </si>
  <si>
    <t>Išlaidų investicijoms (I) apskaičiavimas (galiojantis teisės aktas)</t>
  </si>
  <si>
    <t>Išlaidų investicijoms (I) apskaičiavimas (teisės akto projektas)</t>
  </si>
  <si>
    <t>Išlaidų medžiagoms (M) apskaičiavimas (galiojantis teisės aktas)</t>
  </si>
  <si>
    <t>Išlaidų medžiagoms (M) apskaičiavimas (teisės akto projektas)</t>
  </si>
  <si>
    <t>Teisės akto  (teisės akto projekto) straipsnis (-iai), punktas   (-ai) ir įpareigojimas</t>
  </si>
  <si>
    <t>Įpareigojimo vykdymo veiksmas</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</si>
  <si>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</si>
  <si>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Kilmė (Europos Sąjungos arba tarptautinė, nacionalinė)</t>
  </si>
  <si>
    <t>Iš viso prisitaikymo išlaidų pagal įpareigojimą A</t>
  </si>
  <si>
    <t>Iš viso prisitaikymo išlaidų pagal įpareigojimą B</t>
  </si>
  <si>
    <t>Iš viso prisitaikymo išlaidų pagal galiojantį teisės aktą, Eur</t>
  </si>
  <si>
    <t>Iš viso prisitaikymo išlaidų pagal teisės akto projektą, Eur</t>
  </si>
  <si>
    <t>Teisės akto projektu numatomas sukelti prisitaikymo išlaidų pokytis, Eur</t>
  </si>
  <si>
    <t>Išlaidų darbuotojams (D) apskaičiavimas (galiojantis teisės aktas)</t>
  </si>
  <si>
    <t>Išlaidų darbuotojams (D) apskaičiavimas (teisės akto projektas)</t>
  </si>
  <si>
    <t>Darbuotojo vidutinio valandinio darbo užmokesčio ir nuo jo darbdavio mokamų mokesčių suma, Eur/val.</t>
  </si>
  <si>
    <t>Įpareigojimo vykdymo veiksmui (toliau – Veiksmas) vykdyti skirtas darbuotojo laikas, val.</t>
  </si>
  <si>
    <t>Iš viso išlaidų darbuotojams (D), Eur</t>
  </si>
  <si>
    <t>Iš viso D išlaidų veiksmui A1, Eur</t>
  </si>
  <si>
    <t>Iš viso D išlaidų veiksmui A2, Eur</t>
  </si>
  <si>
    <t>Iš viso D išlaidų pagal įpareigojimą A, Eur</t>
  </si>
  <si>
    <t>Iš viso D išlaidų veiksmui B1, Eur</t>
  </si>
  <si>
    <t>Iš viso D išlaidų veiksmui B2, Eur</t>
  </si>
  <si>
    <t>Iš viso D išlaidų pagal įpareigojimą B, Eur</t>
  </si>
  <si>
    <t xml:space="preserve">Teisės akto straipsnis, punktas ir įpareigojimas </t>
  </si>
  <si>
    <t xml:space="preserve">Teisės akto projekto straipsnis, punktas ir įpareigojimas </t>
  </si>
  <si>
    <t>Teisės akto straipsnis, punktas ir įpareigojimas</t>
  </si>
  <si>
    <t>Teisės akto projekto straipsnis, punktas ir įpareigojimas</t>
  </si>
  <si>
    <t>Medžiaga arba medžiagų grupė</t>
  </si>
  <si>
    <t>Medžiagos (medžiagų) grupės kaina už kiekio vienetą (K) (Eur už svorio ar tūrio matą arba vienetą), Eur/kiekio matą</t>
  </si>
  <si>
    <t>…</t>
  </si>
  <si>
    <t>Išlaidų iš išorės įsigyjamoms paslaugoms (darbams) (E) apskaičiavimas (galiojantis teisės aktas)</t>
  </si>
  <si>
    <t>Išlaidų iš išorės įsigyjamoms paslaugoms (darbams) (E) apskaičiavimas (teisės akto projektas)</t>
  </si>
  <si>
    <t>Ūkio subjektų administracinės naštos ir prisitaikymo prie reguliavimo išlaidų vertinimo pinigine išraiška skaičiuoklė</t>
  </si>
  <si>
    <t>Pridėtinės išlaidos (O), Eur, (0,05*((6)+(7)+(8)+(9)))</t>
  </si>
  <si>
    <t xml:space="preserve"> Lietuvos Respublikos planuojamos ūkinės veiklos poveikio aplinkai vertinimo įstatymas</t>
  </si>
  <si>
    <t xml:space="preserve"> Lietuvos Respublikos planuojamos ūkinės veiklos poveikio aplinkai vertinimo įstatymopakeitimo įstatymo projektas</t>
  </si>
  <si>
    <t>Informacijos atrankai parengimas</t>
  </si>
  <si>
    <t>Informacijos patikrinimas ir pasirašymas vadovo ar jo įgalioto asmens</t>
  </si>
  <si>
    <t>7 straipsnio 2 dalis: "2. Atranka dėl poveikio aplinkai vertinimo atliekama planuojamai ūkinei veiklai, įrašytai į Planuojamos ūkinės veiklos, kuriai turi būti atliekama atranka dėl poveikio aplinkai vertinimo, rūšių sąrašą (šio įstatymo 2 priedas)."                                    2 priedas</t>
  </si>
  <si>
    <t>3 straipsnio 1 ir 2 dalys: "1. Planuojamos ūkinės veiklos, kuri dėl savo pobūdžio, masto ar numatomos vietos ypatumų gali daryti reikšmingą poveikį aplinkai, poveikio aplinkai vertinimas atliekamas, kai: 1) planuojama ūkinė veikla įrašyta į Planuojamos ūkinės veiklos, kurios poveikis aplinkai privalo būti vertinamas, rūšių sąrašą (šio įstatymo 1 priedas); 2) planuojamos ūkinės veiklos atrankos dėl poveikio aplinkai vertinimo (toliau – atranka dėl poveikio aplinkai vertinimo) metu nustatoma, kad planuojamai ūkinei veiklai privaloma atlikti poveikio aplinkai vertinimą;"    7 straipsnio 2 dalis: "2. Atranka dėl poveikio aplinkai vertinimo atliekama planuojamai ūkinei veiklai, įrašytai į Planuojamos ūkinės veiklos, kuriai turi būti atliekama atranka dėl poveikio aplinkai vertinimo, rūšių sąrašą (šio įstatymo 2 priedas)." 2 priedas</t>
  </si>
  <si>
    <t>Rašto parengimas</t>
  </si>
  <si>
    <t>Rašto pasirašymas vadovo ar jo įgalioto asmens</t>
  </si>
  <si>
    <t>ES ir LR teisės aktai</t>
  </si>
  <si>
    <t>3 straipsnio 5 dalis: "5. Atranka dėl poveikio aplinkai vertinimo ir (ar) poveikio aplinkai vertinimas neatliekami saulės šviesos energijos elektrinių statybai. Saulės šviesos energijos elektrinės projektuojamos, statomos ir eksploatuojamos laikantis aplinkos ministro nustatytų aplinkosauginių reikalavimų. Ši išimtis netaikoma, kai poveikio aplinkai vertinimas privalomas pagal šio straipsnio 1 dalies 3 punktą."                                            3 straipsnio 8 dalis: "8. Kai atsakingoji institucija yra priėmusi atrankos išvadą ir (ar) sprendimą dėl planuojamos ūkinės veiklos poveikio aplinkai, tačiau iki veiklos vykdymo pradžios ar pradėjus ją vykdyti planuojama ūkinė veikla keičiama, atranka dėl poveikio aplinkai vertinimo ar poveikio aplinkai vertinimas neatliekama, kai:
1) planuojamu ūkinės veiklos keitimu siekiama įgyvendinti sprendimo dėl poveikio aplinkai vertinimo sąlygas ir (ar) sprendime dėl poveikio aplinkai vertinimo ir (ar) atrankos išvadoje numatytas priemones reikšmingam neigiamam poveikiui aplinkai išvengti, sumažinti, atkurti, kas pažeista, ir (ar) jį kompensuoti;
2) dėl planuojamos ūkinės veiklos keitimo nesikeičia atrankos dėl poveikio aplinkai vertinimo ar poveikio aplinkai vertinimo metu nustatytas poveikis aplinkai."                                           1 ir 2 priedų pakeitimai</t>
  </si>
  <si>
    <t>Įmonių, įstaigų ir organizacijų vadovai</t>
  </si>
  <si>
    <t>Verslo ir administravimo
specialistai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</si>
</sst>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sz val="8"/>
      <color theme="1"/>
      <name val="Calibri"/>
      <family val="2"/>
      <charset val="186"/>
      <scheme val="minor"/>
    </font>
    <font>
      <b/>
      <sz val="8"/>
      <color rgb="FF000000"/>
      <name val="Calibri"/>
      <family val="2"/>
      <charset val="186"/>
      <scheme val="minor"/>
    </font>
    <font>
      <sz val="8"/>
      <color rgb="FF000000"/>
      <name val="Calibri"/>
      <family val="2"/>
      <charset val="186"/>
      <scheme val="minor"/>
    </font>
    <font>
      <i/>
      <sz val="8"/>
      <color rgb="FF000000"/>
      <name val="Calibri"/>
      <family val="2"/>
      <charset val="186"/>
      <scheme val="minor"/>
    </font>
    <font>
      <sz val="10"/>
      <color theme="1"/>
      <name val="Calibri"/>
      <family val="2"/>
      <charset val="186"/>
      <scheme val="minor"/>
    </font>
    <font>
      <b/>
      <sz val="16"/>
      <color theme="1"/>
      <name val="Calibri"/>
      <family val="2"/>
      <charset val="186"/>
      <scheme val="minor"/>
    </font>
    <font>
      <sz val="8"/>
      <name val="Calibri"/>
      <family val="2"/>
      <charset val="186"/>
      <scheme val="minor"/>
    </font>
    <font>
      <sz val="9"/>
      <color theme="1"/>
      <name val="Times New Roman"/>
      <family val="1"/>
      <charset val="186"/>
    </font>
  </fonts>
  <fills count="10">
    <fill>
      <patternFill patternType="none"/>
    </fill>
    <fill>
      <patternFill patternType="gray125"/>
    </fill>
    <fill>
      <patternFill patternType="solid">
        <fgColor rgb="FFE7E6E6"/>
        <bgColor indexed="64"/>
      </patternFill>
    </fill>
    <fill>
      <patternFill patternType="solid">
        <fgColor rgb="FFF2F2F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7"/>
        <bgColor indexed="64"/>
      </patternFill>
    </fill>
    <fill>
      <patternFill patternType="solid">
        <fgColor theme="2"/>
        <bgColor indexed="64"/>
      </patternFill>
    </fill>
  </fills>
  <borders count="1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2">
    <xf numFmtId="0" fontId="0" fillId="0" borderId="0" xfId="0"/>
    <xf numFmtId="0" fontId="0" fillId="0" borderId="0" xfId="0" applyAlignment="1">
      <alignment vertical="top"/>
    </xf>
    <xf numFmtId="0" fontId="1" fillId="0" borderId="0" xfId="0" applyFont="1" applyAlignment="1">
      <alignment vertical="top"/>
    </xf>
    <xf numFmtId="0" fontId="1" fillId="0" borderId="2" xfId="0" applyFont="1" applyBorder="1" applyAlignment="1">
      <alignment vertical="top" wrapText="1"/>
    </xf>
    <xf numFmtId="0" fontId="2" fillId="0" borderId="8" xfId="0" applyFont="1" applyBorder="1" applyAlignment="1">
      <alignment horizontal="center" vertical="top" wrapText="1"/>
    </xf>
    <xf numFmtId="0" fontId="2" fillId="0" borderId="3" xfId="0" applyFont="1" applyBorder="1" applyAlignment="1">
      <alignment horizontal="center" vertical="top" wrapText="1"/>
    </xf>
    <xf numFmtId="0" fontId="3" fillId="0" borderId="2" xfId="0" applyFont="1" applyBorder="1" applyAlignment="1">
      <alignment horizontal="center" vertical="top" wrapText="1"/>
    </xf>
    <xf numFmtId="0" fontId="3" fillId="0" borderId="5" xfId="0" applyFont="1" applyBorder="1" applyAlignment="1">
      <alignment horizontal="center" vertical="top" wrapText="1"/>
    </xf>
    <xf numFmtId="0" fontId="4" fillId="0" borderId="2" xfId="0" applyFont="1" applyBorder="1" applyAlignment="1">
      <alignment vertical="top" wrapText="1"/>
    </xf>
    <xf numFmtId="0" fontId="3" fillId="3" borderId="5" xfId="0" applyFont="1" applyFill="1" applyBorder="1" applyAlignment="1">
      <alignment vertical="top" wrapText="1"/>
    </xf>
    <xf numFmtId="0" fontId="3" fillId="3" borderId="5" xfId="0" applyFont="1" applyFill="1" applyBorder="1" applyAlignment="1">
      <alignment horizontal="center" vertical="top" wrapText="1"/>
    </xf>
    <xf numFmtId="0" fontId="3" fillId="0" borderId="2" xfId="0" applyFont="1" applyBorder="1" applyAlignment="1">
      <alignment horizontal="right" vertical="top" wrapText="1"/>
    </xf>
    <xf numFmtId="0" fontId="3" fillId="0" borderId="5" xfId="0" applyFont="1" applyBorder="1" applyAlignment="1">
      <alignment vertical="top" wrapText="1"/>
    </xf>
    <xf numFmtId="0" fontId="3" fillId="0" borderId="2" xfId="0" applyFont="1" applyBorder="1" applyAlignment="1">
      <alignment vertical="top" wrapText="1"/>
    </xf>
    <xf numFmtId="0" fontId="3" fillId="2" borderId="5" xfId="0" applyFont="1" applyFill="1" applyBorder="1" applyAlignment="1">
      <alignment vertical="top" wrapText="1"/>
    </xf>
    <xf numFmtId="0" fontId="2" fillId="0" borderId="5" xfId="0" applyFont="1" applyBorder="1" applyAlignment="1">
      <alignment vertical="top" wrapText="1"/>
    </xf>
    <xf numFmtId="0" fontId="2" fillId="0" borderId="5" xfId="0" applyFont="1" applyBorder="1" applyAlignment="1">
      <alignment horizontal="center" vertical="top" wrapText="1"/>
    </xf>
    <xf numFmtId="0" fontId="3" fillId="3" borderId="5" xfId="0" applyFont="1" applyFill="1" applyBorder="1" applyAlignment="1">
      <alignment horizontal="right" vertical="top" wrapText="1"/>
    </xf>
    <xf numFmtId="0" fontId="2" fillId="3" borderId="5" xfId="0" applyFont="1" applyFill="1" applyBorder="1" applyAlignment="1">
      <alignment vertical="top" wrapText="1"/>
    </xf>
    <xf numFmtId="0" fontId="4" fillId="0" borderId="5" xfId="0" applyFont="1" applyBorder="1" applyAlignment="1">
      <alignment vertical="top" wrapText="1"/>
    </xf>
    <xf numFmtId="0" fontId="2" fillId="0" borderId="2" xfId="0" applyFont="1" applyBorder="1" applyAlignment="1">
      <alignment vertical="top" wrapText="1"/>
    </xf>
    <xf numFmtId="0" fontId="3" fillId="0" borderId="2" xfId="0" applyFont="1" applyBorder="1" applyAlignment="1">
      <alignment horizontal="center" vertical="top"/>
    </xf>
    <xf numFmtId="0" fontId="3" fillId="4" borderId="5" xfId="0" applyFont="1" applyFill="1" applyBorder="1" applyAlignment="1">
      <alignment vertical="top" wrapText="1"/>
    </xf>
    <xf numFmtId="0" fontId="3" fillId="2" borderId="5" xfId="0" applyFont="1" applyFill="1" applyBorder="1" applyAlignment="1">
      <alignment horizontal="right" vertical="top" wrapText="1"/>
    </xf>
    <xf numFmtId="0" fontId="3" fillId="0" borderId="8" xfId="0" applyFont="1" applyBorder="1" applyAlignment="1">
      <alignment vertical="top" wrapText="1"/>
    </xf>
    <xf numFmtId="0" fontId="3" fillId="5" borderId="10" xfId="0" applyFont="1" applyFill="1" applyBorder="1" applyAlignment="1">
      <alignment horizontal="center" vertical="top"/>
    </xf>
    <xf numFmtId="0" fontId="2" fillId="5" borderId="1" xfId="0" applyFont="1" applyFill="1" applyBorder="1" applyAlignment="1">
      <alignment horizontal="center" vertical="top" wrapText="1"/>
    </xf>
    <xf numFmtId="0" fontId="2" fillId="6" borderId="1" xfId="0" applyFont="1" applyFill="1" applyBorder="1" applyAlignment="1">
      <alignment vertical="top" wrapText="1"/>
    </xf>
    <xf numFmtId="0" fontId="2" fillId="6" borderId="1" xfId="0" applyFont="1" applyFill="1" applyBorder="1" applyAlignment="1">
      <alignment horizontal="center" vertical="top" wrapText="1"/>
    </xf>
    <xf numFmtId="0" fontId="2" fillId="6" borderId="4" xfId="0" applyFont="1" applyFill="1" applyBorder="1" applyAlignment="1">
      <alignment vertical="top" wrapText="1"/>
    </xf>
    <xf numFmtId="0" fontId="2" fillId="0" borderId="0" xfId="0" applyFont="1" applyBorder="1" applyAlignment="1">
      <alignment horizontal="right" vertical="top" wrapText="1"/>
    </xf>
    <xf numFmtId="0" fontId="2" fillId="0" borderId="0" xfId="0" applyFont="1" applyBorder="1" applyAlignment="1">
      <alignment vertical="top" wrapText="1"/>
    </xf>
    <xf numFmtId="0" fontId="2" fillId="0" borderId="2" xfId="0" applyFont="1" applyBorder="1" applyAlignment="1">
      <alignment horizontal="center" vertical="top" wrapText="1"/>
    </xf>
    <xf numFmtId="0" fontId="3" fillId="7" borderId="0" xfId="0" applyFont="1" applyFill="1" applyBorder="1" applyAlignment="1">
      <alignment vertical="top" wrapText="1"/>
    </xf>
    <xf numFmtId="0" fontId="2" fillId="7" borderId="0" xfId="0" applyFont="1" applyFill="1" applyBorder="1" applyAlignment="1">
      <alignment vertical="top" wrapText="1"/>
    </xf>
    <xf numFmtId="0" fontId="3" fillId="9" borderId="5" xfId="0" applyFont="1" applyFill="1" applyBorder="1" applyAlignment="1">
      <alignment vertical="top" wrapText="1"/>
    </xf>
    <xf numFmtId="0" fontId="3" fillId="7" borderId="5" xfId="0" applyFont="1" applyFill="1" applyBorder="1" applyAlignment="1">
      <alignment vertical="top" wrapText="1"/>
    </xf>
    <xf numFmtId="0" fontId="7" fillId="3" borderId="5" xfId="0" applyFont="1" applyFill="1" applyBorder="1" applyAlignment="1">
      <alignment vertical="top" wrapText="1"/>
    </xf>
    <xf numFmtId="0" fontId="7" fillId="0" borderId="5" xfId="0" applyFont="1" applyBorder="1" applyAlignment="1">
      <alignment vertical="top" wrapText="1"/>
    </xf>
    <xf numFmtId="0" fontId="7" fillId="9" borderId="5" xfId="0" applyFont="1" applyFill="1" applyBorder="1" applyAlignment="1">
      <alignment vertical="top" wrapText="1"/>
    </xf>
    <xf numFmtId="0" fontId="2" fillId="6" borderId="8" xfId="0" applyFont="1" applyFill="1" applyBorder="1" applyAlignment="1">
      <alignment horizontal="center" vertical="top"/>
    </xf>
    <xf numFmtId="0" fontId="8" fillId="0" borderId="11" xfId="0" applyFont="1" applyBorder="1" applyAlignment="1">
      <alignment wrapText="1"/>
    </xf>
    <xf numFmtId="0" fontId="6" fillId="0" borderId="0" xfId="0" applyFont="1" applyAlignment="1">
      <alignment horizontal="center" vertical="top"/>
    </xf>
    <xf numFmtId="0" fontId="6" fillId="0" borderId="9" xfId="0" applyFont="1" applyBorder="1" applyAlignment="1">
      <alignment horizontal="center" vertical="top"/>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3" xfId="0" applyFont="1" applyBorder="1" applyAlignment="1">
      <alignmen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4" fillId="0" borderId="6" xfId="0" applyFont="1" applyFill="1" applyBorder="1" applyAlignment="1">
      <alignment vertical="top" wrapText="1"/>
    </xf>
    <xf numFmtId="0" fontId="4" fillId="0" borderId="7" xfId="0" applyFont="1" applyFill="1" applyBorder="1" applyAlignment="1">
      <alignment vertical="top" wrapText="1"/>
    </xf>
    <xf numFmtId="0" fontId="4" fillId="0" borderId="3" xfId="0" applyFont="1" applyFill="1" applyBorder="1" applyAlignment="1">
      <alignment vertical="top" wrapText="1"/>
    </xf>
    <xf numFmtId="0" fontId="5" fillId="5" borderId="6" xfId="0" applyFont="1" applyFill="1" applyBorder="1" applyAlignment="1">
      <alignment horizontal="center" vertical="top" wrapText="1"/>
    </xf>
    <xf numFmtId="0" fontId="5" fillId="5" borderId="7"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8" borderId="6" xfId="0" applyFont="1" applyFill="1" applyBorder="1" applyAlignment="1">
      <alignment horizontal="center" vertical="top" wrapText="1"/>
    </xf>
    <xf numFmtId="0" fontId="5" fillId="8" borderId="7" xfId="0" applyFont="1" applyFill="1" applyBorder="1" applyAlignment="1">
      <alignment horizontal="center" vertical="top" wrapText="1"/>
    </xf>
    <xf numFmtId="0" fontId="5" fillId="8" borderId="3" xfId="0" applyFont="1" applyFill="1" applyBorder="1" applyAlignment="1">
      <alignment horizontal="center" vertical="top" wrapText="1"/>
    </xf>
    <xf numFmtId="0" fontId="5" fillId="5" borderId="6" xfId="0" applyFont="1" applyFill="1" applyBorder="1" applyAlignment="1">
      <alignment horizontal="center" vertical="top"/>
    </xf>
    <xf numFmtId="0" fontId="5" fillId="5" borderId="7" xfId="0" applyFont="1" applyFill="1" applyBorder="1" applyAlignment="1">
      <alignment horizontal="center" vertical="top"/>
    </xf>
    <xf numFmtId="0" fontId="5" fillId="5" borderId="3" xfId="0" applyFont="1" applyFill="1" applyBorder="1" applyAlignment="1">
      <alignment horizontal="center" vertical="top"/>
    </xf>
    <xf numFmtId="0" fontId="5" fillId="8" borderId="6" xfId="0" applyFont="1" applyFill="1" applyBorder="1" applyAlignment="1">
      <alignment horizontal="center" vertical="top"/>
    </xf>
    <xf numFmtId="0" fontId="5" fillId="8" borderId="7" xfId="0" applyFont="1" applyFill="1" applyBorder="1" applyAlignment="1">
      <alignment horizontal="center" vertical="top"/>
    </xf>
    <xf numFmtId="0" fontId="5" fillId="8" borderId="3" xfId="0" applyFont="1" applyFill="1" applyBorder="1" applyAlignment="1">
      <alignment horizontal="center" vertical="top"/>
    </xf>
    <xf numFmtId="0" fontId="2" fillId="0" borderId="6" xfId="0" applyFont="1" applyBorder="1" applyAlignment="1">
      <alignment horizontal="center" vertical="top" wrapText="1"/>
    </xf>
    <xf numFmtId="0" fontId="2" fillId="0" borderId="3" xfId="0" applyFont="1" applyBorder="1" applyAlignment="1">
      <alignment horizontal="center" vertical="top" wrapText="1"/>
    </xf>
    <xf numFmtId="0" fontId="3" fillId="0" borderId="6" xfId="0" applyFont="1" applyBorder="1" applyAlignment="1">
      <alignment horizontal="center" vertical="top" wrapText="1"/>
    </xf>
    <xf numFmtId="0" fontId="3" fillId="0" borderId="3" xfId="0" applyFont="1" applyBorder="1" applyAlignment="1">
      <alignment horizontal="center"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1"/>
  <sheetViews>
    <sheetView tabSelected="1" workbookViewId="0">
      <pane ySplit="4" topLeftCell="A5" activePane="bottomLeft" state="frozen"/>
      <selection activeCell="B1" sqref="B1"/>
      <selection pane="bottomLeft" sqref="A1:L2"/>
    </sheetView>
  </sheetViews>
  <sheetFormatPr defaultColWidth="8.6640625" defaultRowHeight="10.199999999999999" x14ac:dyDescent="0.3"/>
  <cols>
    <col min="1" max="1" width="4.5546875" style="2" customWidth="1"/>
    <col min="2" max="2" width="23.6640625" style="2" customWidth="1"/>
    <col min="3" max="3" width="9.33203125" style="2" customWidth="1"/>
    <col min="4" max="4" width="5" style="2" customWidth="1"/>
    <col min="5" max="5" width="10" style="2" customWidth="1"/>
    <col min="6" max="6" width="9.88671875" style="2" customWidth="1"/>
    <col min="7" max="7" width="8.88671875" style="2" customWidth="1"/>
    <col min="8" max="8" width="9.5546875" style="2" customWidth="1"/>
    <col min="9" max="9" width="12" style="2" customWidth="1"/>
    <col min="10" max="10" width="14.6640625" style="2" customWidth="1"/>
    <col min="11" max="11" width="18.44140625" style="2" customWidth="1"/>
    <col min="12" max="12" width="18.6640625" style="2" customWidth="1"/>
    <col min="13" max="16384" width="8.6640625" style="2"/>
  </cols>
  <sheetData>
    <row r="1" spans="1:12" x14ac:dyDescent="0.3">
      <c r="A1" s="42" t="s">
        <v>90</v>
      </c>
      <c r="B1" s="42"/>
      <c r="C1" s="42"/>
      <c r="D1" s="42"/>
      <c r="E1" s="42"/>
      <c r="F1" s="42"/>
      <c r="G1" s="42"/>
      <c r="H1" s="42"/>
      <c r="I1" s="42"/>
      <c r="J1" s="42"/>
      <c r="K1" s="42"/>
      <c r="L1" s="42"/>
    </row>
    <row r="2" spans="1:12" ht="10.8" thickBot="1" x14ac:dyDescent="0.35">
      <c r="A2" s="43"/>
      <c r="B2" s="43"/>
      <c r="C2" s="43"/>
      <c r="D2" s="43"/>
      <c r="E2" s="43"/>
      <c r="F2" s="43"/>
      <c r="G2" s="43"/>
      <c r="H2" s="43"/>
      <c r="I2" s="43"/>
      <c r="J2" s="43"/>
      <c r="K2" s="43"/>
      <c r="L2" s="43"/>
    </row>
    <row r="3" spans="1:12" ht="133.19999999999999" thickBot="1" x14ac:dyDescent="0.35">
      <c r="A3" s="40" t="s">
        <v>0</v>
      </c>
      <c r="B3" s="27" t="s">
        <v>61</v>
      </c>
      <c r="C3" s="27" t="s">
        <v>62</v>
      </c>
      <c r="D3" s="27" t="s">
        <v>64</v>
      </c>
      <c r="E3" s="27" t="s">
        <v>1</v>
      </c>
      <c r="F3" s="28" t="s">
        <v>2</v>
      </c>
      <c r="G3" s="28" t="s">
        <v>3</v>
      </c>
      <c r="H3" s="28" t="s">
        <v>4</v>
      </c>
      <c r="I3" s="28" t="s">
        <v>54</v>
      </c>
      <c r="J3" s="29" t="s">
        <v>91</v>
      </c>
      <c r="K3" s="27" t="s">
        <v>63</v>
      </c>
      <c r="L3" s="29" t="s">
        <v>55</v>
      </c>
    </row>
    <row r="4" spans="1:12" ht="10.8" thickBot="1" x14ac:dyDescent="0.35">
      <c r="A4" s="25">
        <v>1</v>
      </c>
      <c r="B4" s="26">
        <v>2</v>
      </c>
      <c r="C4" s="26">
        <v>3</v>
      </c>
      <c r="D4" s="26">
        <v>4</v>
      </c>
      <c r="E4" s="26">
        <v>5</v>
      </c>
      <c r="F4" s="26">
        <v>6</v>
      </c>
      <c r="G4" s="26">
        <v>7</v>
      </c>
      <c r="H4" s="26">
        <v>8</v>
      </c>
      <c r="I4" s="26">
        <v>9</v>
      </c>
      <c r="J4" s="26">
        <v>10</v>
      </c>
      <c r="K4" s="26">
        <v>11</v>
      </c>
      <c r="L4" s="26">
        <v>12</v>
      </c>
    </row>
    <row r="5" spans="1:12" ht="10.8" thickBot="1" x14ac:dyDescent="0.35">
      <c r="A5" s="24" t="s">
        <v>5</v>
      </c>
      <c r="B5" s="44" t="s">
        <v>92</v>
      </c>
      <c r="C5" s="45"/>
      <c r="D5" s="45"/>
      <c r="E5" s="45"/>
      <c r="F5" s="45"/>
      <c r="G5" s="45"/>
      <c r="H5" s="45"/>
      <c r="I5" s="45"/>
      <c r="J5" s="45"/>
      <c r="K5" s="45"/>
      <c r="L5" s="46"/>
    </row>
    <row r="6" spans="1:12" ht="82.2" thickBot="1" x14ac:dyDescent="0.35">
      <c r="A6" s="21" t="s">
        <v>6</v>
      </c>
      <c r="B6" s="19" t="s">
        <v>96</v>
      </c>
      <c r="C6" s="9"/>
      <c r="D6" s="12" t="s">
        <v>100</v>
      </c>
      <c r="E6" s="22">
        <v>225</v>
      </c>
      <c r="F6" s="9"/>
      <c r="G6" s="9"/>
      <c r="H6" s="9"/>
      <c r="I6" s="9"/>
      <c r="J6" s="9"/>
      <c r="K6" s="9"/>
      <c r="L6" s="9"/>
    </row>
    <row r="7" spans="1:12" ht="31.2" thickBot="1" x14ac:dyDescent="0.35">
      <c r="A7" s="21" t="s">
        <v>7</v>
      </c>
      <c r="B7" s="17"/>
      <c r="C7" s="11" t="s">
        <v>94</v>
      </c>
      <c r="D7" s="9"/>
      <c r="E7" s="9"/>
      <c r="F7" s="12">
        <f>'Išlaidos darbuotojams'!G9</f>
        <v>1764</v>
      </c>
      <c r="G7" s="12">
        <f>'Išlaidos investicijoms'!D8</f>
        <v>0</v>
      </c>
      <c r="H7" s="12">
        <f>'Išlaidos medžiagoms'!E8</f>
        <v>0</v>
      </c>
      <c r="I7" s="12">
        <f>'Išlaidos paslaugoms'!C8</f>
        <v>0</v>
      </c>
      <c r="J7" s="12">
        <f>0.05*(F7+G7+H7+I7)</f>
        <v>88.2</v>
      </c>
      <c r="K7" s="12">
        <f>SUM(F7:J7)</f>
        <v>1852.2</v>
      </c>
      <c r="L7" s="37"/>
    </row>
    <row r="8" spans="1:12" ht="72" thickBot="1" x14ac:dyDescent="0.35">
      <c r="A8" s="21" t="s">
        <v>8</v>
      </c>
      <c r="B8" s="17"/>
      <c r="C8" s="11" t="s">
        <v>95</v>
      </c>
      <c r="D8" s="9"/>
      <c r="E8" s="9"/>
      <c r="F8" s="12">
        <f>'Išlaidos darbuotojams'!G14</f>
        <v>12.5</v>
      </c>
      <c r="G8" s="12">
        <f>'Išlaidos investicijoms'!D12</f>
        <v>0</v>
      </c>
      <c r="H8" s="12">
        <f>'Išlaidos medžiagoms'!E12</f>
        <v>0</v>
      </c>
      <c r="I8" s="12">
        <f>'Išlaidos paslaugoms'!C12</f>
        <v>0</v>
      </c>
      <c r="J8" s="12">
        <f>0.05*(F8+G8+H8+I8)</f>
        <v>0.625</v>
      </c>
      <c r="K8" s="12">
        <f>SUM(F8:J8)</f>
        <v>13.125</v>
      </c>
      <c r="L8" s="37"/>
    </row>
    <row r="9" spans="1:12" ht="10.8" thickBot="1" x14ac:dyDescent="0.35">
      <c r="A9" s="21" t="s">
        <v>9</v>
      </c>
      <c r="B9" s="17"/>
      <c r="C9" s="12" t="s">
        <v>9</v>
      </c>
      <c r="D9" s="9"/>
      <c r="E9" s="9"/>
      <c r="F9" s="36"/>
      <c r="G9" s="12"/>
      <c r="H9" s="12"/>
      <c r="I9" s="12"/>
      <c r="J9" s="12"/>
      <c r="K9" s="12"/>
      <c r="L9" s="39"/>
    </row>
    <row r="10" spans="1:12" ht="10.8" thickBot="1" x14ac:dyDescent="0.35">
      <c r="A10" s="21"/>
      <c r="B10" s="47" t="s">
        <v>65</v>
      </c>
      <c r="C10" s="48"/>
      <c r="D10" s="48"/>
      <c r="E10" s="48"/>
      <c r="F10" s="48"/>
      <c r="G10" s="48"/>
      <c r="H10" s="48"/>
      <c r="I10" s="48"/>
      <c r="J10" s="48"/>
      <c r="K10" s="49"/>
      <c r="L10" s="12">
        <f>SUM(K7:K8)*E6</f>
        <v>419698.125</v>
      </c>
    </row>
    <row r="11" spans="1:12" ht="255.6" thickBot="1" x14ac:dyDescent="0.35">
      <c r="A11" s="21" t="s">
        <v>10</v>
      </c>
      <c r="B11" s="19" t="s">
        <v>97</v>
      </c>
      <c r="C11" s="9"/>
      <c r="D11" s="12" t="s">
        <v>100</v>
      </c>
      <c r="E11" s="22">
        <v>148</v>
      </c>
      <c r="F11" s="9"/>
      <c r="G11" s="9"/>
      <c r="H11" s="9"/>
      <c r="I11" s="9"/>
      <c r="J11" s="9"/>
      <c r="K11" s="9"/>
      <c r="L11" s="9"/>
    </row>
    <row r="12" spans="1:12" ht="24.6" thickBot="1" x14ac:dyDescent="0.3">
      <c r="A12" s="21" t="s">
        <v>11</v>
      </c>
      <c r="B12" s="17"/>
      <c r="C12" s="41" t="s">
        <v>98</v>
      </c>
      <c r="D12" s="9"/>
      <c r="E12" s="9"/>
      <c r="F12" s="12">
        <f>'Išlaidos darbuotojams'!G21</f>
        <v>35.28</v>
      </c>
      <c r="G12" s="12">
        <f>'Išlaidos investicijoms'!D19</f>
        <v>0</v>
      </c>
      <c r="H12" s="12">
        <f>'Išlaidos medžiagoms'!E19</f>
        <v>0</v>
      </c>
      <c r="I12" s="12">
        <f>'Išlaidos medžiagoms'!E19</f>
        <v>0</v>
      </c>
      <c r="J12" s="12">
        <f>0.05*(F12+G12+H12+I12)</f>
        <v>1.7640000000000002</v>
      </c>
      <c r="K12" s="12">
        <f>SUM(F12:J12)</f>
        <v>37.044000000000004</v>
      </c>
      <c r="L12" s="37"/>
    </row>
    <row r="13" spans="1:12" ht="60.6" thickBot="1" x14ac:dyDescent="0.3">
      <c r="A13" s="21" t="s">
        <v>12</v>
      </c>
      <c r="B13" s="17"/>
      <c r="C13" s="41" t="s">
        <v>99</v>
      </c>
      <c r="D13" s="9"/>
      <c r="E13" s="9"/>
      <c r="F13" s="12">
        <f>'Išlaidos darbuotojams'!G26</f>
        <v>2.5</v>
      </c>
      <c r="G13" s="12">
        <f>'Išlaidos investicijoms'!D23</f>
        <v>0</v>
      </c>
      <c r="H13" s="12">
        <f>'Išlaidos medžiagoms'!E23</f>
        <v>0</v>
      </c>
      <c r="I13" s="12">
        <f>'Išlaidos medžiagoms'!E23</f>
        <v>0</v>
      </c>
      <c r="J13" s="12">
        <f>0.05*(F13+G13+H13+I13)</f>
        <v>0.125</v>
      </c>
      <c r="K13" s="12">
        <f>SUM(F13:J13)</f>
        <v>2.625</v>
      </c>
      <c r="L13" s="37"/>
    </row>
    <row r="14" spans="1:12" ht="10.8" thickBot="1" x14ac:dyDescent="0.35">
      <c r="A14" s="21" t="s">
        <v>9</v>
      </c>
      <c r="B14" s="17"/>
      <c r="C14" s="22" t="s">
        <v>46</v>
      </c>
      <c r="D14" s="9"/>
      <c r="E14" s="9"/>
      <c r="F14" s="36"/>
      <c r="G14" s="12"/>
      <c r="H14" s="12"/>
      <c r="I14" s="12"/>
      <c r="J14" s="12"/>
      <c r="K14" s="12"/>
      <c r="L14" s="35"/>
    </row>
    <row r="15" spans="1:12" ht="10.8" thickBot="1" x14ac:dyDescent="0.35">
      <c r="A15" s="21"/>
      <c r="B15" s="47" t="s">
        <v>66</v>
      </c>
      <c r="C15" s="48"/>
      <c r="D15" s="48"/>
      <c r="E15" s="48"/>
      <c r="F15" s="48"/>
      <c r="G15" s="48"/>
      <c r="H15" s="48"/>
      <c r="I15" s="48"/>
      <c r="J15" s="48"/>
      <c r="K15" s="49"/>
      <c r="L15" s="38">
        <f>SUM(K12:K13)*E11</f>
        <v>5871.0120000000006</v>
      </c>
    </row>
    <row r="16" spans="1:12" ht="10.8" thickBot="1" x14ac:dyDescent="0.35">
      <c r="A16" s="21"/>
      <c r="B16" s="12" t="s">
        <v>9</v>
      </c>
      <c r="C16" s="12"/>
      <c r="D16" s="12"/>
      <c r="E16" s="12"/>
      <c r="F16" s="12"/>
      <c r="G16" s="12"/>
      <c r="H16" s="12"/>
      <c r="I16" s="12"/>
      <c r="J16" s="12"/>
      <c r="K16" s="12"/>
      <c r="L16" s="12" t="s">
        <v>9</v>
      </c>
    </row>
    <row r="17" spans="1:12" ht="10.8" thickBot="1" x14ac:dyDescent="0.35">
      <c r="A17" s="21"/>
      <c r="B17" s="50" t="s">
        <v>67</v>
      </c>
      <c r="C17" s="51"/>
      <c r="D17" s="51"/>
      <c r="E17" s="51"/>
      <c r="F17" s="51"/>
      <c r="G17" s="51"/>
      <c r="H17" s="51"/>
      <c r="I17" s="51"/>
      <c r="J17" s="51"/>
      <c r="K17" s="52"/>
      <c r="L17" s="16">
        <f>SUM(L10,L15)</f>
        <v>425569.13699999999</v>
      </c>
    </row>
    <row r="18" spans="1:12" ht="10.8" thickBot="1" x14ac:dyDescent="0.35">
      <c r="A18" s="13" t="s">
        <v>47</v>
      </c>
      <c r="B18" s="53" t="s">
        <v>93</v>
      </c>
      <c r="C18" s="54"/>
      <c r="D18" s="54"/>
      <c r="E18" s="54"/>
      <c r="F18" s="54"/>
      <c r="G18" s="54"/>
      <c r="H18" s="54"/>
      <c r="I18" s="54"/>
      <c r="J18" s="54"/>
      <c r="K18" s="54"/>
      <c r="L18" s="55"/>
    </row>
    <row r="19" spans="1:12" ht="378" thickBot="1" x14ac:dyDescent="0.35">
      <c r="A19" s="21" t="s">
        <v>48</v>
      </c>
      <c r="B19" s="19" t="s">
        <v>101</v>
      </c>
      <c r="C19" s="14"/>
      <c r="D19" s="12"/>
      <c r="E19" s="22">
        <v>200</v>
      </c>
      <c r="F19" s="9"/>
      <c r="G19" s="9"/>
      <c r="H19" s="9"/>
      <c r="I19" s="9"/>
      <c r="J19" s="9"/>
      <c r="K19" s="9"/>
      <c r="L19" s="9"/>
    </row>
    <row r="20" spans="1:12" ht="31.2" thickBot="1" x14ac:dyDescent="0.35">
      <c r="A20" s="21" t="s">
        <v>49</v>
      </c>
      <c r="B20" s="17"/>
      <c r="C20" s="11" t="s">
        <v>94</v>
      </c>
      <c r="D20" s="9"/>
      <c r="E20" s="9"/>
      <c r="F20" s="12">
        <f>'Išlaidos darbuotojams'!G40</f>
        <v>1764</v>
      </c>
      <c r="G20" s="12">
        <f>'Išlaidos investicijoms'!D37</f>
        <v>0</v>
      </c>
      <c r="H20" s="12">
        <f>'Išlaidos medžiagoms'!E40</f>
        <v>0</v>
      </c>
      <c r="I20" s="12">
        <f>'Išlaidos paslaugoms'!C39</f>
        <v>0</v>
      </c>
      <c r="J20" s="12">
        <f>0.05*(F20+G20+H20+I20)</f>
        <v>88.2</v>
      </c>
      <c r="K20" s="12">
        <f>SUM(F20:J20)</f>
        <v>1852.2</v>
      </c>
      <c r="L20" s="9"/>
    </row>
    <row r="21" spans="1:12" ht="72" thickBot="1" x14ac:dyDescent="0.35">
      <c r="A21" s="21" t="s">
        <v>50</v>
      </c>
      <c r="B21" s="17"/>
      <c r="C21" s="11" t="s">
        <v>95</v>
      </c>
      <c r="D21" s="9"/>
      <c r="E21" s="9"/>
      <c r="F21" s="12">
        <f>'Išlaidos darbuotojams'!G45</f>
        <v>12.5</v>
      </c>
      <c r="G21" s="12">
        <f>'Išlaidos investicijoms'!D41</f>
        <v>0</v>
      </c>
      <c r="H21" s="12">
        <f>'Išlaidos medžiagoms'!E44</f>
        <v>0</v>
      </c>
      <c r="I21" s="12">
        <f>'Išlaidos paslaugoms'!C43</f>
        <v>0</v>
      </c>
      <c r="J21" s="12">
        <f>0.05*(F21+G21+H21+I21)</f>
        <v>0.625</v>
      </c>
      <c r="K21" s="12">
        <f>SUM(F21:J21)</f>
        <v>13.125</v>
      </c>
      <c r="L21" s="9"/>
    </row>
    <row r="22" spans="1:12" ht="10.8" thickBot="1" x14ac:dyDescent="0.35">
      <c r="A22" s="21" t="s">
        <v>9</v>
      </c>
      <c r="B22" s="17"/>
      <c r="C22" s="22" t="s">
        <v>9</v>
      </c>
      <c r="D22" s="9"/>
      <c r="E22" s="9"/>
      <c r="F22" s="36"/>
      <c r="G22" s="12"/>
      <c r="H22" s="12"/>
      <c r="I22" s="12"/>
      <c r="J22" s="12"/>
      <c r="K22" s="12"/>
      <c r="L22" s="9"/>
    </row>
    <row r="23" spans="1:12" ht="10.8" thickBot="1" x14ac:dyDescent="0.35">
      <c r="A23" s="21"/>
      <c r="B23" s="47" t="s">
        <v>65</v>
      </c>
      <c r="C23" s="48"/>
      <c r="D23" s="48"/>
      <c r="E23" s="48"/>
      <c r="F23" s="48"/>
      <c r="G23" s="48"/>
      <c r="H23" s="48"/>
      <c r="I23" s="48"/>
      <c r="J23" s="48"/>
      <c r="K23" s="49"/>
      <c r="L23" s="38">
        <f>SUM(K20:K21)*E19</f>
        <v>373065</v>
      </c>
    </row>
    <row r="24" spans="1:12" ht="378" thickBot="1" x14ac:dyDescent="0.35">
      <c r="A24" s="21" t="s">
        <v>51</v>
      </c>
      <c r="B24" s="19" t="s">
        <v>101</v>
      </c>
      <c r="C24" s="14"/>
      <c r="D24" s="12"/>
      <c r="E24" s="22">
        <v>74</v>
      </c>
      <c r="F24" s="9"/>
      <c r="G24" s="9"/>
      <c r="H24" s="9"/>
      <c r="I24" s="9"/>
      <c r="J24" s="9"/>
      <c r="K24" s="9"/>
      <c r="L24" s="9"/>
    </row>
    <row r="25" spans="1:12" ht="24.6" thickBot="1" x14ac:dyDescent="0.3">
      <c r="A25" s="21" t="s">
        <v>52</v>
      </c>
      <c r="B25" s="23"/>
      <c r="C25" s="41" t="s">
        <v>98</v>
      </c>
      <c r="D25" s="9"/>
      <c r="E25" s="9"/>
      <c r="F25" s="12">
        <f>'Išlaidos darbuotojams'!G52</f>
        <v>35.28</v>
      </c>
      <c r="G25" s="12">
        <f>'Išlaidos investicijoms'!D48</f>
        <v>0</v>
      </c>
      <c r="H25" s="12">
        <f>'Išlaidos medžiagoms'!E51</f>
        <v>0</v>
      </c>
      <c r="I25" s="12">
        <f>'Išlaidos paslaugoms'!C50</f>
        <v>0</v>
      </c>
      <c r="J25" s="12">
        <f>0.05*(F25+G25+H25+I25)</f>
        <v>1.7640000000000002</v>
      </c>
      <c r="K25" s="12">
        <f>SUM(F25:J25)</f>
        <v>37.044000000000004</v>
      </c>
      <c r="L25" s="9"/>
    </row>
    <row r="26" spans="1:12" ht="60.6" thickBot="1" x14ac:dyDescent="0.3">
      <c r="A26" s="21" t="s">
        <v>53</v>
      </c>
      <c r="B26" s="23"/>
      <c r="C26" s="41" t="s">
        <v>99</v>
      </c>
      <c r="D26" s="9"/>
      <c r="E26" s="9"/>
      <c r="F26" s="12">
        <f>'Išlaidos darbuotojams'!G57</f>
        <v>2.5</v>
      </c>
      <c r="G26" s="12">
        <f>'Išlaidos investicijoms'!D52</f>
        <v>0</v>
      </c>
      <c r="H26" s="12">
        <f>'Išlaidos medžiagoms'!E55</f>
        <v>0</v>
      </c>
      <c r="I26" s="12">
        <f>'Išlaidos paslaugoms'!C54</f>
        <v>0</v>
      </c>
      <c r="J26" s="12">
        <f>0.05*(F26+G26+H26+I26)</f>
        <v>0.125</v>
      </c>
      <c r="K26" s="12">
        <f>SUM(F26:J26)</f>
        <v>2.625</v>
      </c>
      <c r="L26" s="9"/>
    </row>
    <row r="27" spans="1:12" ht="10.8" thickBot="1" x14ac:dyDescent="0.35">
      <c r="A27" s="21" t="s">
        <v>9</v>
      </c>
      <c r="B27" s="23"/>
      <c r="C27" s="22" t="s">
        <v>9</v>
      </c>
      <c r="D27" s="9"/>
      <c r="E27" s="9"/>
      <c r="F27" s="36"/>
      <c r="G27" s="12"/>
      <c r="H27" s="12"/>
      <c r="I27" s="12"/>
      <c r="J27" s="12"/>
      <c r="K27" s="12"/>
      <c r="L27" s="9"/>
    </row>
    <row r="28" spans="1:12" ht="10.8" thickBot="1" x14ac:dyDescent="0.35">
      <c r="A28" s="21"/>
      <c r="B28" s="47" t="s">
        <v>66</v>
      </c>
      <c r="C28" s="48"/>
      <c r="D28" s="48"/>
      <c r="E28" s="48"/>
      <c r="F28" s="48"/>
      <c r="G28" s="48"/>
      <c r="H28" s="48"/>
      <c r="I28" s="48"/>
      <c r="J28" s="48"/>
      <c r="K28" s="49"/>
      <c r="L28" s="38">
        <f>SUM(K25:K26)*E24</f>
        <v>2935.5060000000003</v>
      </c>
    </row>
    <row r="29" spans="1:12" ht="10.8" thickBot="1" x14ac:dyDescent="0.35">
      <c r="A29" s="21"/>
      <c r="B29" s="12" t="s">
        <v>9</v>
      </c>
      <c r="C29" s="12"/>
      <c r="D29" s="12"/>
      <c r="E29" s="12"/>
      <c r="F29" s="12"/>
      <c r="G29" s="12"/>
      <c r="H29" s="12"/>
      <c r="I29" s="12"/>
      <c r="J29" s="12"/>
      <c r="K29" s="12"/>
      <c r="L29" s="12"/>
    </row>
    <row r="30" spans="1:12" ht="10.8" thickBot="1" x14ac:dyDescent="0.35">
      <c r="A30" s="21"/>
      <c r="B30" s="50" t="s">
        <v>68</v>
      </c>
      <c r="C30" s="51"/>
      <c r="D30" s="51"/>
      <c r="E30" s="51"/>
      <c r="F30" s="51"/>
      <c r="G30" s="51"/>
      <c r="H30" s="51"/>
      <c r="I30" s="51"/>
      <c r="J30" s="51"/>
      <c r="K30" s="52"/>
      <c r="L30" s="16">
        <f>SUM(L23,L28)</f>
        <v>376000.50599999999</v>
      </c>
    </row>
    <row r="31" spans="1:12" ht="10.8" thickBot="1" x14ac:dyDescent="0.35">
      <c r="A31" s="21"/>
      <c r="B31" s="50" t="s">
        <v>69</v>
      </c>
      <c r="C31" s="51"/>
      <c r="D31" s="51"/>
      <c r="E31" s="51"/>
      <c r="F31" s="51"/>
      <c r="G31" s="51"/>
      <c r="H31" s="51"/>
      <c r="I31" s="51"/>
      <c r="J31" s="51"/>
      <c r="K31" s="52"/>
      <c r="L31" s="16">
        <f>+L30-L17</f>
        <v>-49568.630999999994</v>
      </c>
    </row>
  </sheetData>
  <mergeCells count="10">
    <mergeCell ref="A1:L2"/>
    <mergeCell ref="B5:L5"/>
    <mergeCell ref="B10:K10"/>
    <mergeCell ref="B31:K31"/>
    <mergeCell ref="B15:K15"/>
    <mergeCell ref="B17:K17"/>
    <mergeCell ref="B18:L18"/>
    <mergeCell ref="B23:K23"/>
    <mergeCell ref="B28:K28"/>
    <mergeCell ref="B30:K30"/>
  </mergeCells>
  <pageMargins left="0" right="0"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8"/>
  <sheetViews>
    <sheetView topLeftCell="A5" workbookViewId="0">
      <selection activeCell="L14" sqref="L14"/>
    </sheetView>
  </sheetViews>
  <sheetFormatPr defaultColWidth="8.6640625" defaultRowHeight="10.199999999999999" x14ac:dyDescent="0.3"/>
  <cols>
    <col min="1" max="1" width="30.6640625" style="2" customWidth="1"/>
    <col min="2" max="2" width="10" style="2" customWidth="1"/>
    <col min="3" max="3" width="11.109375" style="2" customWidth="1"/>
    <col min="4" max="4" width="14.109375" style="2" customWidth="1"/>
    <col min="5" max="5" width="14.44140625" style="2" customWidth="1"/>
    <col min="6" max="6" width="13.33203125" style="2" customWidth="1"/>
    <col min="7" max="7" width="13.88671875" style="2" customWidth="1"/>
    <col min="8" max="16384" width="8.6640625" style="2"/>
  </cols>
  <sheetData>
    <row r="1" spans="1:7" ht="14.4" thickBot="1" x14ac:dyDescent="0.35">
      <c r="A1" s="56" t="s">
        <v>70</v>
      </c>
      <c r="B1" s="57"/>
      <c r="C1" s="57"/>
      <c r="D1" s="57"/>
      <c r="E1" s="57"/>
      <c r="F1" s="57"/>
      <c r="G1" s="58"/>
    </row>
    <row r="2" spans="1:7" ht="61.8" thickBot="1" x14ac:dyDescent="0.35">
      <c r="A2" s="4" t="s">
        <v>81</v>
      </c>
      <c r="B2" s="5" t="s">
        <v>14</v>
      </c>
      <c r="C2" s="5" t="s">
        <v>15</v>
      </c>
      <c r="D2" s="5" t="s">
        <v>72</v>
      </c>
      <c r="E2" s="5" t="s">
        <v>73</v>
      </c>
      <c r="F2" s="5" t="s">
        <v>16</v>
      </c>
      <c r="G2" s="5" t="s">
        <v>74</v>
      </c>
    </row>
    <row r="3" spans="1:7" ht="10.8" thickBot="1" x14ac:dyDescent="0.35">
      <c r="A3" s="6">
        <v>1</v>
      </c>
      <c r="B3" s="7">
        <v>2</v>
      </c>
      <c r="C3" s="6">
        <v>3</v>
      </c>
      <c r="D3" s="7">
        <v>4</v>
      </c>
      <c r="E3" s="6">
        <v>5</v>
      </c>
      <c r="F3" s="7">
        <v>6</v>
      </c>
      <c r="G3" s="6">
        <v>7</v>
      </c>
    </row>
    <row r="4" spans="1:7" ht="61.8" thickBot="1" x14ac:dyDescent="0.35">
      <c r="A4" s="8" t="str">
        <f>'PI skaičiuoklė'!B6</f>
        <v>7 straipsnio 2 dalis: "2. Atranka dėl poveikio aplinkai vertinimo atliekama planuojamai ūkinei veiklai, įrašytai į Planuojamos ūkinės veiklos, kuriai turi būti atliekama atranka dėl poveikio aplinkai vertinimo, rūšių sąrašą (šio įstatymo 2 priedas)."                                    2 priedas</v>
      </c>
      <c r="B4" s="9"/>
      <c r="C4" s="10"/>
      <c r="D4" s="10"/>
      <c r="E4" s="10"/>
      <c r="F4" s="10"/>
      <c r="G4" s="10"/>
    </row>
    <row r="5" spans="1:7" ht="10.8" thickBot="1" x14ac:dyDescent="0.35">
      <c r="A5" s="11" t="str">
        <f>'PI skaičiuoklė'!C7</f>
        <v>Informacijos atrankai parengimas</v>
      </c>
      <c r="B5" s="9"/>
      <c r="C5" s="10"/>
      <c r="D5" s="10"/>
      <c r="E5" s="10"/>
      <c r="F5" s="10"/>
      <c r="G5" s="10"/>
    </row>
    <row r="6" spans="1:7" ht="41.4" thickBot="1" x14ac:dyDescent="0.35">
      <c r="A6" s="3"/>
      <c r="B6" s="12" t="s">
        <v>103</v>
      </c>
      <c r="C6" s="12">
        <v>1</v>
      </c>
      <c r="D6" s="12">
        <v>8.82</v>
      </c>
      <c r="E6" s="12">
        <v>200</v>
      </c>
      <c r="F6" s="12">
        <v>1</v>
      </c>
      <c r="G6" s="12">
        <f>+C6*D6*E6*F6</f>
        <v>1764</v>
      </c>
    </row>
    <row r="7" spans="1:7" ht="10.8" thickBot="1" x14ac:dyDescent="0.35">
      <c r="A7" s="13"/>
      <c r="B7" s="12" t="s">
        <v>18</v>
      </c>
      <c r="C7" s="12">
        <v>0</v>
      </c>
      <c r="D7" s="12">
        <v>0</v>
      </c>
      <c r="E7" s="12">
        <v>0</v>
      </c>
      <c r="F7" s="12">
        <v>0</v>
      </c>
      <c r="G7" s="12">
        <f t="shared" ref="G7" si="0">+C7*D7*E7*F7</f>
        <v>0</v>
      </c>
    </row>
    <row r="8" spans="1:7" ht="10.8" thickBot="1" x14ac:dyDescent="0.35">
      <c r="A8" s="13"/>
      <c r="B8" s="12" t="s">
        <v>9</v>
      </c>
      <c r="C8" s="12"/>
      <c r="D8" s="12"/>
      <c r="E8" s="12"/>
      <c r="F8" s="12"/>
      <c r="G8" s="12"/>
    </row>
    <row r="9" spans="1:7" ht="10.8" thickBot="1" x14ac:dyDescent="0.35">
      <c r="A9" s="47" t="s">
        <v>75</v>
      </c>
      <c r="B9" s="48"/>
      <c r="C9" s="48"/>
      <c r="D9" s="48"/>
      <c r="E9" s="48"/>
      <c r="F9" s="49"/>
      <c r="G9" s="12">
        <f>SUM(G6:G8)</f>
        <v>1764</v>
      </c>
    </row>
    <row r="10" spans="1:7" ht="21" thickBot="1" x14ac:dyDescent="0.35">
      <c r="A10" s="11" t="str">
        <f>'PI skaičiuoklė'!C8</f>
        <v>Informacijos patikrinimas ir pasirašymas vadovo ar jo įgalioto asmens</v>
      </c>
      <c r="B10" s="14"/>
      <c r="C10" s="14"/>
      <c r="D10" s="14"/>
      <c r="E10" s="14"/>
      <c r="F10" s="14"/>
      <c r="G10" s="14"/>
    </row>
    <row r="11" spans="1:7" ht="31.2" thickBot="1" x14ac:dyDescent="0.35">
      <c r="A11" s="3"/>
      <c r="B11" s="12" t="s">
        <v>102</v>
      </c>
      <c r="C11" s="12">
        <v>1</v>
      </c>
      <c r="D11" s="12">
        <v>12.5</v>
      </c>
      <c r="E11" s="12">
        <v>1</v>
      </c>
      <c r="F11" s="12">
        <v>1</v>
      </c>
      <c r="G11" s="12">
        <f>+C11*D11*E11*F11</f>
        <v>12.5</v>
      </c>
    </row>
    <row r="12" spans="1:7" ht="10.8" thickBot="1" x14ac:dyDescent="0.35">
      <c r="A12" s="13"/>
      <c r="B12" s="12" t="s">
        <v>20</v>
      </c>
      <c r="C12" s="12">
        <v>0</v>
      </c>
      <c r="D12" s="12">
        <v>0</v>
      </c>
      <c r="E12" s="12">
        <v>0</v>
      </c>
      <c r="F12" s="12">
        <v>0</v>
      </c>
      <c r="G12" s="12">
        <f t="shared" ref="G12" si="1">+C12*D12*E12*F12</f>
        <v>0</v>
      </c>
    </row>
    <row r="13" spans="1:7" ht="10.8" thickBot="1" x14ac:dyDescent="0.35">
      <c r="A13" s="13"/>
      <c r="B13" s="12" t="s">
        <v>9</v>
      </c>
      <c r="C13" s="12"/>
      <c r="D13" s="12"/>
      <c r="E13" s="12"/>
      <c r="F13" s="12"/>
      <c r="G13" s="12"/>
    </row>
    <row r="14" spans="1:7" ht="10.8" thickBot="1" x14ac:dyDescent="0.35">
      <c r="A14" s="47" t="s">
        <v>76</v>
      </c>
      <c r="B14" s="48"/>
      <c r="C14" s="48"/>
      <c r="D14" s="48"/>
      <c r="E14" s="48"/>
      <c r="F14" s="49"/>
      <c r="G14" s="12">
        <f>SUM(G11:G13)</f>
        <v>12.5</v>
      </c>
    </row>
    <row r="15" spans="1:7" ht="10.8" thickBot="1" x14ac:dyDescent="0.35">
      <c r="A15" s="50" t="s">
        <v>77</v>
      </c>
      <c r="B15" s="51"/>
      <c r="C15" s="51"/>
      <c r="D15" s="51"/>
      <c r="E15" s="51"/>
      <c r="F15" s="52"/>
      <c r="G15" s="15">
        <f>SUM(G9,G14)</f>
        <v>1776.5</v>
      </c>
    </row>
    <row r="16" spans="1:7" ht="194.4" thickBot="1" x14ac:dyDescent="0.35">
      <c r="A16" s="8" t="str">
        <f>'PI skaičiuoklė'!B11</f>
        <v>3 straipsnio 1 ir 2 dalys: "1. Planuojamos ūkinės veiklos, kuri dėl savo pobūdžio, masto ar numatomos vietos ypatumų gali daryti reikšmingą poveikį aplinkai, poveikio aplinkai vertinimas atliekamas, kai: 1) planuojama ūkinė veikla įrašyta į Planuojamos ūkinės veiklos, kurios poveikis aplinkai privalo būti vertinamas, rūšių sąrašą (šio įstatymo 1 priedas); 2) planuojamos ūkinės veiklos atrankos dėl poveikio aplinkai vertinimo (toliau – atranka dėl poveikio aplinkai vertinimo) metu nustatoma, kad planuojamai ūkinei veiklai privaloma atlikti poveikio aplinkai vertinimą;"    7 straipsnio 2 dalis: "2. Atranka dėl poveikio aplinkai vertinimo atliekama planuojamai ūkinei veiklai, įrašytai į Planuojamos ūkinės veiklos, kuriai turi būti atliekama atranka dėl poveikio aplinkai vertinimo, rūšių sąrašą (šio įstatymo 2 priedas)." 2 priedas</v>
      </c>
      <c r="B16" s="9"/>
      <c r="C16" s="9"/>
      <c r="D16" s="9"/>
      <c r="E16" s="9"/>
      <c r="F16" s="9"/>
      <c r="G16" s="9"/>
    </row>
    <row r="17" spans="1:7" ht="10.8" thickBot="1" x14ac:dyDescent="0.35">
      <c r="A17" s="11" t="str">
        <f>'PI skaičiuoklė'!C12</f>
        <v>Rašto parengimas</v>
      </c>
      <c r="B17" s="9"/>
      <c r="C17" s="9"/>
      <c r="D17" s="9"/>
      <c r="E17" s="9"/>
      <c r="F17" s="9"/>
      <c r="G17" s="9"/>
    </row>
    <row r="18" spans="1:7" ht="41.4" thickBot="1" x14ac:dyDescent="0.35">
      <c r="A18" s="3"/>
      <c r="B18" s="12" t="s">
        <v>103</v>
      </c>
      <c r="C18" s="12">
        <v>1</v>
      </c>
      <c r="D18" s="12">
        <v>8.82</v>
      </c>
      <c r="E18" s="12">
        <v>4</v>
      </c>
      <c r="F18" s="12">
        <v>1</v>
      </c>
      <c r="G18" s="12">
        <f t="shared" ref="G18:G19" si="2">+C18*D18*E18*F18</f>
        <v>35.28</v>
      </c>
    </row>
    <row r="19" spans="1:7" ht="10.8" thickBot="1" x14ac:dyDescent="0.35">
      <c r="A19" s="13"/>
      <c r="B19" s="12" t="s">
        <v>22</v>
      </c>
      <c r="C19" s="12">
        <v>0</v>
      </c>
      <c r="D19" s="12">
        <v>0</v>
      </c>
      <c r="E19" s="12">
        <v>0</v>
      </c>
      <c r="F19" s="12">
        <v>0</v>
      </c>
      <c r="G19" s="12">
        <f t="shared" si="2"/>
        <v>0</v>
      </c>
    </row>
    <row r="20" spans="1:7" ht="10.8" thickBot="1" x14ac:dyDescent="0.35">
      <c r="A20" s="13"/>
      <c r="B20" s="12" t="s">
        <v>9</v>
      </c>
      <c r="C20" s="12"/>
      <c r="D20" s="12"/>
      <c r="E20" s="12"/>
      <c r="F20" s="12"/>
      <c r="G20" s="12"/>
    </row>
    <row r="21" spans="1:7" ht="10.8" thickBot="1" x14ac:dyDescent="0.35">
      <c r="A21" s="47" t="s">
        <v>78</v>
      </c>
      <c r="B21" s="48"/>
      <c r="C21" s="48"/>
      <c r="D21" s="48"/>
      <c r="E21" s="48"/>
      <c r="F21" s="49"/>
      <c r="G21" s="12">
        <f>SUM(G18:G20)</f>
        <v>35.28</v>
      </c>
    </row>
    <row r="22" spans="1:7" ht="21" thickBot="1" x14ac:dyDescent="0.35">
      <c r="A22" s="11" t="str">
        <f>'PI skaičiuoklė'!C13</f>
        <v>Rašto pasirašymas vadovo ar jo įgalioto asmens</v>
      </c>
      <c r="B22" s="9"/>
      <c r="C22" s="9"/>
      <c r="D22" s="9"/>
      <c r="E22" s="9"/>
      <c r="F22" s="9"/>
      <c r="G22" s="9"/>
    </row>
    <row r="23" spans="1:7" ht="31.2" thickBot="1" x14ac:dyDescent="0.35">
      <c r="A23" s="3"/>
      <c r="B23" s="12" t="s">
        <v>102</v>
      </c>
      <c r="C23" s="12">
        <v>1</v>
      </c>
      <c r="D23" s="12">
        <v>12.5</v>
      </c>
      <c r="E23" s="12">
        <v>0.2</v>
      </c>
      <c r="F23" s="12">
        <v>1</v>
      </c>
      <c r="G23" s="12">
        <f t="shared" ref="G23:G24" si="3">+C23*D23*E23*F23</f>
        <v>2.5</v>
      </c>
    </row>
    <row r="24" spans="1:7" ht="10.8" thickBot="1" x14ac:dyDescent="0.35">
      <c r="A24" s="13"/>
      <c r="B24" s="12" t="s">
        <v>24</v>
      </c>
      <c r="C24" s="12">
        <v>0</v>
      </c>
      <c r="D24" s="12">
        <v>0</v>
      </c>
      <c r="E24" s="12">
        <v>0</v>
      </c>
      <c r="F24" s="12">
        <v>0</v>
      </c>
      <c r="G24" s="12">
        <f t="shared" si="3"/>
        <v>0</v>
      </c>
    </row>
    <row r="25" spans="1:7" ht="10.8" thickBot="1" x14ac:dyDescent="0.35">
      <c r="A25" s="13"/>
      <c r="B25" s="12" t="s">
        <v>9</v>
      </c>
      <c r="C25" s="12"/>
      <c r="D25" s="12"/>
      <c r="E25" s="12"/>
      <c r="F25" s="12"/>
      <c r="G25" s="12"/>
    </row>
    <row r="26" spans="1:7" ht="10.8" thickBot="1" x14ac:dyDescent="0.35">
      <c r="A26" s="47" t="s">
        <v>79</v>
      </c>
      <c r="B26" s="48"/>
      <c r="C26" s="48"/>
      <c r="D26" s="48"/>
      <c r="E26" s="48"/>
      <c r="F26" s="49"/>
      <c r="G26" s="12">
        <f>SUM(G23:G25)</f>
        <v>2.5</v>
      </c>
    </row>
    <row r="27" spans="1:7" ht="10.8" thickBot="1" x14ac:dyDescent="0.35">
      <c r="A27" s="50" t="s">
        <v>80</v>
      </c>
      <c r="B27" s="51"/>
      <c r="C27" s="51"/>
      <c r="D27" s="51"/>
      <c r="E27" s="51"/>
      <c r="F27" s="52"/>
      <c r="G27" s="15">
        <f>SUM(G21,G26)</f>
        <v>37.78</v>
      </c>
    </row>
    <row r="28" spans="1:7" x14ac:dyDescent="0.3">
      <c r="A28" s="30"/>
      <c r="B28" s="30"/>
      <c r="C28" s="30"/>
      <c r="D28" s="30"/>
      <c r="E28" s="30"/>
      <c r="F28" s="30"/>
      <c r="G28" s="31"/>
    </row>
    <row r="29" spans="1:7" x14ac:dyDescent="0.3">
      <c r="A29" s="30"/>
      <c r="B29" s="30"/>
      <c r="C29" s="30"/>
      <c r="D29" s="30"/>
      <c r="E29" s="30"/>
      <c r="F29" s="30"/>
      <c r="G29" s="31"/>
    </row>
    <row r="31" spans="1:7" ht="10.8" thickBot="1" x14ac:dyDescent="0.35"/>
    <row r="32" spans="1:7" ht="14.4" thickBot="1" x14ac:dyDescent="0.35">
      <c r="A32" s="59" t="s">
        <v>71</v>
      </c>
      <c r="B32" s="60"/>
      <c r="C32" s="60"/>
      <c r="D32" s="60"/>
      <c r="E32" s="60"/>
      <c r="F32" s="60"/>
      <c r="G32" s="61"/>
    </row>
    <row r="33" spans="1:7" ht="61.8" thickBot="1" x14ac:dyDescent="0.35">
      <c r="A33" s="4" t="s">
        <v>82</v>
      </c>
      <c r="B33" s="5" t="s">
        <v>14</v>
      </c>
      <c r="C33" s="5" t="s">
        <v>15</v>
      </c>
      <c r="D33" s="5" t="s">
        <v>72</v>
      </c>
      <c r="E33" s="5" t="s">
        <v>73</v>
      </c>
      <c r="F33" s="5" t="s">
        <v>16</v>
      </c>
      <c r="G33" s="5" t="s">
        <v>74</v>
      </c>
    </row>
    <row r="34" spans="1:7" ht="10.8" thickBot="1" x14ac:dyDescent="0.35">
      <c r="A34" s="6">
        <v>1</v>
      </c>
      <c r="B34" s="7">
        <v>2</v>
      </c>
      <c r="C34" s="6">
        <v>3</v>
      </c>
      <c r="D34" s="7">
        <v>4</v>
      </c>
      <c r="E34" s="6">
        <v>5</v>
      </c>
      <c r="F34" s="7">
        <v>6</v>
      </c>
      <c r="G34" s="6">
        <v>7</v>
      </c>
    </row>
    <row r="35" spans="1:7" ht="296.39999999999998" thickBot="1" x14ac:dyDescent="0.35">
      <c r="A35" s="8" t="str">
        <f>'PI skaičiuoklė'!B19</f>
        <v>3 straipsnio 5 dalis: "5. Atranka dėl poveikio aplinkai vertinimo ir (ar) poveikio aplinkai vertinimas neatliekami saulės šviesos energijos elektrinių statybai. Saulės šviesos energijos elektrinės projektuojamos, statomos ir eksploatuojamos laikantis aplinkos ministro nustatytų aplinkosauginių reikalavimų. Ši išimtis netaikoma, kai poveikio aplinkai vertinimas privalomas pagal šio straipsnio 1 dalies 3 punktą."                                            3 straipsnio 8 dalis: "8. Kai atsakingoji institucija yra priėmusi atrankos išvadą ir (ar) sprendimą dėl planuojamos ūkinės veiklos poveikio aplinkai, tačiau iki veiklos vykdymo pradžios ar pradėjus ją vykdyti planuojama ūkinė veikla keičiama, atranka dėl poveikio aplinkai vertinimo ar poveikio aplinkai vertinimas neatliekama, kai:
1) planuojamu ūkinės veiklos keitimu siekiama įgyvendinti sprendimo dėl poveikio aplinkai vertinimo sąlygas ir (ar) sprendime dėl poveikio aplinkai vertinimo ir (ar) atrankos išvadoje numatytas priemones reikšmingam neigiamam poveikiui aplinkai išvengti, sumažinti, atkurti, kas pažeista, ir (ar) jį kompensuoti;
2) dėl planuojamos ūkinės veiklos keitimo nesikeičia atrankos dėl poveikio aplinkai vertinimo ar poveikio aplinkai vertinimo metu nustatytas poveikis aplinkai."                                           1 ir 2 priedų pakeitimai</v>
      </c>
      <c r="B35" s="9"/>
      <c r="C35" s="10"/>
      <c r="D35" s="10"/>
      <c r="E35" s="10"/>
      <c r="F35" s="10"/>
      <c r="G35" s="10"/>
    </row>
    <row r="36" spans="1:7" ht="10.8" thickBot="1" x14ac:dyDescent="0.35">
      <c r="A36" s="11" t="str">
        <f>'PI skaičiuoklė'!C20</f>
        <v>Informacijos atrankai parengimas</v>
      </c>
      <c r="B36" s="9"/>
      <c r="C36" s="10"/>
      <c r="D36" s="10"/>
      <c r="E36" s="10"/>
      <c r="F36" s="10"/>
      <c r="G36" s="10"/>
    </row>
    <row r="37" spans="1:7" ht="41.4" thickBot="1" x14ac:dyDescent="0.35">
      <c r="A37" s="3"/>
      <c r="B37" s="12" t="s">
        <v>103</v>
      </c>
      <c r="C37" s="12">
        <v>1</v>
      </c>
      <c r="D37" s="12">
        <v>8.82</v>
      </c>
      <c r="E37" s="12">
        <v>200</v>
      </c>
      <c r="F37" s="12">
        <v>1</v>
      </c>
      <c r="G37" s="12">
        <f>+C37*D37*E37*F37</f>
        <v>1764</v>
      </c>
    </row>
    <row r="38" spans="1:7" ht="10.8" thickBot="1" x14ac:dyDescent="0.35">
      <c r="A38" s="13"/>
      <c r="B38" s="12" t="s">
        <v>18</v>
      </c>
      <c r="C38" s="12"/>
      <c r="D38" s="12"/>
      <c r="E38" s="12"/>
      <c r="F38" s="12"/>
      <c r="G38" s="12">
        <f t="shared" ref="G38" si="4">+C38*D38*E38*F38</f>
        <v>0</v>
      </c>
    </row>
    <row r="39" spans="1:7" ht="10.8" thickBot="1" x14ac:dyDescent="0.35">
      <c r="A39" s="13"/>
      <c r="B39" s="12" t="s">
        <v>9</v>
      </c>
      <c r="C39" s="12"/>
      <c r="D39" s="12"/>
      <c r="E39" s="12"/>
      <c r="F39" s="12"/>
      <c r="G39" s="12"/>
    </row>
    <row r="40" spans="1:7" ht="10.8" thickBot="1" x14ac:dyDescent="0.35">
      <c r="A40" s="47" t="s">
        <v>75</v>
      </c>
      <c r="B40" s="48"/>
      <c r="C40" s="48"/>
      <c r="D40" s="48"/>
      <c r="E40" s="48"/>
      <c r="F40" s="49"/>
      <c r="G40" s="12">
        <f>SUM(G37:G39)</f>
        <v>1764</v>
      </c>
    </row>
    <row r="41" spans="1:7" ht="21" thickBot="1" x14ac:dyDescent="0.35">
      <c r="A41" s="11" t="str">
        <f>'PI skaičiuoklė'!C21</f>
        <v>Informacijos patikrinimas ir pasirašymas vadovo ar jo įgalioto asmens</v>
      </c>
      <c r="B41" s="14"/>
      <c r="C41" s="14"/>
      <c r="D41" s="14"/>
      <c r="E41" s="14"/>
      <c r="F41" s="14"/>
      <c r="G41" s="14"/>
    </row>
    <row r="42" spans="1:7" ht="31.2" thickBot="1" x14ac:dyDescent="0.35">
      <c r="A42" s="3"/>
      <c r="B42" s="12" t="s">
        <v>102</v>
      </c>
      <c r="C42" s="12">
        <v>1</v>
      </c>
      <c r="D42" s="12">
        <v>12.5</v>
      </c>
      <c r="E42" s="12">
        <v>1</v>
      </c>
      <c r="F42" s="12">
        <v>1</v>
      </c>
      <c r="G42" s="12">
        <f>+C42*D42*E42*F42</f>
        <v>12.5</v>
      </c>
    </row>
    <row r="43" spans="1:7" ht="10.8" thickBot="1" x14ac:dyDescent="0.35">
      <c r="A43" s="13"/>
      <c r="B43" s="12" t="s">
        <v>20</v>
      </c>
      <c r="C43" s="12">
        <v>0</v>
      </c>
      <c r="D43" s="12">
        <v>0</v>
      </c>
      <c r="E43" s="12">
        <v>0</v>
      </c>
      <c r="F43" s="12">
        <v>0</v>
      </c>
      <c r="G43" s="12">
        <f t="shared" ref="G43" si="5">+C43*D43*E43*F43</f>
        <v>0</v>
      </c>
    </row>
    <row r="44" spans="1:7" ht="10.8" thickBot="1" x14ac:dyDescent="0.35">
      <c r="A44" s="13"/>
      <c r="B44" s="12" t="s">
        <v>9</v>
      </c>
      <c r="C44" s="12"/>
      <c r="D44" s="12"/>
      <c r="E44" s="12"/>
      <c r="F44" s="12"/>
      <c r="G44" s="12"/>
    </row>
    <row r="45" spans="1:7" ht="10.8" thickBot="1" x14ac:dyDescent="0.35">
      <c r="A45" s="47" t="s">
        <v>76</v>
      </c>
      <c r="B45" s="48"/>
      <c r="C45" s="48"/>
      <c r="D45" s="48"/>
      <c r="E45" s="48"/>
      <c r="F45" s="49"/>
      <c r="G45" s="12">
        <f>SUM(G42:G44)</f>
        <v>12.5</v>
      </c>
    </row>
    <row r="46" spans="1:7" ht="10.8" thickBot="1" x14ac:dyDescent="0.35">
      <c r="A46" s="50" t="s">
        <v>77</v>
      </c>
      <c r="B46" s="51"/>
      <c r="C46" s="51"/>
      <c r="D46" s="51"/>
      <c r="E46" s="51"/>
      <c r="F46" s="52"/>
      <c r="G46" s="15">
        <f>SUM(G40,G45)</f>
        <v>1776.5</v>
      </c>
    </row>
    <row r="47" spans="1:7" ht="296.39999999999998" thickBot="1" x14ac:dyDescent="0.35">
      <c r="A47" s="8" t="str">
        <f>'PI skaičiuoklė'!B24</f>
        <v>3 straipsnio 5 dalis: "5. Atranka dėl poveikio aplinkai vertinimo ir (ar) poveikio aplinkai vertinimas neatliekami saulės šviesos energijos elektrinių statybai. Saulės šviesos energijos elektrinės projektuojamos, statomos ir eksploatuojamos laikantis aplinkos ministro nustatytų aplinkosauginių reikalavimų. Ši išimtis netaikoma, kai poveikio aplinkai vertinimas privalomas pagal šio straipsnio 1 dalies 3 punktą."                                            3 straipsnio 8 dalis: "8. Kai atsakingoji institucija yra priėmusi atrankos išvadą ir (ar) sprendimą dėl planuojamos ūkinės veiklos poveikio aplinkai, tačiau iki veiklos vykdymo pradžios ar pradėjus ją vykdyti planuojama ūkinė veikla keičiama, atranka dėl poveikio aplinkai vertinimo ar poveikio aplinkai vertinimas neatliekama, kai:
1) planuojamu ūkinės veiklos keitimu siekiama įgyvendinti sprendimo dėl poveikio aplinkai vertinimo sąlygas ir (ar) sprendime dėl poveikio aplinkai vertinimo ir (ar) atrankos išvadoje numatytas priemones reikšmingam neigiamam poveikiui aplinkai išvengti, sumažinti, atkurti, kas pažeista, ir (ar) jį kompensuoti;
2) dėl planuojamos ūkinės veiklos keitimo nesikeičia atrankos dėl poveikio aplinkai vertinimo ar poveikio aplinkai vertinimo metu nustatytas poveikis aplinkai."                                           1 ir 2 priedų pakeitimai</v>
      </c>
      <c r="B47" s="9"/>
      <c r="C47" s="9"/>
      <c r="D47" s="9"/>
      <c r="E47" s="9"/>
      <c r="F47" s="9"/>
      <c r="G47" s="9"/>
    </row>
    <row r="48" spans="1:7" ht="10.8" thickBot="1" x14ac:dyDescent="0.35">
      <c r="A48" s="11" t="str">
        <f>'PI skaičiuoklė'!C25</f>
        <v>Rašto parengimas</v>
      </c>
      <c r="B48" s="9"/>
      <c r="C48" s="9"/>
      <c r="D48" s="9"/>
      <c r="E48" s="9"/>
      <c r="F48" s="9"/>
      <c r="G48" s="9"/>
    </row>
    <row r="49" spans="1:7" ht="41.4" thickBot="1" x14ac:dyDescent="0.35">
      <c r="A49" s="3"/>
      <c r="B49" s="12" t="s">
        <v>103</v>
      </c>
      <c r="C49" s="12">
        <v>1</v>
      </c>
      <c r="D49" s="12">
        <v>8.82</v>
      </c>
      <c r="E49" s="12">
        <v>4</v>
      </c>
      <c r="F49" s="12">
        <v>1</v>
      </c>
      <c r="G49" s="12">
        <f t="shared" ref="G49:G50" si="6">+C49*D49*E49*F49</f>
        <v>35.28</v>
      </c>
    </row>
    <row r="50" spans="1:7" ht="10.8" thickBot="1" x14ac:dyDescent="0.35">
      <c r="A50" s="13"/>
      <c r="B50" s="12" t="s">
        <v>22</v>
      </c>
      <c r="C50" s="12">
        <v>0</v>
      </c>
      <c r="D50" s="12">
        <v>0</v>
      </c>
      <c r="E50" s="12">
        <v>0</v>
      </c>
      <c r="F50" s="12">
        <v>0</v>
      </c>
      <c r="G50" s="12">
        <f t="shared" si="6"/>
        <v>0</v>
      </c>
    </row>
    <row r="51" spans="1:7" ht="10.8" thickBot="1" x14ac:dyDescent="0.35">
      <c r="A51" s="13"/>
      <c r="B51" s="12" t="s">
        <v>9</v>
      </c>
      <c r="C51" s="12"/>
      <c r="D51" s="12"/>
      <c r="E51" s="12"/>
      <c r="F51" s="12"/>
      <c r="G51" s="12"/>
    </row>
    <row r="52" spans="1:7" ht="10.8" thickBot="1" x14ac:dyDescent="0.35">
      <c r="A52" s="47" t="s">
        <v>78</v>
      </c>
      <c r="B52" s="48"/>
      <c r="C52" s="48"/>
      <c r="D52" s="48"/>
      <c r="E52" s="48"/>
      <c r="F52" s="49"/>
      <c r="G52" s="12">
        <f>SUM(G49:G51)</f>
        <v>35.28</v>
      </c>
    </row>
    <row r="53" spans="1:7" ht="21" thickBot="1" x14ac:dyDescent="0.35">
      <c r="A53" s="11" t="str">
        <f>'PI skaičiuoklė'!C26</f>
        <v>Rašto pasirašymas vadovo ar jo įgalioto asmens</v>
      </c>
      <c r="B53" s="9"/>
      <c r="C53" s="9"/>
      <c r="D53" s="9"/>
      <c r="E53" s="9"/>
      <c r="F53" s="9"/>
      <c r="G53" s="9"/>
    </row>
    <row r="54" spans="1:7" ht="31.2" thickBot="1" x14ac:dyDescent="0.35">
      <c r="A54" s="3"/>
      <c r="B54" s="12" t="s">
        <v>102</v>
      </c>
      <c r="C54" s="12">
        <v>1</v>
      </c>
      <c r="D54" s="12">
        <v>12.5</v>
      </c>
      <c r="E54" s="12">
        <v>0.2</v>
      </c>
      <c r="F54" s="12">
        <v>1</v>
      </c>
      <c r="G54" s="12">
        <f t="shared" ref="G54:G55" si="7">+C54*D54*E54*F54</f>
        <v>2.5</v>
      </c>
    </row>
    <row r="55" spans="1:7" ht="10.8" thickBot="1" x14ac:dyDescent="0.35">
      <c r="A55" s="13"/>
      <c r="B55" s="12" t="s">
        <v>24</v>
      </c>
      <c r="C55" s="12">
        <v>0</v>
      </c>
      <c r="D55" s="12">
        <v>0</v>
      </c>
      <c r="E55" s="12">
        <v>0</v>
      </c>
      <c r="F55" s="12">
        <v>0</v>
      </c>
      <c r="G55" s="12">
        <f t="shared" si="7"/>
        <v>0</v>
      </c>
    </row>
    <row r="56" spans="1:7" ht="10.8" thickBot="1" x14ac:dyDescent="0.35">
      <c r="A56" s="13"/>
      <c r="B56" s="12" t="s">
        <v>9</v>
      </c>
      <c r="C56" s="12"/>
      <c r="D56" s="12"/>
      <c r="E56" s="12"/>
      <c r="F56" s="12"/>
      <c r="G56" s="12"/>
    </row>
    <row r="57" spans="1:7" ht="10.8" thickBot="1" x14ac:dyDescent="0.35">
      <c r="A57" s="47" t="s">
        <v>79</v>
      </c>
      <c r="B57" s="48"/>
      <c r="C57" s="48"/>
      <c r="D57" s="48"/>
      <c r="E57" s="48"/>
      <c r="F57" s="49"/>
      <c r="G57" s="12">
        <f>SUM(G54:G56)</f>
        <v>2.5</v>
      </c>
    </row>
    <row r="58" spans="1:7" ht="10.8" thickBot="1" x14ac:dyDescent="0.35">
      <c r="A58" s="50" t="s">
        <v>80</v>
      </c>
      <c r="B58" s="51"/>
      <c r="C58" s="51"/>
      <c r="D58" s="51"/>
      <c r="E58" s="51"/>
      <c r="F58" s="52"/>
      <c r="G58" s="15">
        <f>SUM(G52,G57)</f>
        <v>37.78</v>
      </c>
    </row>
  </sheetData>
  <mergeCells count="14">
    <mergeCell ref="A52:F52"/>
    <mergeCell ref="A57:F57"/>
    <mergeCell ref="A58:F58"/>
    <mergeCell ref="A1:G1"/>
    <mergeCell ref="A32:G32"/>
    <mergeCell ref="A40:F40"/>
    <mergeCell ref="A45:F45"/>
    <mergeCell ref="A46:F46"/>
    <mergeCell ref="A27:F27"/>
    <mergeCell ref="A9:F9"/>
    <mergeCell ref="A14:F14"/>
    <mergeCell ref="A15:F15"/>
    <mergeCell ref="A21:F21"/>
    <mergeCell ref="A26:F26"/>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54"/>
  <sheetViews>
    <sheetView topLeftCell="A28" workbookViewId="0">
      <selection activeCell="D54" sqref="D54"/>
    </sheetView>
  </sheetViews>
  <sheetFormatPr defaultColWidth="8.6640625" defaultRowHeight="14.4" x14ac:dyDescent="0.3"/>
  <cols>
    <col min="1" max="1" width="17.44140625" style="1" customWidth="1"/>
    <col min="2" max="2" width="8.88671875" style="1" customWidth="1"/>
    <col min="3" max="3" width="9.33203125" style="1" customWidth="1"/>
    <col min="4" max="4" width="21" style="1" customWidth="1"/>
    <col min="5" max="16384" width="8.6640625" style="1"/>
  </cols>
  <sheetData>
    <row r="1" spans="1:4" ht="15" thickBot="1" x14ac:dyDescent="0.35">
      <c r="A1" s="62" t="s">
        <v>57</v>
      </c>
      <c r="B1" s="63"/>
      <c r="C1" s="63"/>
      <c r="D1" s="64"/>
    </row>
    <row r="2" spans="1:4" ht="24.6" customHeight="1" thickBot="1" x14ac:dyDescent="0.35">
      <c r="A2" s="4" t="s">
        <v>83</v>
      </c>
      <c r="B2" s="68" t="s">
        <v>25</v>
      </c>
      <c r="C2" s="69"/>
      <c r="D2" s="5" t="s">
        <v>3</v>
      </c>
    </row>
    <row r="3" spans="1:4" ht="15" thickBot="1" x14ac:dyDescent="0.35">
      <c r="A3" s="6">
        <v>1</v>
      </c>
      <c r="B3" s="70">
        <v>2</v>
      </c>
      <c r="C3" s="71"/>
      <c r="D3" s="6">
        <v>3</v>
      </c>
    </row>
    <row r="4" spans="1:4" ht="123" thickBot="1" x14ac:dyDescent="0.35">
      <c r="A4" s="8" t="str">
        <f>'PI skaičiuoklė'!B6</f>
        <v>7 straipsnio 2 dalis: "2. Atranka dėl poveikio aplinkai vertinimo atliekama planuojamai ūkinei veiklai, įrašytai į Planuojamos ūkinės veiklos, kuriai turi būti atliekama atranka dėl poveikio aplinkai vertinimo, rūšių sąrašą (šio įstatymo 2 priedas)."                                    2 priedas</v>
      </c>
      <c r="B4" s="9"/>
      <c r="C4" s="9"/>
      <c r="D4" s="9"/>
    </row>
    <row r="5" spans="1:4" ht="21" thickBot="1" x14ac:dyDescent="0.35">
      <c r="A5" s="11" t="str">
        <f>'PI skaičiuoklė'!C7</f>
        <v>Informacijos atrankai parengimas</v>
      </c>
      <c r="B5" s="9"/>
      <c r="C5" s="9"/>
      <c r="D5" s="9"/>
    </row>
    <row r="6" spans="1:4" ht="15" thickBot="1" x14ac:dyDescent="0.35">
      <c r="A6" s="13"/>
      <c r="B6" s="12" t="s">
        <v>17</v>
      </c>
      <c r="C6" s="12">
        <v>0</v>
      </c>
      <c r="D6" s="12">
        <f>+C6</f>
        <v>0</v>
      </c>
    </row>
    <row r="7" spans="1:4" ht="15" thickBot="1" x14ac:dyDescent="0.35">
      <c r="A7" s="13"/>
      <c r="B7" s="12" t="s">
        <v>18</v>
      </c>
      <c r="C7" s="12">
        <v>0</v>
      </c>
      <c r="D7" s="12">
        <f>+C7</f>
        <v>0</v>
      </c>
    </row>
    <row r="8" spans="1:4" ht="20.100000000000001" customHeight="1" thickBot="1" x14ac:dyDescent="0.35">
      <c r="A8" s="47" t="s">
        <v>26</v>
      </c>
      <c r="B8" s="48"/>
      <c r="C8" s="48"/>
      <c r="D8" s="9">
        <f>SUM(D6:D7)</f>
        <v>0</v>
      </c>
    </row>
    <row r="9" spans="1:4" ht="31.2" thickBot="1" x14ac:dyDescent="0.35">
      <c r="A9" s="11" t="str">
        <f>'PI skaičiuoklė'!C8</f>
        <v>Informacijos patikrinimas ir pasirašymas vadovo ar jo įgalioto asmens</v>
      </c>
      <c r="B9" s="9"/>
      <c r="C9" s="9"/>
      <c r="D9" s="9"/>
    </row>
    <row r="10" spans="1:4" ht="15" thickBot="1" x14ac:dyDescent="0.35">
      <c r="A10" s="13"/>
      <c r="B10" s="12" t="s">
        <v>19</v>
      </c>
      <c r="C10" s="12">
        <v>0</v>
      </c>
      <c r="D10" s="12">
        <f>+C10</f>
        <v>0</v>
      </c>
    </row>
    <row r="11" spans="1:4" ht="15" thickBot="1" x14ac:dyDescent="0.35">
      <c r="A11" s="13"/>
      <c r="B11" s="12" t="s">
        <v>20</v>
      </c>
      <c r="C11" s="12">
        <v>0</v>
      </c>
      <c r="D11" s="12">
        <f>+C11</f>
        <v>0</v>
      </c>
    </row>
    <row r="12" spans="1:4" ht="15" thickBot="1" x14ac:dyDescent="0.35">
      <c r="A12" s="47" t="s">
        <v>27</v>
      </c>
      <c r="B12" s="48"/>
      <c r="C12" s="48"/>
      <c r="D12" s="9">
        <f>SUM(D10:D11)</f>
        <v>0</v>
      </c>
    </row>
    <row r="13" spans="1:4" ht="15" thickBot="1" x14ac:dyDescent="0.35">
      <c r="A13" s="11" t="s">
        <v>9</v>
      </c>
      <c r="B13" s="12"/>
      <c r="C13" s="12"/>
      <c r="D13" s="12" t="s">
        <v>9</v>
      </c>
    </row>
    <row r="14" spans="1:4" ht="15" thickBot="1" x14ac:dyDescent="0.35">
      <c r="A14" s="50" t="s">
        <v>28</v>
      </c>
      <c r="B14" s="51"/>
      <c r="C14" s="51"/>
      <c r="D14" s="9">
        <f>SUM(D8,D12)</f>
        <v>0</v>
      </c>
    </row>
    <row r="15" spans="1:4" ht="23.4" customHeight="1" thickBot="1" x14ac:dyDescent="0.35">
      <c r="A15" s="8" t="str">
        <f>'PI skaičiuoklė'!B11</f>
        <v>3 straipsnio 1 ir 2 dalys: "1. Planuojamos ūkinės veiklos, kuri dėl savo pobūdžio, masto ar numatomos vietos ypatumų gali daryti reikšmingą poveikį aplinkai, poveikio aplinkai vertinimas atliekamas, kai: 1) planuojama ūkinė veikla įrašyta į Planuojamos ūkinės veiklos, kurios poveikis aplinkai privalo būti vertinamas, rūšių sąrašą (šio įstatymo 1 priedas); 2) planuojamos ūkinės veiklos atrankos dėl poveikio aplinkai vertinimo (toliau – atranka dėl poveikio aplinkai vertinimo) metu nustatoma, kad planuojamai ūkinei veiklai privaloma atlikti poveikio aplinkai vertinimą;"    7 straipsnio 2 dalis: "2. Atranka dėl poveikio aplinkai vertinimo atliekama planuojamai ūkinei veiklai, įrašytai į Planuojamos ūkinės veiklos, kuriai turi būti atliekama atranka dėl poveikio aplinkai vertinimo, rūšių sąrašą (šio įstatymo 2 priedas)." 2 priedas</v>
      </c>
      <c r="B15" s="12"/>
      <c r="C15" s="12"/>
      <c r="D15" s="12"/>
    </row>
    <row r="16" spans="1:4" ht="15" thickBot="1" x14ac:dyDescent="0.35">
      <c r="A16" s="11" t="str">
        <f>'PI skaičiuoklė'!C12</f>
        <v>Rašto parengimas</v>
      </c>
      <c r="B16" s="9"/>
      <c r="C16" s="9"/>
      <c r="D16" s="9"/>
    </row>
    <row r="17" spans="1:4" ht="15" thickBot="1" x14ac:dyDescent="0.35">
      <c r="A17" s="13"/>
      <c r="B17" s="12" t="s">
        <v>21</v>
      </c>
      <c r="C17" s="12">
        <v>0</v>
      </c>
      <c r="D17" s="12">
        <f>+C17</f>
        <v>0</v>
      </c>
    </row>
    <row r="18" spans="1:4" ht="15" thickBot="1" x14ac:dyDescent="0.35">
      <c r="A18" s="13"/>
      <c r="B18" s="12" t="s">
        <v>22</v>
      </c>
      <c r="C18" s="12">
        <v>0</v>
      </c>
      <c r="D18" s="12">
        <f>+C18</f>
        <v>0</v>
      </c>
    </row>
    <row r="19" spans="1:4" ht="15" thickBot="1" x14ac:dyDescent="0.35">
      <c r="A19" s="47" t="s">
        <v>29</v>
      </c>
      <c r="B19" s="48"/>
      <c r="C19" s="48"/>
      <c r="D19" s="9">
        <f>SUM(D17:D18)</f>
        <v>0</v>
      </c>
    </row>
    <row r="20" spans="1:4" ht="21" thickBot="1" x14ac:dyDescent="0.35">
      <c r="A20" s="11" t="str">
        <f>'PI skaičiuoklė'!C13</f>
        <v>Rašto pasirašymas vadovo ar jo įgalioto asmens</v>
      </c>
      <c r="B20" s="9"/>
      <c r="C20" s="9"/>
      <c r="D20" s="9"/>
    </row>
    <row r="21" spans="1:4" ht="15" thickBot="1" x14ac:dyDescent="0.35">
      <c r="A21" s="13"/>
      <c r="B21" s="12" t="s">
        <v>23</v>
      </c>
      <c r="C21" s="12">
        <v>0</v>
      </c>
      <c r="D21" s="12">
        <f>+C21</f>
        <v>0</v>
      </c>
    </row>
    <row r="22" spans="1:4" ht="15" thickBot="1" x14ac:dyDescent="0.35">
      <c r="A22" s="13"/>
      <c r="B22" s="12" t="s">
        <v>24</v>
      </c>
      <c r="C22" s="12">
        <v>0</v>
      </c>
      <c r="D22" s="12">
        <f>+C22</f>
        <v>0</v>
      </c>
    </row>
    <row r="23" spans="1:4" ht="15" thickBot="1" x14ac:dyDescent="0.35">
      <c r="A23" s="47" t="s">
        <v>30</v>
      </c>
      <c r="B23" s="48"/>
      <c r="C23" s="48"/>
      <c r="D23" s="9">
        <f>SUM(D21:D22)</f>
        <v>0</v>
      </c>
    </row>
    <row r="24" spans="1:4" ht="15" thickBot="1" x14ac:dyDescent="0.35">
      <c r="A24" s="13"/>
      <c r="B24" s="12" t="s">
        <v>9</v>
      </c>
      <c r="C24" s="12"/>
      <c r="D24" s="12" t="s">
        <v>13</v>
      </c>
    </row>
    <row r="25" spans="1:4" ht="15" thickBot="1" x14ac:dyDescent="0.35">
      <c r="A25" s="50" t="s">
        <v>31</v>
      </c>
      <c r="B25" s="51"/>
      <c r="C25" s="51"/>
      <c r="D25" s="9">
        <f>SUM(D19,D23)</f>
        <v>0</v>
      </c>
    </row>
    <row r="29" spans="1:4" ht="15" thickBot="1" x14ac:dyDescent="0.35"/>
    <row r="30" spans="1:4" ht="15" thickBot="1" x14ac:dyDescent="0.35">
      <c r="A30" s="65" t="s">
        <v>58</v>
      </c>
      <c r="B30" s="66"/>
      <c r="C30" s="66"/>
      <c r="D30" s="67"/>
    </row>
    <row r="31" spans="1:4" ht="31.2" thickBot="1" x14ac:dyDescent="0.35">
      <c r="A31" s="4" t="s">
        <v>84</v>
      </c>
      <c r="B31" s="68" t="s">
        <v>25</v>
      </c>
      <c r="C31" s="69"/>
      <c r="D31" s="5" t="s">
        <v>3</v>
      </c>
    </row>
    <row r="32" spans="1:4" ht="15" thickBot="1" x14ac:dyDescent="0.35">
      <c r="A32" s="6">
        <v>1</v>
      </c>
      <c r="B32" s="70">
        <v>2</v>
      </c>
      <c r="C32" s="71"/>
      <c r="D32" s="6">
        <v>3</v>
      </c>
    </row>
    <row r="33" spans="1:4" ht="409.6" thickBot="1" x14ac:dyDescent="0.35">
      <c r="A33" s="8" t="str">
        <f>'PI skaičiuoklė'!B19</f>
        <v>3 straipsnio 5 dalis: "5. Atranka dėl poveikio aplinkai vertinimo ir (ar) poveikio aplinkai vertinimas neatliekami saulės šviesos energijos elektrinių statybai. Saulės šviesos energijos elektrinės projektuojamos, statomos ir eksploatuojamos laikantis aplinkos ministro nustatytų aplinkosauginių reikalavimų. Ši išimtis netaikoma, kai poveikio aplinkai vertinimas privalomas pagal šio straipsnio 1 dalies 3 punktą."                                            3 straipsnio 8 dalis: "8. Kai atsakingoji institucija yra priėmusi atrankos išvadą ir (ar) sprendimą dėl planuojamos ūkinės veiklos poveikio aplinkai, tačiau iki veiklos vykdymo pradžios ar pradėjus ją vykdyti planuojama ūkinė veikla keičiama, atranka dėl poveikio aplinkai vertinimo ar poveikio aplinkai vertinimas neatliekama, kai:
1) planuojamu ūkinės veiklos keitimu siekiama įgyvendinti sprendimo dėl poveikio aplinkai vertinimo sąlygas ir (ar) sprendime dėl poveikio aplinkai vertinimo ir (ar) atrankos išvadoje numatytas priemones reikšmingam neigiamam poveikiui aplinkai išvengti, sumažinti, atkurti, kas pažeista, ir (ar) jį kompensuoti;
2) dėl planuojamos ūkinės veiklos keitimo nesikeičia atrankos dėl poveikio aplinkai vertinimo ar poveikio aplinkai vertinimo metu nustatytas poveikis aplinkai."                                           1 ir 2 priedų pakeitimai</v>
      </c>
      <c r="B33" s="9"/>
      <c r="C33" s="9"/>
      <c r="D33" s="9"/>
    </row>
    <row r="34" spans="1:4" ht="21" thickBot="1" x14ac:dyDescent="0.35">
      <c r="A34" s="11" t="str">
        <f>'PI skaičiuoklė'!C20</f>
        <v>Informacijos atrankai parengimas</v>
      </c>
      <c r="B34" s="9"/>
      <c r="C34" s="9"/>
      <c r="D34" s="9"/>
    </row>
    <row r="35" spans="1:4" ht="15" thickBot="1" x14ac:dyDescent="0.35">
      <c r="A35" s="13"/>
      <c r="B35" s="12" t="s">
        <v>17</v>
      </c>
      <c r="C35" s="12">
        <v>0</v>
      </c>
      <c r="D35" s="12">
        <f>+C35</f>
        <v>0</v>
      </c>
    </row>
    <row r="36" spans="1:4" ht="15" thickBot="1" x14ac:dyDescent="0.35">
      <c r="A36" s="13"/>
      <c r="B36" s="12" t="s">
        <v>18</v>
      </c>
      <c r="C36" s="12">
        <v>0</v>
      </c>
      <c r="D36" s="12">
        <f>+C36</f>
        <v>0</v>
      </c>
    </row>
    <row r="37" spans="1:4" ht="15" thickBot="1" x14ac:dyDescent="0.35">
      <c r="A37" s="47" t="s">
        <v>26</v>
      </c>
      <c r="B37" s="48"/>
      <c r="C37" s="48"/>
      <c r="D37" s="9">
        <f>SUM(D35:D36)</f>
        <v>0</v>
      </c>
    </row>
    <row r="38" spans="1:4" ht="31.2" thickBot="1" x14ac:dyDescent="0.35">
      <c r="A38" s="11" t="str">
        <f>'PI skaičiuoklė'!C21</f>
        <v>Informacijos patikrinimas ir pasirašymas vadovo ar jo įgalioto asmens</v>
      </c>
      <c r="B38" s="9"/>
      <c r="C38" s="9"/>
      <c r="D38" s="9"/>
    </row>
    <row r="39" spans="1:4" ht="15" thickBot="1" x14ac:dyDescent="0.35">
      <c r="A39" s="13"/>
      <c r="B39" s="12" t="s">
        <v>19</v>
      </c>
      <c r="C39" s="12">
        <v>0</v>
      </c>
      <c r="D39" s="12">
        <f>+C39</f>
        <v>0</v>
      </c>
    </row>
    <row r="40" spans="1:4" ht="15" thickBot="1" x14ac:dyDescent="0.35">
      <c r="A40" s="13"/>
      <c r="B40" s="12" t="s">
        <v>20</v>
      </c>
      <c r="C40" s="12">
        <v>0</v>
      </c>
      <c r="D40" s="12">
        <f>+C40</f>
        <v>0</v>
      </c>
    </row>
    <row r="41" spans="1:4" ht="15" thickBot="1" x14ac:dyDescent="0.35">
      <c r="A41" s="47" t="s">
        <v>27</v>
      </c>
      <c r="B41" s="48"/>
      <c r="C41" s="48"/>
      <c r="D41" s="9">
        <f>SUM(D39:D40)</f>
        <v>0</v>
      </c>
    </row>
    <row r="42" spans="1:4" ht="15" thickBot="1" x14ac:dyDescent="0.35">
      <c r="A42" s="11" t="s">
        <v>9</v>
      </c>
      <c r="B42" s="12"/>
      <c r="C42" s="12"/>
      <c r="D42" s="12" t="s">
        <v>9</v>
      </c>
    </row>
    <row r="43" spans="1:4" ht="15" thickBot="1" x14ac:dyDescent="0.35">
      <c r="A43" s="50" t="s">
        <v>28</v>
      </c>
      <c r="B43" s="51"/>
      <c r="C43" s="51"/>
      <c r="D43" s="9">
        <f>SUM(D37,D41)</f>
        <v>0</v>
      </c>
    </row>
    <row r="44" spans="1:4" ht="409.6" thickBot="1" x14ac:dyDescent="0.35">
      <c r="A44" s="8" t="str">
        <f>'PI skaičiuoklė'!B24</f>
        <v>3 straipsnio 5 dalis: "5. Atranka dėl poveikio aplinkai vertinimo ir (ar) poveikio aplinkai vertinimas neatliekami saulės šviesos energijos elektrinių statybai. Saulės šviesos energijos elektrinės projektuojamos, statomos ir eksploatuojamos laikantis aplinkos ministro nustatytų aplinkosauginių reikalavimų. Ši išimtis netaikoma, kai poveikio aplinkai vertinimas privalomas pagal šio straipsnio 1 dalies 3 punktą."                                            3 straipsnio 8 dalis: "8. Kai atsakingoji institucija yra priėmusi atrankos išvadą ir (ar) sprendimą dėl planuojamos ūkinės veiklos poveikio aplinkai, tačiau iki veiklos vykdymo pradžios ar pradėjus ją vykdyti planuojama ūkinė veikla keičiama, atranka dėl poveikio aplinkai vertinimo ar poveikio aplinkai vertinimas neatliekama, kai:
1) planuojamu ūkinės veiklos keitimu siekiama įgyvendinti sprendimo dėl poveikio aplinkai vertinimo sąlygas ir (ar) sprendime dėl poveikio aplinkai vertinimo ir (ar) atrankos išvadoje numatytas priemones reikšmingam neigiamam poveikiui aplinkai išvengti, sumažinti, atkurti, kas pažeista, ir (ar) jį kompensuoti;
2) dėl planuojamos ūkinės veiklos keitimo nesikeičia atrankos dėl poveikio aplinkai vertinimo ar poveikio aplinkai vertinimo metu nustatytas poveikis aplinkai."                                           1 ir 2 priedų pakeitimai</v>
      </c>
      <c r="B44" s="12"/>
      <c r="C44" s="12"/>
      <c r="D44" s="12"/>
    </row>
    <row r="45" spans="1:4" ht="15" thickBot="1" x14ac:dyDescent="0.35">
      <c r="A45" s="11" t="str">
        <f>'PI skaičiuoklė'!C25</f>
        <v>Rašto parengimas</v>
      </c>
      <c r="B45" s="9"/>
      <c r="C45" s="9"/>
      <c r="D45" s="9"/>
    </row>
    <row r="46" spans="1:4" ht="15" thickBot="1" x14ac:dyDescent="0.35">
      <c r="A46" s="13"/>
      <c r="B46" s="12" t="s">
        <v>21</v>
      </c>
      <c r="C46" s="12">
        <v>0</v>
      </c>
      <c r="D46" s="12">
        <f>+C46</f>
        <v>0</v>
      </c>
    </row>
    <row r="47" spans="1:4" ht="15" thickBot="1" x14ac:dyDescent="0.35">
      <c r="A47" s="13"/>
      <c r="B47" s="12" t="s">
        <v>22</v>
      </c>
      <c r="C47" s="12">
        <v>0</v>
      </c>
      <c r="D47" s="12">
        <f>+C47</f>
        <v>0</v>
      </c>
    </row>
    <row r="48" spans="1:4" ht="15" thickBot="1" x14ac:dyDescent="0.35">
      <c r="A48" s="47" t="s">
        <v>29</v>
      </c>
      <c r="B48" s="48"/>
      <c r="C48" s="48"/>
      <c r="D48" s="9">
        <f>SUM(D46:D47)</f>
        <v>0</v>
      </c>
    </row>
    <row r="49" spans="1:4" ht="21" thickBot="1" x14ac:dyDescent="0.35">
      <c r="A49" s="11" t="str">
        <f>'PI skaičiuoklė'!C26</f>
        <v>Rašto pasirašymas vadovo ar jo įgalioto asmens</v>
      </c>
      <c r="B49" s="9"/>
      <c r="C49" s="9"/>
      <c r="D49" s="9"/>
    </row>
    <row r="50" spans="1:4" ht="15" thickBot="1" x14ac:dyDescent="0.35">
      <c r="A50" s="13"/>
      <c r="B50" s="12" t="s">
        <v>23</v>
      </c>
      <c r="C50" s="12">
        <v>0</v>
      </c>
      <c r="D50" s="12">
        <f>+C50</f>
        <v>0</v>
      </c>
    </row>
    <row r="51" spans="1:4" ht="15" thickBot="1" x14ac:dyDescent="0.35">
      <c r="A51" s="13"/>
      <c r="B51" s="12" t="s">
        <v>24</v>
      </c>
      <c r="C51" s="12">
        <v>0</v>
      </c>
      <c r="D51" s="12">
        <f>+C51</f>
        <v>0</v>
      </c>
    </row>
    <row r="52" spans="1:4" ht="15" thickBot="1" x14ac:dyDescent="0.35">
      <c r="A52" s="47" t="s">
        <v>30</v>
      </c>
      <c r="B52" s="48"/>
      <c r="C52" s="48"/>
      <c r="D52" s="9">
        <f>SUM(D50:D51)</f>
        <v>0</v>
      </c>
    </row>
    <row r="53" spans="1:4" ht="15" thickBot="1" x14ac:dyDescent="0.35">
      <c r="A53" s="13"/>
      <c r="B53" s="12" t="s">
        <v>9</v>
      </c>
      <c r="C53" s="12"/>
      <c r="D53" s="12" t="s">
        <v>13</v>
      </c>
    </row>
    <row r="54" spans="1:4" ht="15" thickBot="1" x14ac:dyDescent="0.35">
      <c r="A54" s="50" t="s">
        <v>31</v>
      </c>
      <c r="B54" s="51"/>
      <c r="C54" s="51"/>
      <c r="D54" s="9">
        <f>SUM(D48,D52)</f>
        <v>0</v>
      </c>
    </row>
  </sheetData>
  <mergeCells count="18">
    <mergeCell ref="B31:C31"/>
    <mergeCell ref="B32:C32"/>
    <mergeCell ref="A48:C48"/>
    <mergeCell ref="A52:C52"/>
    <mergeCell ref="A54:C54"/>
    <mergeCell ref="A1:D1"/>
    <mergeCell ref="A30:D30"/>
    <mergeCell ref="A37:C37"/>
    <mergeCell ref="A41:C41"/>
    <mergeCell ref="A43:C43"/>
    <mergeCell ref="A25:C25"/>
    <mergeCell ref="A8:C8"/>
    <mergeCell ref="A12:C12"/>
    <mergeCell ref="A14:C14"/>
    <mergeCell ref="A19:C19"/>
    <mergeCell ref="A23:C23"/>
    <mergeCell ref="B2:C2"/>
    <mergeCell ref="B3:C3"/>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57"/>
  <sheetViews>
    <sheetView topLeftCell="A22" workbookViewId="0">
      <selection activeCell="B66" sqref="B66"/>
    </sheetView>
  </sheetViews>
  <sheetFormatPr defaultColWidth="8.6640625" defaultRowHeight="10.199999999999999" x14ac:dyDescent="0.3"/>
  <cols>
    <col min="1" max="1" width="28.5546875" style="2" customWidth="1"/>
    <col min="2" max="2" width="13" style="2" customWidth="1"/>
    <col min="3" max="3" width="22.5546875" style="2" customWidth="1"/>
    <col min="4" max="4" width="37.44140625" style="2" customWidth="1"/>
    <col min="5" max="5" width="14.5546875" style="2" customWidth="1"/>
    <col min="6" max="16384" width="8.6640625" style="2"/>
  </cols>
  <sheetData>
    <row r="1" spans="1:5" ht="14.4" thickBot="1" x14ac:dyDescent="0.35">
      <c r="A1" s="62" t="s">
        <v>59</v>
      </c>
      <c r="B1" s="63"/>
      <c r="C1" s="63"/>
      <c r="D1" s="63"/>
      <c r="E1" s="64"/>
    </row>
    <row r="2" spans="1:5" ht="36.75" customHeight="1" thickBot="1" x14ac:dyDescent="0.35">
      <c r="A2" s="4" t="s">
        <v>83</v>
      </c>
      <c r="B2" s="5" t="s">
        <v>85</v>
      </c>
      <c r="C2" s="5" t="s">
        <v>56</v>
      </c>
      <c r="D2" s="5" t="s">
        <v>86</v>
      </c>
      <c r="E2" s="5" t="s">
        <v>4</v>
      </c>
    </row>
    <row r="3" spans="1:5" ht="11.25" customHeight="1" thickBot="1" x14ac:dyDescent="0.35">
      <c r="A3" s="32">
        <v>1</v>
      </c>
      <c r="B3" s="16">
        <v>2</v>
      </c>
      <c r="C3" s="16">
        <v>3</v>
      </c>
      <c r="D3" s="16">
        <v>4</v>
      </c>
      <c r="E3" s="16">
        <v>5</v>
      </c>
    </row>
    <row r="4" spans="1:5" ht="72" thickBot="1" x14ac:dyDescent="0.35">
      <c r="A4" s="8" t="str">
        <f>'PI skaičiuoklė'!B6</f>
        <v>7 straipsnio 2 dalis: "2. Atranka dėl poveikio aplinkai vertinimo atliekama planuojamai ūkinei veiklai, įrašytai į Planuojamos ūkinės veiklos, kuriai turi būti atliekama atranka dėl poveikio aplinkai vertinimo, rūšių sąrašą (šio įstatymo 2 priedas)."                                    2 priedas</v>
      </c>
      <c r="B4" s="9"/>
      <c r="C4" s="9"/>
      <c r="D4" s="9"/>
      <c r="E4" s="9"/>
    </row>
    <row r="5" spans="1:5" ht="10.8" thickBot="1" x14ac:dyDescent="0.35">
      <c r="A5" s="11" t="str">
        <f>'PI skaičiuoklė'!C7</f>
        <v>Informacijos atrankai parengimas</v>
      </c>
      <c r="B5" s="9"/>
      <c r="C5" s="9"/>
      <c r="D5" s="9"/>
      <c r="E5" s="9"/>
    </row>
    <row r="6" spans="1:5" ht="10.8" thickBot="1" x14ac:dyDescent="0.35">
      <c r="A6" s="13"/>
      <c r="B6" s="12" t="s">
        <v>17</v>
      </c>
      <c r="C6" s="12">
        <v>0</v>
      </c>
      <c r="D6" s="12">
        <v>0</v>
      </c>
      <c r="E6" s="12">
        <f>+C6*D6</f>
        <v>0</v>
      </c>
    </row>
    <row r="7" spans="1:5" ht="10.8" thickBot="1" x14ac:dyDescent="0.35">
      <c r="A7" s="13"/>
      <c r="B7" s="12" t="s">
        <v>18</v>
      </c>
      <c r="C7" s="12">
        <v>0</v>
      </c>
      <c r="D7" s="12">
        <v>0</v>
      </c>
      <c r="E7" s="12">
        <f>+C7*D7</f>
        <v>0</v>
      </c>
    </row>
    <row r="8" spans="1:5" ht="14.1" customHeight="1" thickBot="1" x14ac:dyDescent="0.35">
      <c r="A8" s="47" t="s">
        <v>32</v>
      </c>
      <c r="B8" s="48"/>
      <c r="C8" s="48"/>
      <c r="D8" s="49"/>
      <c r="E8" s="12">
        <f>SUM(E6:E7)</f>
        <v>0</v>
      </c>
    </row>
    <row r="9" spans="1:5" ht="21" thickBot="1" x14ac:dyDescent="0.35">
      <c r="A9" s="11" t="str">
        <f>'PI skaičiuoklė'!C8</f>
        <v>Informacijos patikrinimas ir pasirašymas vadovo ar jo įgalioto asmens</v>
      </c>
      <c r="B9" s="9"/>
      <c r="C9" s="9"/>
      <c r="D9" s="9"/>
      <c r="E9" s="9"/>
    </row>
    <row r="10" spans="1:5" ht="10.8" thickBot="1" x14ac:dyDescent="0.35">
      <c r="A10" s="13"/>
      <c r="B10" s="12" t="s">
        <v>19</v>
      </c>
      <c r="C10" s="12">
        <v>0</v>
      </c>
      <c r="D10" s="12">
        <v>0</v>
      </c>
      <c r="E10" s="12">
        <f t="shared" ref="E10:E11" si="0">+C10*D10</f>
        <v>0</v>
      </c>
    </row>
    <row r="11" spans="1:5" ht="10.8" thickBot="1" x14ac:dyDescent="0.35">
      <c r="A11" s="13"/>
      <c r="B11" s="12" t="s">
        <v>20</v>
      </c>
      <c r="C11" s="12">
        <v>0</v>
      </c>
      <c r="D11" s="12">
        <v>0</v>
      </c>
      <c r="E11" s="12">
        <f t="shared" si="0"/>
        <v>0</v>
      </c>
    </row>
    <row r="12" spans="1:5" ht="10.8" thickBot="1" x14ac:dyDescent="0.35">
      <c r="A12" s="47" t="s">
        <v>33</v>
      </c>
      <c r="B12" s="48"/>
      <c r="C12" s="48"/>
      <c r="D12" s="49"/>
      <c r="E12" s="12">
        <f>SUM(E10:E11)</f>
        <v>0</v>
      </c>
    </row>
    <row r="13" spans="1:5" ht="10.8" thickBot="1" x14ac:dyDescent="0.35">
      <c r="A13" s="13"/>
      <c r="B13" s="12" t="s">
        <v>9</v>
      </c>
      <c r="C13" s="12">
        <v>0</v>
      </c>
      <c r="D13" s="12"/>
      <c r="E13" s="12" t="s">
        <v>87</v>
      </c>
    </row>
    <row r="14" spans="1:5" ht="10.8" thickBot="1" x14ac:dyDescent="0.35">
      <c r="A14" s="50" t="s">
        <v>34</v>
      </c>
      <c r="B14" s="51"/>
      <c r="C14" s="51"/>
      <c r="D14" s="52"/>
      <c r="E14" s="9">
        <f>SUM(E8,E12)</f>
        <v>0</v>
      </c>
    </row>
    <row r="15" spans="1:5" ht="204.6" thickBot="1" x14ac:dyDescent="0.35">
      <c r="A15" s="8" t="str">
        <f>'PI skaičiuoklė'!B11</f>
        <v>3 straipsnio 1 ir 2 dalys: "1. Planuojamos ūkinės veiklos, kuri dėl savo pobūdžio, masto ar numatomos vietos ypatumų gali daryti reikšmingą poveikį aplinkai, poveikio aplinkai vertinimas atliekamas, kai: 1) planuojama ūkinė veikla įrašyta į Planuojamos ūkinės veiklos, kurios poveikis aplinkai privalo būti vertinamas, rūšių sąrašą (šio įstatymo 1 priedas); 2) planuojamos ūkinės veiklos atrankos dėl poveikio aplinkai vertinimo (toliau – atranka dėl poveikio aplinkai vertinimo) metu nustatoma, kad planuojamai ūkinei veiklai privaloma atlikti poveikio aplinkai vertinimą;"    7 straipsnio 2 dalis: "2. Atranka dėl poveikio aplinkai vertinimo atliekama planuojamai ūkinei veiklai, įrašytai į Planuojamos ūkinės veiklos, kuriai turi būti atliekama atranka dėl poveikio aplinkai vertinimo, rūšių sąrašą (šio įstatymo 2 priedas)." 2 priedas</v>
      </c>
      <c r="B15" s="9"/>
      <c r="C15" s="9"/>
      <c r="D15" s="9"/>
      <c r="E15" s="9"/>
    </row>
    <row r="16" spans="1:5" ht="10.8" thickBot="1" x14ac:dyDescent="0.35">
      <c r="A16" s="11" t="str">
        <f>'PI skaičiuoklė'!C12</f>
        <v>Rašto parengimas</v>
      </c>
      <c r="B16" s="9"/>
      <c r="C16" s="9"/>
      <c r="D16" s="9"/>
      <c r="E16" s="9"/>
    </row>
    <row r="17" spans="1:5" ht="10.8" thickBot="1" x14ac:dyDescent="0.35">
      <c r="A17" s="13"/>
      <c r="B17" s="12" t="s">
        <v>21</v>
      </c>
      <c r="C17" s="12">
        <v>0</v>
      </c>
      <c r="D17" s="12">
        <v>0</v>
      </c>
      <c r="E17" s="12">
        <f t="shared" ref="E17:E18" si="1">+C17*D17</f>
        <v>0</v>
      </c>
    </row>
    <row r="18" spans="1:5" ht="10.8" thickBot="1" x14ac:dyDescent="0.35">
      <c r="A18" s="13"/>
      <c r="B18" s="12" t="s">
        <v>22</v>
      </c>
      <c r="C18" s="12">
        <v>0</v>
      </c>
      <c r="D18" s="12">
        <v>0</v>
      </c>
      <c r="E18" s="12">
        <f t="shared" si="1"/>
        <v>0</v>
      </c>
    </row>
    <row r="19" spans="1:5" ht="10.8" thickBot="1" x14ac:dyDescent="0.35">
      <c r="A19" s="47" t="s">
        <v>35</v>
      </c>
      <c r="B19" s="48"/>
      <c r="C19" s="48"/>
      <c r="D19" s="49"/>
      <c r="E19" s="12">
        <f>SUM(E17:E18)</f>
        <v>0</v>
      </c>
    </row>
    <row r="20" spans="1:5" ht="21" thickBot="1" x14ac:dyDescent="0.35">
      <c r="A20" s="11" t="str">
        <f>'PI skaičiuoklė'!C13</f>
        <v>Rašto pasirašymas vadovo ar jo įgalioto asmens</v>
      </c>
      <c r="B20" s="9"/>
      <c r="C20" s="9"/>
      <c r="D20" s="9"/>
      <c r="E20" s="9"/>
    </row>
    <row r="21" spans="1:5" ht="10.8" thickBot="1" x14ac:dyDescent="0.35">
      <c r="A21" s="13"/>
      <c r="B21" s="12" t="s">
        <v>23</v>
      </c>
      <c r="C21" s="12">
        <v>0</v>
      </c>
      <c r="D21" s="12">
        <v>0</v>
      </c>
      <c r="E21" s="12">
        <f t="shared" ref="E21:E22" si="2">+C21*D21</f>
        <v>0</v>
      </c>
    </row>
    <row r="22" spans="1:5" ht="10.8" thickBot="1" x14ac:dyDescent="0.35">
      <c r="A22" s="13"/>
      <c r="B22" s="12" t="s">
        <v>24</v>
      </c>
      <c r="C22" s="12">
        <v>0</v>
      </c>
      <c r="D22" s="12">
        <v>0</v>
      </c>
      <c r="E22" s="12">
        <f t="shared" si="2"/>
        <v>0</v>
      </c>
    </row>
    <row r="23" spans="1:5" ht="10.8" thickBot="1" x14ac:dyDescent="0.35">
      <c r="A23" s="47" t="s">
        <v>37</v>
      </c>
      <c r="B23" s="48"/>
      <c r="C23" s="48"/>
      <c r="D23" s="49"/>
      <c r="E23" s="12">
        <f>SUM(E21:E22)</f>
        <v>0</v>
      </c>
    </row>
    <row r="24" spans="1:5" ht="10.8" thickBot="1" x14ac:dyDescent="0.35">
      <c r="A24" s="13"/>
      <c r="B24" s="12" t="s">
        <v>9</v>
      </c>
      <c r="C24" s="12"/>
      <c r="D24" s="12"/>
      <c r="E24" s="12" t="s">
        <v>13</v>
      </c>
    </row>
    <row r="25" spans="1:5" ht="10.8" thickBot="1" x14ac:dyDescent="0.35">
      <c r="A25" s="50" t="s">
        <v>36</v>
      </c>
      <c r="B25" s="51"/>
      <c r="C25" s="51"/>
      <c r="D25" s="52"/>
      <c r="E25" s="9">
        <f>SUM(E19,E23)</f>
        <v>0</v>
      </c>
    </row>
    <row r="26" spans="1:5" x14ac:dyDescent="0.3">
      <c r="A26" s="30"/>
      <c r="B26" s="30"/>
      <c r="C26" s="30"/>
      <c r="D26" s="30"/>
      <c r="E26" s="33"/>
    </row>
    <row r="27" spans="1:5" x14ac:dyDescent="0.3">
      <c r="A27" s="30"/>
      <c r="B27" s="30"/>
      <c r="C27" s="30"/>
      <c r="D27" s="30"/>
      <c r="E27" s="33"/>
    </row>
    <row r="28" spans="1:5" x14ac:dyDescent="0.3">
      <c r="A28" s="30"/>
      <c r="B28" s="30"/>
      <c r="C28" s="30"/>
      <c r="D28" s="30"/>
      <c r="E28" s="33"/>
    </row>
    <row r="29" spans="1:5" x14ac:dyDescent="0.3">
      <c r="A29" s="30"/>
      <c r="B29" s="30"/>
      <c r="C29" s="30"/>
      <c r="D29" s="30"/>
      <c r="E29" s="33"/>
    </row>
    <row r="30" spans="1:5" x14ac:dyDescent="0.3">
      <c r="A30" s="30"/>
      <c r="B30" s="30"/>
      <c r="C30" s="30"/>
      <c r="D30" s="30"/>
      <c r="E30" s="33"/>
    </row>
    <row r="32" spans="1:5" ht="10.8" thickBot="1" x14ac:dyDescent="0.35"/>
    <row r="33" spans="1:5" ht="14.4" thickBot="1" x14ac:dyDescent="0.35">
      <c r="A33" s="65" t="s">
        <v>60</v>
      </c>
      <c r="B33" s="66"/>
      <c r="C33" s="66"/>
      <c r="D33" s="66"/>
      <c r="E33" s="67"/>
    </row>
    <row r="34" spans="1:5" ht="21" thickBot="1" x14ac:dyDescent="0.35">
      <c r="A34" s="4" t="s">
        <v>84</v>
      </c>
      <c r="B34" s="5" t="s">
        <v>85</v>
      </c>
      <c r="C34" s="5" t="s">
        <v>56</v>
      </c>
      <c r="D34" s="5" t="s">
        <v>86</v>
      </c>
      <c r="E34" s="5" t="s">
        <v>4</v>
      </c>
    </row>
    <row r="35" spans="1:5" ht="10.8" thickBot="1" x14ac:dyDescent="0.35">
      <c r="A35" s="32">
        <v>1</v>
      </c>
      <c r="B35" s="16">
        <v>2</v>
      </c>
      <c r="C35" s="16">
        <v>3</v>
      </c>
      <c r="D35" s="16">
        <v>4</v>
      </c>
      <c r="E35" s="16">
        <v>5</v>
      </c>
    </row>
    <row r="36" spans="1:5" ht="316.8" thickBot="1" x14ac:dyDescent="0.35">
      <c r="A36" s="8" t="str">
        <f>'PI skaičiuoklė'!B19</f>
        <v>3 straipsnio 5 dalis: "5. Atranka dėl poveikio aplinkai vertinimo ir (ar) poveikio aplinkai vertinimas neatliekami saulės šviesos energijos elektrinių statybai. Saulės šviesos energijos elektrinės projektuojamos, statomos ir eksploatuojamos laikantis aplinkos ministro nustatytų aplinkosauginių reikalavimų. Ši išimtis netaikoma, kai poveikio aplinkai vertinimas privalomas pagal šio straipsnio 1 dalies 3 punktą."                                            3 straipsnio 8 dalis: "8. Kai atsakingoji institucija yra priėmusi atrankos išvadą ir (ar) sprendimą dėl planuojamos ūkinės veiklos poveikio aplinkai, tačiau iki veiklos vykdymo pradžios ar pradėjus ją vykdyti planuojama ūkinė veikla keičiama, atranka dėl poveikio aplinkai vertinimo ar poveikio aplinkai vertinimas neatliekama, kai:
1) planuojamu ūkinės veiklos keitimu siekiama įgyvendinti sprendimo dėl poveikio aplinkai vertinimo sąlygas ir (ar) sprendime dėl poveikio aplinkai vertinimo ir (ar) atrankos išvadoje numatytas priemones reikšmingam neigiamam poveikiui aplinkai išvengti, sumažinti, atkurti, kas pažeista, ir (ar) jį kompensuoti;
2) dėl planuojamos ūkinės veiklos keitimo nesikeičia atrankos dėl poveikio aplinkai vertinimo ar poveikio aplinkai vertinimo metu nustatytas poveikis aplinkai."                                           1 ir 2 priedų pakeitimai</v>
      </c>
      <c r="B36" s="9"/>
      <c r="C36" s="9"/>
      <c r="D36" s="9"/>
      <c r="E36" s="9"/>
    </row>
    <row r="37" spans="1:5" ht="10.8" thickBot="1" x14ac:dyDescent="0.35">
      <c r="A37" s="11" t="str">
        <f>'PI skaičiuoklė'!C20</f>
        <v>Informacijos atrankai parengimas</v>
      </c>
      <c r="B37" s="9"/>
      <c r="C37" s="9"/>
      <c r="D37" s="9"/>
      <c r="E37" s="9"/>
    </row>
    <row r="38" spans="1:5" ht="10.8" thickBot="1" x14ac:dyDescent="0.35">
      <c r="A38" s="13"/>
      <c r="B38" s="12" t="s">
        <v>17</v>
      </c>
      <c r="C38" s="12">
        <v>0</v>
      </c>
      <c r="D38" s="12">
        <v>0</v>
      </c>
      <c r="E38" s="12">
        <f>+C38*D38</f>
        <v>0</v>
      </c>
    </row>
    <row r="39" spans="1:5" ht="10.8" thickBot="1" x14ac:dyDescent="0.35">
      <c r="A39" s="13"/>
      <c r="B39" s="12" t="s">
        <v>18</v>
      </c>
      <c r="C39" s="12">
        <v>0</v>
      </c>
      <c r="D39" s="12">
        <v>0</v>
      </c>
      <c r="E39" s="12">
        <f>+C39*D39</f>
        <v>0</v>
      </c>
    </row>
    <row r="40" spans="1:5" ht="10.8" thickBot="1" x14ac:dyDescent="0.35">
      <c r="A40" s="47" t="s">
        <v>32</v>
      </c>
      <c r="B40" s="48"/>
      <c r="C40" s="48"/>
      <c r="D40" s="49"/>
      <c r="E40" s="12">
        <f>SUM(E38:E39)</f>
        <v>0</v>
      </c>
    </row>
    <row r="41" spans="1:5" ht="21" thickBot="1" x14ac:dyDescent="0.35">
      <c r="A41" s="11" t="str">
        <f>'PI skaičiuoklė'!C21</f>
        <v>Informacijos patikrinimas ir pasirašymas vadovo ar jo įgalioto asmens</v>
      </c>
      <c r="B41" s="9"/>
      <c r="C41" s="9"/>
      <c r="D41" s="9"/>
      <c r="E41" s="9"/>
    </row>
    <row r="42" spans="1:5" ht="10.8" thickBot="1" x14ac:dyDescent="0.35">
      <c r="A42" s="13"/>
      <c r="B42" s="12" t="s">
        <v>19</v>
      </c>
      <c r="C42" s="12">
        <v>0</v>
      </c>
      <c r="D42" s="12">
        <v>0</v>
      </c>
      <c r="E42" s="12">
        <f t="shared" ref="E42:E43" si="3">+C42*D42</f>
        <v>0</v>
      </c>
    </row>
    <row r="43" spans="1:5" ht="10.8" thickBot="1" x14ac:dyDescent="0.35">
      <c r="A43" s="13"/>
      <c r="B43" s="12" t="s">
        <v>20</v>
      </c>
      <c r="C43" s="12">
        <v>0</v>
      </c>
      <c r="D43" s="12">
        <v>0</v>
      </c>
      <c r="E43" s="12">
        <f t="shared" si="3"/>
        <v>0</v>
      </c>
    </row>
    <row r="44" spans="1:5" ht="10.8" thickBot="1" x14ac:dyDescent="0.35">
      <c r="A44" s="47" t="s">
        <v>33</v>
      </c>
      <c r="B44" s="48"/>
      <c r="C44" s="48"/>
      <c r="D44" s="49"/>
      <c r="E44" s="12">
        <f>SUM(E42:E43)</f>
        <v>0</v>
      </c>
    </row>
    <row r="45" spans="1:5" ht="10.8" thickBot="1" x14ac:dyDescent="0.35">
      <c r="A45" s="13"/>
      <c r="B45" s="12" t="s">
        <v>9</v>
      </c>
      <c r="C45" s="12"/>
      <c r="D45" s="12"/>
      <c r="E45" s="12" t="s">
        <v>87</v>
      </c>
    </row>
    <row r="46" spans="1:5" ht="10.8" thickBot="1" x14ac:dyDescent="0.35">
      <c r="A46" s="50" t="s">
        <v>34</v>
      </c>
      <c r="B46" s="51"/>
      <c r="C46" s="51"/>
      <c r="D46" s="52"/>
      <c r="E46" s="9">
        <f>SUM(E40,E44)</f>
        <v>0</v>
      </c>
    </row>
    <row r="47" spans="1:5" ht="316.8" thickBot="1" x14ac:dyDescent="0.35">
      <c r="A47" s="8" t="str">
        <f>'PI skaičiuoklė'!B24</f>
        <v>3 straipsnio 5 dalis: "5. Atranka dėl poveikio aplinkai vertinimo ir (ar) poveikio aplinkai vertinimas neatliekami saulės šviesos energijos elektrinių statybai. Saulės šviesos energijos elektrinės projektuojamos, statomos ir eksploatuojamos laikantis aplinkos ministro nustatytų aplinkosauginių reikalavimų. Ši išimtis netaikoma, kai poveikio aplinkai vertinimas privalomas pagal šio straipsnio 1 dalies 3 punktą."                                            3 straipsnio 8 dalis: "8. Kai atsakingoji institucija yra priėmusi atrankos išvadą ir (ar) sprendimą dėl planuojamos ūkinės veiklos poveikio aplinkai, tačiau iki veiklos vykdymo pradžios ar pradėjus ją vykdyti planuojama ūkinė veikla keičiama, atranka dėl poveikio aplinkai vertinimo ar poveikio aplinkai vertinimas neatliekama, kai:
1) planuojamu ūkinės veiklos keitimu siekiama įgyvendinti sprendimo dėl poveikio aplinkai vertinimo sąlygas ir (ar) sprendime dėl poveikio aplinkai vertinimo ir (ar) atrankos išvadoje numatytas priemones reikšmingam neigiamam poveikiui aplinkai išvengti, sumažinti, atkurti, kas pažeista, ir (ar) jį kompensuoti;
2) dėl planuojamos ūkinės veiklos keitimo nesikeičia atrankos dėl poveikio aplinkai vertinimo ar poveikio aplinkai vertinimo metu nustatytas poveikis aplinkai."                                           1 ir 2 priedų pakeitimai</v>
      </c>
      <c r="B47" s="9"/>
      <c r="C47" s="9"/>
      <c r="D47" s="9"/>
      <c r="E47" s="9"/>
    </row>
    <row r="48" spans="1:5" ht="10.8" thickBot="1" x14ac:dyDescent="0.35">
      <c r="A48" s="11" t="str">
        <f>'PI skaičiuoklė'!C25</f>
        <v>Rašto parengimas</v>
      </c>
      <c r="B48" s="9"/>
      <c r="C48" s="9"/>
      <c r="D48" s="9"/>
      <c r="E48" s="9"/>
    </row>
    <row r="49" spans="1:5" ht="10.8" thickBot="1" x14ac:dyDescent="0.35">
      <c r="A49" s="13"/>
      <c r="B49" s="12" t="s">
        <v>21</v>
      </c>
      <c r="C49" s="12">
        <v>0</v>
      </c>
      <c r="D49" s="12">
        <v>0</v>
      </c>
      <c r="E49" s="12">
        <f t="shared" ref="E49:E50" si="4">+C49*D49</f>
        <v>0</v>
      </c>
    </row>
    <row r="50" spans="1:5" ht="10.8" thickBot="1" x14ac:dyDescent="0.35">
      <c r="A50" s="13"/>
      <c r="B50" s="12" t="s">
        <v>22</v>
      </c>
      <c r="C50" s="12">
        <v>0</v>
      </c>
      <c r="D50" s="12">
        <v>0</v>
      </c>
      <c r="E50" s="12">
        <f t="shared" si="4"/>
        <v>0</v>
      </c>
    </row>
    <row r="51" spans="1:5" ht="10.8" thickBot="1" x14ac:dyDescent="0.35">
      <c r="A51" s="47" t="s">
        <v>35</v>
      </c>
      <c r="B51" s="48"/>
      <c r="C51" s="48"/>
      <c r="D51" s="49"/>
      <c r="E51" s="12">
        <f>SUM(E49:E50)</f>
        <v>0</v>
      </c>
    </row>
    <row r="52" spans="1:5" ht="21" thickBot="1" x14ac:dyDescent="0.35">
      <c r="A52" s="11" t="str">
        <f>'PI skaičiuoklė'!C26</f>
        <v>Rašto pasirašymas vadovo ar jo įgalioto asmens</v>
      </c>
      <c r="B52" s="9"/>
      <c r="C52" s="9"/>
      <c r="D52" s="9"/>
      <c r="E52" s="9"/>
    </row>
    <row r="53" spans="1:5" ht="10.8" thickBot="1" x14ac:dyDescent="0.35">
      <c r="A53" s="13"/>
      <c r="B53" s="12" t="s">
        <v>23</v>
      </c>
      <c r="C53" s="12">
        <v>0</v>
      </c>
      <c r="D53" s="12">
        <v>0</v>
      </c>
      <c r="E53" s="12">
        <f t="shared" ref="E53:E54" si="5">+C53*D53</f>
        <v>0</v>
      </c>
    </row>
    <row r="54" spans="1:5" ht="10.8" thickBot="1" x14ac:dyDescent="0.35">
      <c r="A54" s="13"/>
      <c r="B54" s="12" t="s">
        <v>24</v>
      </c>
      <c r="C54" s="12">
        <v>0</v>
      </c>
      <c r="D54" s="12">
        <v>0</v>
      </c>
      <c r="E54" s="12">
        <f t="shared" si="5"/>
        <v>0</v>
      </c>
    </row>
    <row r="55" spans="1:5" ht="10.8" thickBot="1" x14ac:dyDescent="0.35">
      <c r="A55" s="47" t="s">
        <v>37</v>
      </c>
      <c r="B55" s="48"/>
      <c r="C55" s="48"/>
      <c r="D55" s="49"/>
      <c r="E55" s="12">
        <f>SUM(E53:E54)</f>
        <v>0</v>
      </c>
    </row>
    <row r="56" spans="1:5" ht="10.8" thickBot="1" x14ac:dyDescent="0.35">
      <c r="A56" s="13"/>
      <c r="B56" s="12" t="s">
        <v>9</v>
      </c>
      <c r="C56" s="12"/>
      <c r="D56" s="12"/>
      <c r="E56" s="12" t="s">
        <v>13</v>
      </c>
    </row>
    <row r="57" spans="1:5" ht="10.8" thickBot="1" x14ac:dyDescent="0.35">
      <c r="A57" s="50" t="s">
        <v>36</v>
      </c>
      <c r="B57" s="51"/>
      <c r="C57" s="51"/>
      <c r="D57" s="52"/>
      <c r="E57" s="9">
        <f>SUM(E51,E55)</f>
        <v>0</v>
      </c>
    </row>
  </sheetData>
  <mergeCells count="14">
    <mergeCell ref="A51:D51"/>
    <mergeCell ref="A55:D55"/>
    <mergeCell ref="A57:D57"/>
    <mergeCell ref="A1:E1"/>
    <mergeCell ref="A33:E33"/>
    <mergeCell ref="A40:D40"/>
    <mergeCell ref="A44:D44"/>
    <mergeCell ref="A46:D46"/>
    <mergeCell ref="A25:D25"/>
    <mergeCell ref="A8:D8"/>
    <mergeCell ref="A12:D12"/>
    <mergeCell ref="A14:D14"/>
    <mergeCell ref="A19:D19"/>
    <mergeCell ref="A23:D23"/>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56"/>
  <sheetViews>
    <sheetView topLeftCell="A16" workbookViewId="0">
      <selection activeCell="B37" sqref="B37"/>
    </sheetView>
  </sheetViews>
  <sheetFormatPr defaultColWidth="8.6640625" defaultRowHeight="10.199999999999999" x14ac:dyDescent="0.3"/>
  <cols>
    <col min="1" max="1" width="32.109375" style="2" customWidth="1"/>
    <col min="2" max="2" width="27" style="2" customWidth="1"/>
    <col min="3" max="3" width="13.44140625" style="2" customWidth="1"/>
    <col min="4" max="16384" width="8.6640625" style="2"/>
  </cols>
  <sheetData>
    <row r="1" spans="1:3" ht="30.75" customHeight="1" thickBot="1" x14ac:dyDescent="0.35">
      <c r="A1" s="56" t="s">
        <v>88</v>
      </c>
      <c r="B1" s="57"/>
      <c r="C1" s="58"/>
    </row>
    <row r="2" spans="1:3" ht="26.4" customHeight="1" thickBot="1" x14ac:dyDescent="0.35">
      <c r="A2" s="4" t="s">
        <v>83</v>
      </c>
      <c r="B2" s="5" t="s">
        <v>38</v>
      </c>
      <c r="C2" s="5" t="s">
        <v>39</v>
      </c>
    </row>
    <row r="3" spans="1:3" ht="11.25" customHeight="1" thickBot="1" x14ac:dyDescent="0.35">
      <c r="A3" s="32">
        <v>1</v>
      </c>
      <c r="B3" s="16">
        <v>2</v>
      </c>
      <c r="C3" s="16">
        <v>3</v>
      </c>
    </row>
    <row r="4" spans="1:3" ht="16.5" customHeight="1" thickBot="1" x14ac:dyDescent="0.35">
      <c r="A4" s="8" t="str">
        <f>'PI skaičiuoklė'!B6</f>
        <v>7 straipsnio 2 dalis: "2. Atranka dėl poveikio aplinkai vertinimo atliekama planuojamai ūkinei veiklai, įrašytai į Planuojamos ūkinės veiklos, kuriai turi būti atliekama atranka dėl poveikio aplinkai vertinimo, rūšių sąrašą (šio įstatymo 2 priedas)."                                    2 priedas</v>
      </c>
      <c r="B4" s="9"/>
      <c r="C4" s="9"/>
    </row>
    <row r="5" spans="1:3" ht="10.8" thickBot="1" x14ac:dyDescent="0.35">
      <c r="A5" s="11" t="str">
        <f>'PI skaičiuoklė'!C7</f>
        <v>Informacijos atrankai parengimas</v>
      </c>
      <c r="B5" s="9"/>
      <c r="C5" s="9"/>
    </row>
    <row r="6" spans="1:3" ht="10.8" thickBot="1" x14ac:dyDescent="0.35">
      <c r="A6" s="13"/>
      <c r="B6" s="12" t="s">
        <v>17</v>
      </c>
      <c r="C6" s="12">
        <v>0</v>
      </c>
    </row>
    <row r="7" spans="1:3" ht="10.8" thickBot="1" x14ac:dyDescent="0.35">
      <c r="A7" s="13"/>
      <c r="B7" s="12" t="s">
        <v>18</v>
      </c>
      <c r="C7" s="12">
        <v>0</v>
      </c>
    </row>
    <row r="8" spans="1:3" ht="12" customHeight="1" thickBot="1" x14ac:dyDescent="0.35">
      <c r="A8" s="47" t="s">
        <v>40</v>
      </c>
      <c r="B8" s="49"/>
      <c r="C8" s="12">
        <f>SUM(C6:C7)</f>
        <v>0</v>
      </c>
    </row>
    <row r="9" spans="1:3" ht="21" thickBot="1" x14ac:dyDescent="0.35">
      <c r="A9" s="11" t="str">
        <f>'PI skaičiuoklė'!C8</f>
        <v>Informacijos patikrinimas ir pasirašymas vadovo ar jo įgalioto asmens</v>
      </c>
      <c r="B9" s="9"/>
      <c r="C9" s="9"/>
    </row>
    <row r="10" spans="1:3" ht="10.8" thickBot="1" x14ac:dyDescent="0.35">
      <c r="A10" s="13"/>
      <c r="B10" s="12" t="s">
        <v>19</v>
      </c>
      <c r="C10" s="12">
        <v>0</v>
      </c>
    </row>
    <row r="11" spans="1:3" ht="10.8" thickBot="1" x14ac:dyDescent="0.35">
      <c r="A11" s="13"/>
      <c r="B11" s="12" t="s">
        <v>20</v>
      </c>
      <c r="C11" s="12">
        <v>0</v>
      </c>
    </row>
    <row r="12" spans="1:3" ht="18.899999999999999" customHeight="1" thickBot="1" x14ac:dyDescent="0.35">
      <c r="A12" s="47" t="s">
        <v>41</v>
      </c>
      <c r="B12" s="49"/>
      <c r="C12" s="12">
        <f>SUM(C10:C11)</f>
        <v>0</v>
      </c>
    </row>
    <row r="13" spans="1:3" ht="10.8" thickBot="1" x14ac:dyDescent="0.35">
      <c r="A13" s="13"/>
      <c r="B13" s="12" t="s">
        <v>9</v>
      </c>
      <c r="C13" s="12"/>
    </row>
    <row r="14" spans="1:3" ht="15" customHeight="1" thickBot="1" x14ac:dyDescent="0.35">
      <c r="A14" s="50" t="s">
        <v>42</v>
      </c>
      <c r="B14" s="52"/>
      <c r="C14" s="18">
        <f>SUM(C8,C12)</f>
        <v>0</v>
      </c>
    </row>
    <row r="15" spans="1:3" ht="11.4" customHeight="1" thickBot="1" x14ac:dyDescent="0.35">
      <c r="A15" s="8" t="str">
        <f>'PI skaičiuoklė'!B11</f>
        <v>3 straipsnio 1 ir 2 dalys: "1. Planuojamos ūkinės veiklos, kuri dėl savo pobūdžio, masto ar numatomos vietos ypatumų gali daryti reikšmingą poveikį aplinkai, poveikio aplinkai vertinimas atliekamas, kai: 1) planuojama ūkinė veikla įrašyta į Planuojamos ūkinės veiklos, kurios poveikis aplinkai privalo būti vertinamas, rūšių sąrašą (šio įstatymo 1 priedas); 2) planuojamos ūkinės veiklos atrankos dėl poveikio aplinkai vertinimo (toliau – atranka dėl poveikio aplinkai vertinimo) metu nustatoma, kad planuojamai ūkinei veiklai privaloma atlikti poveikio aplinkai vertinimą;"    7 straipsnio 2 dalis: "2. Atranka dėl poveikio aplinkai vertinimo atliekama planuojamai ūkinei veiklai, įrašytai į Planuojamos ūkinės veiklos, kuriai turi būti atliekama atranka dėl poveikio aplinkai vertinimo, rūšių sąrašą (šio įstatymo 2 priedas)." 2 priedas</v>
      </c>
      <c r="B15" s="9"/>
      <c r="C15" s="9"/>
    </row>
    <row r="16" spans="1:3" ht="10.8" thickBot="1" x14ac:dyDescent="0.35">
      <c r="A16" s="11" t="str">
        <f>'PI skaičiuoklė'!C12</f>
        <v>Rašto parengimas</v>
      </c>
      <c r="B16" s="9"/>
      <c r="C16" s="9"/>
    </row>
    <row r="17" spans="1:3" ht="10.8" thickBot="1" x14ac:dyDescent="0.35">
      <c r="A17" s="20"/>
      <c r="B17" s="12" t="s">
        <v>21</v>
      </c>
      <c r="C17" s="12">
        <v>0</v>
      </c>
    </row>
    <row r="18" spans="1:3" ht="10.8" thickBot="1" x14ac:dyDescent="0.35">
      <c r="A18" s="13"/>
      <c r="B18" s="12" t="s">
        <v>22</v>
      </c>
      <c r="C18" s="12">
        <v>0</v>
      </c>
    </row>
    <row r="19" spans="1:3" ht="15" customHeight="1" thickBot="1" x14ac:dyDescent="0.35">
      <c r="A19" s="47" t="s">
        <v>43</v>
      </c>
      <c r="B19" s="49"/>
      <c r="C19" s="12">
        <f>SUM(C17:C18)</f>
        <v>0</v>
      </c>
    </row>
    <row r="20" spans="1:3" ht="10.8" thickBot="1" x14ac:dyDescent="0.35">
      <c r="A20" s="11" t="str">
        <f>'PI skaičiuoklė'!C13</f>
        <v>Rašto pasirašymas vadovo ar jo įgalioto asmens</v>
      </c>
      <c r="B20" s="9"/>
      <c r="C20" s="9"/>
    </row>
    <row r="21" spans="1:3" ht="10.8" thickBot="1" x14ac:dyDescent="0.35">
      <c r="A21" s="13"/>
      <c r="B21" s="12" t="s">
        <v>23</v>
      </c>
      <c r="C21" s="12">
        <v>0</v>
      </c>
    </row>
    <row r="22" spans="1:3" ht="10.8" thickBot="1" x14ac:dyDescent="0.35">
      <c r="A22" s="13"/>
      <c r="B22" s="12" t="s">
        <v>24</v>
      </c>
      <c r="C22" s="12">
        <v>0</v>
      </c>
    </row>
    <row r="23" spans="1:3" ht="16.5" customHeight="1" thickBot="1" x14ac:dyDescent="0.35">
      <c r="A23" s="47" t="s">
        <v>44</v>
      </c>
      <c r="B23" s="49"/>
      <c r="C23" s="12">
        <f>SUM(C21:C22)</f>
        <v>0</v>
      </c>
    </row>
    <row r="24" spans="1:3" ht="10.8" thickBot="1" x14ac:dyDescent="0.35">
      <c r="A24" s="13"/>
      <c r="B24" s="12" t="s">
        <v>9</v>
      </c>
      <c r="C24" s="12" t="s">
        <v>9</v>
      </c>
    </row>
    <row r="25" spans="1:3" ht="15" customHeight="1" thickBot="1" x14ac:dyDescent="0.35">
      <c r="A25" s="50" t="s">
        <v>45</v>
      </c>
      <c r="B25" s="52"/>
      <c r="C25" s="18">
        <f>SUM(C19,C23)</f>
        <v>0</v>
      </c>
    </row>
    <row r="26" spans="1:3" ht="15" customHeight="1" x14ac:dyDescent="0.3">
      <c r="A26" s="30"/>
      <c r="B26" s="30"/>
      <c r="C26" s="34"/>
    </row>
    <row r="27" spans="1:3" ht="15" customHeight="1" x14ac:dyDescent="0.3">
      <c r="A27" s="30"/>
      <c r="B27" s="30"/>
      <c r="C27" s="34"/>
    </row>
    <row r="28" spans="1:3" ht="15" customHeight="1" x14ac:dyDescent="0.3">
      <c r="A28" s="30"/>
      <c r="B28" s="30"/>
      <c r="C28" s="34"/>
    </row>
    <row r="29" spans="1:3" ht="15" customHeight="1" x14ac:dyDescent="0.3">
      <c r="A29" s="30"/>
      <c r="B29" s="30"/>
      <c r="C29" s="34"/>
    </row>
    <row r="31" spans="1:3" ht="10.8" thickBot="1" x14ac:dyDescent="0.35"/>
    <row r="32" spans="1:3" ht="28.5" customHeight="1" thickBot="1" x14ac:dyDescent="0.35">
      <c r="A32" s="59" t="s">
        <v>89</v>
      </c>
      <c r="B32" s="60"/>
      <c r="C32" s="61"/>
    </row>
    <row r="33" spans="1:3" ht="21" thickBot="1" x14ac:dyDescent="0.35">
      <c r="A33" s="4" t="s">
        <v>84</v>
      </c>
      <c r="B33" s="5" t="s">
        <v>38</v>
      </c>
      <c r="C33" s="5" t="s">
        <v>39</v>
      </c>
    </row>
    <row r="34" spans="1:3" ht="10.8" thickBot="1" x14ac:dyDescent="0.35">
      <c r="A34" s="32">
        <v>1</v>
      </c>
      <c r="B34" s="16">
        <v>2</v>
      </c>
      <c r="C34" s="16">
        <v>3</v>
      </c>
    </row>
    <row r="35" spans="1:3" ht="286.2" thickBot="1" x14ac:dyDescent="0.35">
      <c r="A35" s="8" t="str">
        <f>'PI skaičiuoklė'!B19</f>
        <v>3 straipsnio 5 dalis: "5. Atranka dėl poveikio aplinkai vertinimo ir (ar) poveikio aplinkai vertinimas neatliekami saulės šviesos energijos elektrinių statybai. Saulės šviesos energijos elektrinės projektuojamos, statomos ir eksploatuojamos laikantis aplinkos ministro nustatytų aplinkosauginių reikalavimų. Ši išimtis netaikoma, kai poveikio aplinkai vertinimas privalomas pagal šio straipsnio 1 dalies 3 punktą."                                            3 straipsnio 8 dalis: "8. Kai atsakingoji institucija yra priėmusi atrankos išvadą ir (ar) sprendimą dėl planuojamos ūkinės veiklos poveikio aplinkai, tačiau iki veiklos vykdymo pradžios ar pradėjus ją vykdyti planuojama ūkinė veikla keičiama, atranka dėl poveikio aplinkai vertinimo ar poveikio aplinkai vertinimas neatliekama, kai:
1) planuojamu ūkinės veiklos keitimu siekiama įgyvendinti sprendimo dėl poveikio aplinkai vertinimo sąlygas ir (ar) sprendime dėl poveikio aplinkai vertinimo ir (ar) atrankos išvadoje numatytas priemones reikšmingam neigiamam poveikiui aplinkai išvengti, sumažinti, atkurti, kas pažeista, ir (ar) jį kompensuoti;
2) dėl planuojamos ūkinės veiklos keitimo nesikeičia atrankos dėl poveikio aplinkai vertinimo ar poveikio aplinkai vertinimo metu nustatytas poveikis aplinkai."                                           1 ir 2 priedų pakeitimai</v>
      </c>
      <c r="B35" s="9"/>
      <c r="C35" s="9"/>
    </row>
    <row r="36" spans="1:3" ht="10.8" thickBot="1" x14ac:dyDescent="0.35">
      <c r="A36" s="11" t="str">
        <f>'PI skaičiuoklė'!C20</f>
        <v>Informacijos atrankai parengimas</v>
      </c>
      <c r="B36" s="9"/>
      <c r="C36" s="9"/>
    </row>
    <row r="37" spans="1:3" ht="10.8" thickBot="1" x14ac:dyDescent="0.35">
      <c r="A37" s="13"/>
      <c r="B37" s="12" t="s">
        <v>17</v>
      </c>
      <c r="C37" s="12">
        <v>0</v>
      </c>
    </row>
    <row r="38" spans="1:3" ht="10.8" thickBot="1" x14ac:dyDescent="0.35">
      <c r="A38" s="13"/>
      <c r="B38" s="12" t="s">
        <v>18</v>
      </c>
      <c r="C38" s="12">
        <v>0</v>
      </c>
    </row>
    <row r="39" spans="1:3" ht="10.8" thickBot="1" x14ac:dyDescent="0.35">
      <c r="A39" s="47" t="s">
        <v>40</v>
      </c>
      <c r="B39" s="49"/>
      <c r="C39" s="12">
        <f>SUM(C37:C38)</f>
        <v>0</v>
      </c>
    </row>
    <row r="40" spans="1:3" ht="21" thickBot="1" x14ac:dyDescent="0.35">
      <c r="A40" s="11" t="str">
        <f>'PI skaičiuoklė'!C21</f>
        <v>Informacijos patikrinimas ir pasirašymas vadovo ar jo įgalioto asmens</v>
      </c>
      <c r="B40" s="9"/>
      <c r="C40" s="9"/>
    </row>
    <row r="41" spans="1:3" ht="10.8" thickBot="1" x14ac:dyDescent="0.35">
      <c r="A41" s="13"/>
      <c r="B41" s="12" t="s">
        <v>19</v>
      </c>
      <c r="C41" s="12">
        <v>0</v>
      </c>
    </row>
    <row r="42" spans="1:3" ht="10.8" thickBot="1" x14ac:dyDescent="0.35">
      <c r="A42" s="13"/>
      <c r="B42" s="12" t="s">
        <v>20</v>
      </c>
      <c r="C42" s="12">
        <v>0</v>
      </c>
    </row>
    <row r="43" spans="1:3" ht="10.8" thickBot="1" x14ac:dyDescent="0.35">
      <c r="A43" s="47" t="s">
        <v>41</v>
      </c>
      <c r="B43" s="49"/>
      <c r="C43" s="12">
        <f>SUM(C41:C42)</f>
        <v>0</v>
      </c>
    </row>
    <row r="44" spans="1:3" ht="10.8" thickBot="1" x14ac:dyDescent="0.35">
      <c r="A44" s="13"/>
      <c r="B44" s="12" t="s">
        <v>9</v>
      </c>
      <c r="C44" s="12"/>
    </row>
    <row r="45" spans="1:3" ht="10.8" thickBot="1" x14ac:dyDescent="0.35">
      <c r="A45" s="50" t="s">
        <v>42</v>
      </c>
      <c r="B45" s="52"/>
      <c r="C45" s="18">
        <f>SUM(C39,C43)</f>
        <v>0</v>
      </c>
    </row>
    <row r="46" spans="1:3" ht="286.2" thickBot="1" x14ac:dyDescent="0.35">
      <c r="A46" s="8" t="str">
        <f>'PI skaičiuoklė'!B24</f>
        <v>3 straipsnio 5 dalis: "5. Atranka dėl poveikio aplinkai vertinimo ir (ar) poveikio aplinkai vertinimas neatliekami saulės šviesos energijos elektrinių statybai. Saulės šviesos energijos elektrinės projektuojamos, statomos ir eksploatuojamos laikantis aplinkos ministro nustatytų aplinkosauginių reikalavimų. Ši išimtis netaikoma, kai poveikio aplinkai vertinimas privalomas pagal šio straipsnio 1 dalies 3 punktą."                                            3 straipsnio 8 dalis: "8. Kai atsakingoji institucija yra priėmusi atrankos išvadą ir (ar) sprendimą dėl planuojamos ūkinės veiklos poveikio aplinkai, tačiau iki veiklos vykdymo pradžios ar pradėjus ją vykdyti planuojama ūkinė veikla keičiama, atranka dėl poveikio aplinkai vertinimo ar poveikio aplinkai vertinimas neatliekama, kai:
1) planuojamu ūkinės veiklos keitimu siekiama įgyvendinti sprendimo dėl poveikio aplinkai vertinimo sąlygas ir (ar) sprendime dėl poveikio aplinkai vertinimo ir (ar) atrankos išvadoje numatytas priemones reikšmingam neigiamam poveikiui aplinkai išvengti, sumažinti, atkurti, kas pažeista, ir (ar) jį kompensuoti;
2) dėl planuojamos ūkinės veiklos keitimo nesikeičia atrankos dėl poveikio aplinkai vertinimo ar poveikio aplinkai vertinimo metu nustatytas poveikis aplinkai."                                           1 ir 2 priedų pakeitimai</v>
      </c>
      <c r="B46" s="9"/>
      <c r="C46" s="9"/>
    </row>
    <row r="47" spans="1:3" ht="10.8" thickBot="1" x14ac:dyDescent="0.35">
      <c r="A47" s="11" t="str">
        <f>'PI skaičiuoklė'!C25</f>
        <v>Rašto parengimas</v>
      </c>
      <c r="B47" s="9"/>
      <c r="C47" s="9"/>
    </row>
    <row r="48" spans="1:3" ht="10.8" thickBot="1" x14ac:dyDescent="0.35">
      <c r="A48" s="20"/>
      <c r="B48" s="12" t="s">
        <v>21</v>
      </c>
      <c r="C48" s="12">
        <v>0</v>
      </c>
    </row>
    <row r="49" spans="1:3" ht="10.8" thickBot="1" x14ac:dyDescent="0.35">
      <c r="A49" s="13"/>
      <c r="B49" s="12" t="s">
        <v>22</v>
      </c>
      <c r="C49" s="12">
        <v>0</v>
      </c>
    </row>
    <row r="50" spans="1:3" ht="10.8" thickBot="1" x14ac:dyDescent="0.35">
      <c r="A50" s="47" t="s">
        <v>43</v>
      </c>
      <c r="B50" s="49"/>
      <c r="C50" s="12">
        <f>SUM(C48:C49)</f>
        <v>0</v>
      </c>
    </row>
    <row r="51" spans="1:3" ht="10.8" thickBot="1" x14ac:dyDescent="0.35">
      <c r="A51" s="11" t="str">
        <f>'PI skaičiuoklė'!C26</f>
        <v>Rašto pasirašymas vadovo ar jo įgalioto asmens</v>
      </c>
      <c r="B51" s="9"/>
      <c r="C51" s="9"/>
    </row>
    <row r="52" spans="1:3" ht="10.8" thickBot="1" x14ac:dyDescent="0.35">
      <c r="A52" s="13"/>
      <c r="B52" s="12" t="s">
        <v>23</v>
      </c>
      <c r="C52" s="12">
        <v>0</v>
      </c>
    </row>
    <row r="53" spans="1:3" ht="10.8" thickBot="1" x14ac:dyDescent="0.35">
      <c r="A53" s="13"/>
      <c r="B53" s="12" t="s">
        <v>24</v>
      </c>
      <c r="C53" s="12">
        <v>0</v>
      </c>
    </row>
    <row r="54" spans="1:3" ht="10.8" thickBot="1" x14ac:dyDescent="0.35">
      <c r="A54" s="47" t="s">
        <v>44</v>
      </c>
      <c r="B54" s="49"/>
      <c r="C54" s="12">
        <f>SUM(C52:C53)</f>
        <v>0</v>
      </c>
    </row>
    <row r="55" spans="1:3" ht="10.8" thickBot="1" x14ac:dyDescent="0.35">
      <c r="A55" s="13"/>
      <c r="B55" s="12" t="s">
        <v>9</v>
      </c>
      <c r="C55" s="12" t="s">
        <v>9</v>
      </c>
    </row>
    <row r="56" spans="1:3" ht="10.8" thickBot="1" x14ac:dyDescent="0.35">
      <c r="A56" s="50" t="s">
        <v>45</v>
      </c>
      <c r="B56" s="52"/>
      <c r="C56" s="18">
        <f>SUM(C50,C54)</f>
        <v>0</v>
      </c>
    </row>
  </sheetData>
  <mergeCells count="14">
    <mergeCell ref="A50:B50"/>
    <mergeCell ref="A54:B54"/>
    <mergeCell ref="A56:B56"/>
    <mergeCell ref="A1:C1"/>
    <mergeCell ref="A32:C32"/>
    <mergeCell ref="A39:B39"/>
    <mergeCell ref="A43:B43"/>
    <mergeCell ref="A45:B45"/>
    <mergeCell ref="A25:B25"/>
    <mergeCell ref="A8:B8"/>
    <mergeCell ref="A12:B12"/>
    <mergeCell ref="A14:B14"/>
    <mergeCell ref="A19:B19"/>
    <mergeCell ref="A23:B2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DC1A6D7-905F-475A-B17F-3B15D109AA66}">
  <ds:schemaRefs>
    <ds:schemaRef ds:uri="http://schemas.microsoft.com/sharepoint/v3/contenttype/forms"/>
  </ds:schemaRefs>
</ds:datastoreItem>
</file>

<file path=customXml/itemProps2.xml><?xml version="1.0" encoding="utf-8"?>
<ds:datastoreItem xmlns:ds="http://schemas.openxmlformats.org/officeDocument/2006/customXml" ds:itemID="{D45079EF-3808-467A-9E62-6FF5AE093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49A1B8-5C13-4E29-B3DA-24B0C0F80DFE}">
  <ds:schemaRefs>
    <ds:schemaRef ds:uri="http://purl.org/dc/elements/1.1/"/>
    <ds:schemaRef ds:uri="http://schemas.microsoft.com/office/2006/documentManagement/types"/>
    <ds:schemaRef ds:uri="http://www.w3.org/XML/1998/namespace"/>
    <ds:schemaRef ds:uri="http://schemas.microsoft.com/office/infopath/2007/PartnerControls"/>
    <ds:schemaRef ds:uri="http://purl.org/dc/terms/"/>
    <ds:schemaRef ds:uri="http://schemas.microsoft.com/office/2006/metadata/properties"/>
    <ds:schemaRef ds:uri="http://schemas.openxmlformats.org/package/2006/metadata/core-properties"/>
    <ds:schemaRef ds:uri="2e073065-020e-4dce-99c7-95e5c43123bb"/>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Danguolė Salžiūnienė</dc:creator>
  <cp:lastModifiedBy>Regina Kiselienė</cp:lastModifiedBy>
  <cp:lastPrinted>2020-06-30T05:46:20Z</cp:lastPrinted>
  <dcterms:created xsi:type="dcterms:W3CDTF">2017-11-29T09:20:31Z</dcterms:created>
  <dcterms:modified xsi:type="dcterms:W3CDTF">2022-08-25T06:18:30Z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