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rsam-my.sharepoint.com/personal/rita_banuskeviciene_sam_lt/Documents/Darbalaukis/COVID 2021 m/LĖŠŲ SKYRIMAS/PAPILDOMI LRV NUTARIMAI/LRV 2021-10-   nutarimas Nr/Vakcinacija uz 2021-06,07,08/"/>
    </mc:Choice>
  </mc:AlternateContent>
  <xr:revisionPtr revIDLastSave="1136" documentId="13_ncr:1_{368D0EF2-74FC-47D4-8BD2-A38DCD844B7D}" xr6:coauthVersionLast="47" xr6:coauthVersionMax="47" xr10:uidLastSave="{800E9622-5426-4001-951B-962F29B830DC}"/>
  <bookViews>
    <workbookView xWindow="28680" yWindow="-120" windowWidth="29040" windowHeight="15840" activeTab="1" xr2:uid="{00000000-000D-0000-FFFF-FFFF00000000}"/>
  </bookViews>
  <sheets>
    <sheet name="savivald. ist." sheetId="8" r:id="rId1"/>
    <sheet name="istaigoms" sheetId="5" r:id="rId2"/>
  </sheets>
  <definedNames>
    <definedName name="_xlnm._FilterDatabase" localSheetId="1" hidden="1">istaigoms!#REF!</definedName>
    <definedName name="_xlnm._FilterDatabase" localSheetId="0" hidden="1">'savivald. ist.'!#REF!</definedName>
    <definedName name="_xlnm.Print_Area" localSheetId="1">istaigoms!$A$1:$H$168</definedName>
    <definedName name="_xlnm.Print_Area" localSheetId="0">'savivald. ist.'!$A$1:$H$212</definedName>
    <definedName name="_xlnm.Print_Titles" localSheetId="1">istaigoms!$6:$6</definedName>
    <definedName name="_xlnm.Print_Titles" localSheetId="0">'savivald. ist.'!$6:$6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0" i="5" l="1"/>
  <c r="E211" i="8"/>
  <c r="F211" i="8"/>
  <c r="G211" i="8"/>
  <c r="H211" i="8"/>
  <c r="D211" i="8"/>
  <c r="D12" i="8"/>
  <c r="D7" i="8"/>
  <c r="D167" i="5"/>
  <c r="G149" i="5"/>
  <c r="G150" i="5"/>
  <c r="G95" i="5"/>
  <c r="G89" i="5"/>
  <c r="G90" i="5"/>
  <c r="G74" i="5"/>
  <c r="G72" i="5"/>
  <c r="G69" i="5"/>
  <c r="G70" i="5"/>
  <c r="G33" i="5"/>
  <c r="G26" i="5"/>
  <c r="E26" i="5"/>
  <c r="G11" i="5"/>
  <c r="E208" i="8"/>
  <c r="F208" i="8"/>
  <c r="G208" i="8"/>
  <c r="H208" i="8"/>
  <c r="D208" i="8"/>
  <c r="E206" i="8"/>
  <c r="F206" i="8"/>
  <c r="G206" i="8"/>
  <c r="H206" i="8"/>
  <c r="D206" i="8"/>
  <c r="E203" i="8"/>
  <c r="F203" i="8"/>
  <c r="G203" i="8"/>
  <c r="H203" i="8"/>
  <c r="D203" i="8"/>
  <c r="E191" i="8"/>
  <c r="F191" i="8"/>
  <c r="G191" i="8"/>
  <c r="H191" i="8"/>
  <c r="D191" i="8"/>
  <c r="E188" i="8"/>
  <c r="F188" i="8"/>
  <c r="G188" i="8"/>
  <c r="H188" i="8"/>
  <c r="D188" i="8"/>
  <c r="E186" i="8"/>
  <c r="F186" i="8"/>
  <c r="G186" i="8"/>
  <c r="H186" i="8"/>
  <c r="D186" i="8"/>
  <c r="E183" i="8"/>
  <c r="F183" i="8"/>
  <c r="G183" i="8"/>
  <c r="H183" i="8"/>
  <c r="D183" i="8"/>
  <c r="E181" i="8"/>
  <c r="F181" i="8"/>
  <c r="G181" i="8"/>
  <c r="H181" i="8"/>
  <c r="D181" i="8"/>
  <c r="E173" i="8"/>
  <c r="F173" i="8"/>
  <c r="G173" i="8"/>
  <c r="H173" i="8"/>
  <c r="D173" i="8"/>
  <c r="E168" i="8"/>
  <c r="F168" i="8"/>
  <c r="G168" i="8"/>
  <c r="H168" i="8"/>
  <c r="D168" i="8"/>
  <c r="E165" i="8"/>
  <c r="F165" i="8"/>
  <c r="G165" i="8"/>
  <c r="H165" i="8"/>
  <c r="D165" i="8"/>
  <c r="E163" i="8"/>
  <c r="F163" i="8"/>
  <c r="G163" i="8"/>
  <c r="H163" i="8"/>
  <c r="D163" i="8"/>
  <c r="E160" i="8"/>
  <c r="F160" i="8"/>
  <c r="G160" i="8"/>
  <c r="H160" i="8"/>
  <c r="D160" i="8"/>
  <c r="E157" i="8"/>
  <c r="F157" i="8"/>
  <c r="G157" i="8"/>
  <c r="H157" i="8"/>
  <c r="D157" i="8"/>
  <c r="E152" i="8"/>
  <c r="F152" i="8"/>
  <c r="G152" i="8"/>
  <c r="H152" i="8"/>
  <c r="D152" i="8"/>
  <c r="E150" i="8"/>
  <c r="F150" i="8"/>
  <c r="G150" i="8"/>
  <c r="H150" i="8"/>
  <c r="D150" i="8"/>
  <c r="E147" i="8"/>
  <c r="F147" i="8"/>
  <c r="G147" i="8"/>
  <c r="H147" i="8"/>
  <c r="D147" i="8"/>
  <c r="E144" i="8"/>
  <c r="F144" i="8"/>
  <c r="G144" i="8"/>
  <c r="H144" i="8"/>
  <c r="D144" i="8"/>
  <c r="E142" i="8"/>
  <c r="F142" i="8"/>
  <c r="G142" i="8"/>
  <c r="H142" i="8"/>
  <c r="D142" i="8"/>
  <c r="E139" i="8"/>
  <c r="F139" i="8"/>
  <c r="G139" i="8"/>
  <c r="H139" i="8"/>
  <c r="D139" i="8"/>
  <c r="E136" i="8"/>
  <c r="F136" i="8"/>
  <c r="G136" i="8"/>
  <c r="H136" i="8"/>
  <c r="D136" i="8"/>
  <c r="E134" i="8"/>
  <c r="F134" i="8"/>
  <c r="G134" i="8"/>
  <c r="H134" i="8"/>
  <c r="D134" i="8"/>
  <c r="E130" i="8"/>
  <c r="F130" i="8"/>
  <c r="G130" i="8"/>
  <c r="H130" i="8"/>
  <c r="D130" i="8"/>
  <c r="E125" i="8"/>
  <c r="F125" i="8"/>
  <c r="G125" i="8"/>
  <c r="H125" i="8"/>
  <c r="D125" i="8"/>
  <c r="E119" i="8"/>
  <c r="F119" i="8"/>
  <c r="G119" i="8"/>
  <c r="H119" i="8"/>
  <c r="D119" i="8"/>
  <c r="E117" i="8"/>
  <c r="F117" i="8"/>
  <c r="G117" i="8"/>
  <c r="H117" i="8"/>
  <c r="D117" i="8"/>
  <c r="E115" i="8"/>
  <c r="F115" i="8"/>
  <c r="G115" i="8"/>
  <c r="H115" i="8"/>
  <c r="D115" i="8"/>
  <c r="E112" i="8"/>
  <c r="F112" i="8"/>
  <c r="G112" i="8"/>
  <c r="H112" i="8"/>
  <c r="D112" i="8"/>
  <c r="E110" i="8"/>
  <c r="F110" i="8"/>
  <c r="G110" i="8"/>
  <c r="H110" i="8"/>
  <c r="D110" i="8"/>
  <c r="E107" i="8"/>
  <c r="F107" i="8"/>
  <c r="G107" i="8"/>
  <c r="H107" i="8"/>
  <c r="D107" i="8"/>
  <c r="E105" i="8"/>
  <c r="F105" i="8"/>
  <c r="G105" i="8"/>
  <c r="H105" i="8"/>
  <c r="D105" i="8"/>
  <c r="E103" i="8"/>
  <c r="F103" i="8"/>
  <c r="G103" i="8"/>
  <c r="H103" i="8"/>
  <c r="D103" i="8"/>
  <c r="E101" i="8"/>
  <c r="F101" i="8"/>
  <c r="G101" i="8"/>
  <c r="H101" i="8"/>
  <c r="D101" i="8"/>
  <c r="E98" i="8"/>
  <c r="F98" i="8"/>
  <c r="G98" i="8"/>
  <c r="H98" i="8"/>
  <c r="D98" i="8"/>
  <c r="E93" i="8"/>
  <c r="F93" i="8"/>
  <c r="G93" i="8"/>
  <c r="H93" i="8"/>
  <c r="D93" i="8"/>
  <c r="E90" i="8"/>
  <c r="F90" i="8"/>
  <c r="G90" i="8"/>
  <c r="H90" i="8"/>
  <c r="D90" i="8"/>
  <c r="E88" i="8"/>
  <c r="F88" i="8"/>
  <c r="G88" i="8"/>
  <c r="H88" i="8"/>
  <c r="D88" i="8"/>
  <c r="E85" i="8"/>
  <c r="F85" i="8"/>
  <c r="G85" i="8"/>
  <c r="H85" i="8"/>
  <c r="D85" i="8"/>
  <c r="E80" i="8"/>
  <c r="F80" i="8"/>
  <c r="G80" i="8"/>
  <c r="H80" i="8"/>
  <c r="D80" i="8"/>
  <c r="E75" i="8"/>
  <c r="F75" i="8"/>
  <c r="G75" i="8"/>
  <c r="H75" i="8"/>
  <c r="D75" i="8"/>
  <c r="E69" i="8"/>
  <c r="F69" i="8"/>
  <c r="G69" i="8"/>
  <c r="H69" i="8"/>
  <c r="D69" i="8"/>
  <c r="E66" i="8"/>
  <c r="F66" i="8"/>
  <c r="G66" i="8"/>
  <c r="H66" i="8"/>
  <c r="D66" i="8"/>
  <c r="E64" i="8"/>
  <c r="F64" i="8"/>
  <c r="G64" i="8"/>
  <c r="H64" i="8"/>
  <c r="D64" i="8"/>
  <c r="E61" i="8"/>
  <c r="F61" i="8"/>
  <c r="G61" i="8"/>
  <c r="H61" i="8"/>
  <c r="D61" i="8"/>
  <c r="E58" i="8"/>
  <c r="F58" i="8"/>
  <c r="G58" i="8"/>
  <c r="H58" i="8"/>
  <c r="D58" i="8"/>
  <c r="E56" i="8"/>
  <c r="F56" i="8"/>
  <c r="G56" i="8"/>
  <c r="H56" i="8"/>
  <c r="D56" i="8"/>
  <c r="E54" i="8"/>
  <c r="F54" i="8"/>
  <c r="G54" i="8"/>
  <c r="H54" i="8"/>
  <c r="D54" i="8"/>
  <c r="E47" i="8"/>
  <c r="F47" i="8"/>
  <c r="G47" i="8"/>
  <c r="H47" i="8"/>
  <c r="D47" i="8"/>
  <c r="E41" i="8"/>
  <c r="F41" i="8"/>
  <c r="G41" i="8"/>
  <c r="H41" i="8"/>
  <c r="D41" i="8"/>
  <c r="E39" i="8"/>
  <c r="F39" i="8"/>
  <c r="G39" i="8"/>
  <c r="H39" i="8"/>
  <c r="D39" i="8"/>
  <c r="E37" i="8"/>
  <c r="F37" i="8"/>
  <c r="G37" i="8"/>
  <c r="H37" i="8"/>
  <c r="D37" i="8"/>
  <c r="E34" i="8"/>
  <c r="F34" i="8"/>
  <c r="G34" i="8"/>
  <c r="H34" i="8"/>
  <c r="D34" i="8"/>
  <c r="E30" i="8"/>
  <c r="F30" i="8"/>
  <c r="G30" i="8"/>
  <c r="H30" i="8"/>
  <c r="D30" i="8"/>
  <c r="E27" i="8"/>
  <c r="F27" i="8"/>
  <c r="G27" i="8"/>
  <c r="H27" i="8"/>
  <c r="D27" i="8"/>
  <c r="E24" i="8"/>
  <c r="F24" i="8"/>
  <c r="G24" i="8"/>
  <c r="H24" i="8"/>
  <c r="D24" i="8"/>
  <c r="E22" i="8"/>
  <c r="F22" i="8"/>
  <c r="G22" i="8"/>
  <c r="H22" i="8"/>
  <c r="D22" i="8"/>
  <c r="E19" i="8"/>
  <c r="F19" i="8"/>
  <c r="G19" i="8"/>
  <c r="H19" i="8"/>
  <c r="D19" i="8"/>
  <c r="E17" i="8"/>
  <c r="F17" i="8"/>
  <c r="G17" i="8"/>
  <c r="H17" i="8"/>
  <c r="D17" i="8"/>
  <c r="E12" i="8"/>
  <c r="F12" i="8"/>
  <c r="G12" i="8"/>
  <c r="H12" i="8"/>
  <c r="H210" i="8"/>
  <c r="H209" i="8"/>
  <c r="G207" i="8"/>
  <c r="H207" i="8"/>
  <c r="G205" i="8"/>
  <c r="G204" i="8"/>
  <c r="H205" i="8"/>
  <c r="H204" i="8"/>
  <c r="G193" i="8"/>
  <c r="G195" i="8"/>
  <c r="H195" i="8" s="1"/>
  <c r="H198" i="8"/>
  <c r="G199" i="8"/>
  <c r="G200" i="8"/>
  <c r="G192" i="8"/>
  <c r="H193" i="8"/>
  <c r="H194" i="8"/>
  <c r="H196" i="8"/>
  <c r="H197" i="8"/>
  <c r="H199" i="8"/>
  <c r="H200" i="8"/>
  <c r="H201" i="8"/>
  <c r="H202" i="8"/>
  <c r="H192" i="8"/>
  <c r="G190" i="8"/>
  <c r="H190" i="8"/>
  <c r="H189" i="8"/>
  <c r="G187" i="8"/>
  <c r="H187" i="8"/>
  <c r="G184" i="8"/>
  <c r="H185" i="8"/>
  <c r="H184" i="8"/>
  <c r="H182" i="8"/>
  <c r="G179" i="8"/>
  <c r="H175" i="8"/>
  <c r="H176" i="8"/>
  <c r="H177" i="8"/>
  <c r="H178" i="8"/>
  <c r="H179" i="8"/>
  <c r="H180" i="8"/>
  <c r="H174" i="8"/>
  <c r="G169" i="8"/>
  <c r="H169" i="8" s="1"/>
  <c r="H170" i="8"/>
  <c r="H171" i="8"/>
  <c r="H172" i="8"/>
  <c r="G167" i="8"/>
  <c r="H167" i="8"/>
  <c r="H166" i="8"/>
  <c r="G164" i="8"/>
  <c r="H164" i="8" s="1"/>
  <c r="G162" i="8"/>
  <c r="H162" i="8"/>
  <c r="H161" i="8"/>
  <c r="G159" i="8"/>
  <c r="H159" i="8"/>
  <c r="H158" i="8"/>
  <c r="G156" i="8"/>
  <c r="H156" i="8" s="1"/>
  <c r="G153" i="8"/>
  <c r="H153" i="8" s="1"/>
  <c r="H154" i="8"/>
  <c r="H155" i="8"/>
  <c r="G151" i="8"/>
  <c r="H151" i="8"/>
  <c r="G149" i="8"/>
  <c r="H149" i="8"/>
  <c r="H148" i="8"/>
  <c r="G146" i="8"/>
  <c r="G145" i="8"/>
  <c r="H146" i="8"/>
  <c r="H145" i="8"/>
  <c r="G143" i="8"/>
  <c r="H143" i="8"/>
  <c r="G141" i="8"/>
  <c r="G140" i="8"/>
  <c r="H141" i="8"/>
  <c r="H140" i="8"/>
  <c r="H138" i="8"/>
  <c r="G137" i="8"/>
  <c r="H137" i="8"/>
  <c r="H135" i="8"/>
  <c r="H132" i="8"/>
  <c r="H133" i="8"/>
  <c r="H131" i="8"/>
  <c r="H127" i="8"/>
  <c r="G128" i="8"/>
  <c r="H128" i="8" s="1"/>
  <c r="G129" i="8"/>
  <c r="G126" i="8"/>
  <c r="H129" i="8"/>
  <c r="H126" i="8"/>
  <c r="G123" i="8"/>
  <c r="H123" i="8" s="1"/>
  <c r="H121" i="8"/>
  <c r="H122" i="8"/>
  <c r="H124" i="8"/>
  <c r="G120" i="8"/>
  <c r="H120" i="8" s="1"/>
  <c r="G118" i="8"/>
  <c r="H118" i="8"/>
  <c r="H116" i="8"/>
  <c r="G114" i="8"/>
  <c r="H114" i="8"/>
  <c r="H113" i="8"/>
  <c r="G111" i="8"/>
  <c r="H111" i="8"/>
  <c r="H109" i="8"/>
  <c r="G108" i="8"/>
  <c r="H108" i="8"/>
  <c r="G106" i="8"/>
  <c r="H106" i="8"/>
  <c r="H104" i="8"/>
  <c r="G102" i="8"/>
  <c r="H102" i="8"/>
  <c r="H100" i="8"/>
  <c r="H99" i="8"/>
  <c r="H95" i="8"/>
  <c r="H96" i="8"/>
  <c r="H97" i="8"/>
  <c r="H94" i="8"/>
  <c r="G92" i="8"/>
  <c r="H92" i="8"/>
  <c r="G89" i="8"/>
  <c r="H91" i="8"/>
  <c r="H89" i="8"/>
  <c r="H87" i="8"/>
  <c r="H86" i="8"/>
  <c r="G84" i="8"/>
  <c r="H84" i="8" s="1"/>
  <c r="G83" i="8"/>
  <c r="H82" i="8"/>
  <c r="H83" i="8"/>
  <c r="H81" i="8"/>
  <c r="G77" i="8"/>
  <c r="H77" i="8"/>
  <c r="H78" i="8"/>
  <c r="H79" i="8"/>
  <c r="H76" i="8"/>
  <c r="G71" i="8"/>
  <c r="G70" i="8"/>
  <c r="H70" i="8" s="1"/>
  <c r="H71" i="8"/>
  <c r="H72" i="8"/>
  <c r="H73" i="8"/>
  <c r="H74" i="8"/>
  <c r="G68" i="8"/>
  <c r="H68" i="8" s="1"/>
  <c r="H67" i="8"/>
  <c r="G65" i="8"/>
  <c r="H65" i="8" s="1"/>
  <c r="H63" i="8"/>
  <c r="H62" i="8"/>
  <c r="H60" i="8"/>
  <c r="H59" i="8"/>
  <c r="G59" i="8"/>
  <c r="G57" i="8"/>
  <c r="H57" i="8" s="1"/>
  <c r="H55" i="8"/>
  <c r="G52" i="8"/>
  <c r="G50" i="8"/>
  <c r="G49" i="8"/>
  <c r="H49" i="8" s="1"/>
  <c r="H50" i="8"/>
  <c r="H51" i="8"/>
  <c r="H52" i="8"/>
  <c r="H53" i="8"/>
  <c r="H48" i="8"/>
  <c r="H43" i="8"/>
  <c r="H44" i="8"/>
  <c r="H45" i="8"/>
  <c r="H46" i="8"/>
  <c r="H42" i="8"/>
  <c r="G40" i="8"/>
  <c r="H40" i="8"/>
  <c r="G38" i="8"/>
  <c r="H38" i="8" s="1"/>
  <c r="G36" i="8"/>
  <c r="H36" i="8" s="1"/>
  <c r="H35" i="8"/>
  <c r="G31" i="8"/>
  <c r="H32" i="8"/>
  <c r="H33" i="8"/>
  <c r="H31" i="8"/>
  <c r="G29" i="8"/>
  <c r="G28" i="8"/>
  <c r="H29" i="8"/>
  <c r="H28" i="8"/>
  <c r="G26" i="8"/>
  <c r="H26" i="8" s="1"/>
  <c r="H25" i="8"/>
  <c r="H23" i="8"/>
  <c r="G21" i="8"/>
  <c r="H21" i="8"/>
  <c r="H20" i="8"/>
  <c r="H18" i="8"/>
  <c r="H14" i="8"/>
  <c r="H15" i="8"/>
  <c r="H16" i="8"/>
  <c r="H13" i="8"/>
  <c r="H9" i="8"/>
  <c r="H10" i="8"/>
  <c r="H11" i="8"/>
  <c r="G16" i="8"/>
  <c r="E210" i="8"/>
  <c r="E209" i="8"/>
  <c r="E207" i="8"/>
  <c r="E205" i="8"/>
  <c r="E204" i="8"/>
  <c r="E193" i="8"/>
  <c r="E194" i="8"/>
  <c r="E195" i="8"/>
  <c r="E196" i="8"/>
  <c r="E197" i="8"/>
  <c r="E198" i="8"/>
  <c r="E199" i="8"/>
  <c r="E200" i="8"/>
  <c r="E201" i="8"/>
  <c r="E202" i="8"/>
  <c r="E192" i="8"/>
  <c r="E190" i="8"/>
  <c r="E189" i="8"/>
  <c r="E187" i="8"/>
  <c r="E185" i="8"/>
  <c r="E184" i="8"/>
  <c r="E182" i="8"/>
  <c r="E175" i="8"/>
  <c r="E176" i="8"/>
  <c r="E177" i="8"/>
  <c r="E178" i="8"/>
  <c r="E179" i="8"/>
  <c r="E180" i="8"/>
  <c r="E174" i="8"/>
  <c r="E170" i="8"/>
  <c r="E171" i="8"/>
  <c r="E172" i="8"/>
  <c r="E169" i="8"/>
  <c r="E167" i="8"/>
  <c r="E166" i="8"/>
  <c r="E164" i="8"/>
  <c r="E162" i="8"/>
  <c r="E161" i="8"/>
  <c r="E159" i="8"/>
  <c r="E158" i="8"/>
  <c r="E154" i="8"/>
  <c r="E155" i="8"/>
  <c r="E156" i="8"/>
  <c r="E153" i="8"/>
  <c r="E151" i="8"/>
  <c r="E149" i="8"/>
  <c r="E148" i="8"/>
  <c r="E146" i="8"/>
  <c r="E145" i="8"/>
  <c r="E143" i="8"/>
  <c r="E141" i="8"/>
  <c r="E140" i="8"/>
  <c r="E138" i="8"/>
  <c r="E137" i="8"/>
  <c r="E135" i="8"/>
  <c r="E132" i="8"/>
  <c r="E133" i="8"/>
  <c r="E131" i="8"/>
  <c r="E127" i="8"/>
  <c r="E128" i="8"/>
  <c r="E129" i="8"/>
  <c r="E126" i="8"/>
  <c r="E121" i="8"/>
  <c r="E122" i="8"/>
  <c r="E123" i="8"/>
  <c r="E124" i="8"/>
  <c r="E120" i="8"/>
  <c r="E118" i="8"/>
  <c r="E116" i="8"/>
  <c r="E114" i="8"/>
  <c r="E113" i="8"/>
  <c r="E111" i="8"/>
  <c r="E109" i="8"/>
  <c r="E108" i="8"/>
  <c r="E106" i="8"/>
  <c r="E104" i="8"/>
  <c r="E102" i="8"/>
  <c r="E100" i="8"/>
  <c r="E99" i="8"/>
  <c r="E95" i="8"/>
  <c r="E96" i="8"/>
  <c r="E97" i="8"/>
  <c r="E94" i="8"/>
  <c r="E92" i="8"/>
  <c r="E91" i="8"/>
  <c r="E89" i="8"/>
  <c r="E87" i="8"/>
  <c r="E86" i="8"/>
  <c r="E82" i="8"/>
  <c r="E83" i="8"/>
  <c r="E84" i="8"/>
  <c r="E81" i="8"/>
  <c r="E77" i="8"/>
  <c r="E78" i="8"/>
  <c r="E79" i="8"/>
  <c r="E76" i="8"/>
  <c r="E71" i="8"/>
  <c r="E72" i="8"/>
  <c r="E73" i="8"/>
  <c r="E74" i="8"/>
  <c r="E70" i="8"/>
  <c r="E68" i="8"/>
  <c r="E67" i="8"/>
  <c r="E65" i="8"/>
  <c r="E63" i="8"/>
  <c r="E62" i="8"/>
  <c r="E60" i="8"/>
  <c r="E59" i="8"/>
  <c r="E57" i="8"/>
  <c r="E55" i="8"/>
  <c r="E49" i="8"/>
  <c r="E50" i="8"/>
  <c r="E51" i="8"/>
  <c r="E52" i="8"/>
  <c r="E53" i="8"/>
  <c r="E48" i="8"/>
  <c r="E43" i="8"/>
  <c r="E44" i="8"/>
  <c r="E45" i="8"/>
  <c r="E46" i="8"/>
  <c r="E42" i="8"/>
  <c r="E40" i="8"/>
  <c r="E38" i="8"/>
  <c r="E36" i="8"/>
  <c r="E35" i="8"/>
  <c r="E32" i="8"/>
  <c r="E33" i="8"/>
  <c r="E31" i="8"/>
  <c r="E29" i="8"/>
  <c r="E28" i="8"/>
  <c r="E26" i="8"/>
  <c r="E25" i="8"/>
  <c r="E23" i="8"/>
  <c r="E21" i="8"/>
  <c r="E20" i="8"/>
  <c r="E18" i="8"/>
  <c r="E14" i="8"/>
  <c r="E15" i="8"/>
  <c r="E16" i="8"/>
  <c r="E13" i="8"/>
  <c r="F7" i="8"/>
  <c r="G8" i="8"/>
  <c r="G7" i="8" s="1"/>
  <c r="E9" i="8"/>
  <c r="E10" i="8"/>
  <c r="E11" i="8"/>
  <c r="E8" i="8"/>
  <c r="E41" i="5"/>
  <c r="H41" i="5" s="1"/>
  <c r="E64" i="5"/>
  <c r="H64" i="5" s="1"/>
  <c r="E149" i="5"/>
  <c r="E150" i="5"/>
  <c r="E70" i="5"/>
  <c r="E72" i="5"/>
  <c r="H72" i="5" s="1"/>
  <c r="E95" i="5"/>
  <c r="E90" i="5"/>
  <c r="E100" i="5"/>
  <c r="H100" i="5" s="1"/>
  <c r="E69" i="5"/>
  <c r="E74" i="5"/>
  <c r="E89" i="5"/>
  <c r="H89" i="5" s="1"/>
  <c r="E33" i="5"/>
  <c r="E11" i="5"/>
  <c r="H11" i="5" s="1"/>
  <c r="D8" i="5"/>
  <c r="E8" i="5" s="1"/>
  <c r="D142" i="5"/>
  <c r="E142" i="5" s="1"/>
  <c r="D111" i="5"/>
  <c r="E111" i="5" s="1"/>
  <c r="F167" i="5"/>
  <c r="G8" i="5"/>
  <c r="G9" i="5"/>
  <c r="G10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7" i="5"/>
  <c r="G28" i="5"/>
  <c r="G29" i="5"/>
  <c r="G30" i="5"/>
  <c r="G31" i="5"/>
  <c r="G32" i="5"/>
  <c r="G34" i="5"/>
  <c r="G35" i="5"/>
  <c r="G36" i="5"/>
  <c r="G37" i="5"/>
  <c r="G38" i="5"/>
  <c r="G39" i="5"/>
  <c r="G40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5" i="5"/>
  <c r="G66" i="5"/>
  <c r="G67" i="5"/>
  <c r="G68" i="5"/>
  <c r="G71" i="5"/>
  <c r="G73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91" i="5"/>
  <c r="G92" i="5"/>
  <c r="G93" i="5"/>
  <c r="G94" i="5"/>
  <c r="G96" i="5"/>
  <c r="G97" i="5"/>
  <c r="G98" i="5"/>
  <c r="G99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7" i="5"/>
  <c r="E9" i="5"/>
  <c r="E10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7" i="5"/>
  <c r="E28" i="5"/>
  <c r="E29" i="5"/>
  <c r="E30" i="5"/>
  <c r="E31" i="5"/>
  <c r="E32" i="5"/>
  <c r="E34" i="5"/>
  <c r="E35" i="5"/>
  <c r="E36" i="5"/>
  <c r="E37" i="5"/>
  <c r="E38" i="5"/>
  <c r="E39" i="5"/>
  <c r="E40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5" i="5"/>
  <c r="E66" i="5"/>
  <c r="E67" i="5"/>
  <c r="E68" i="5"/>
  <c r="E71" i="5"/>
  <c r="E73" i="5"/>
  <c r="H73" i="5" s="1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91" i="5"/>
  <c r="E92" i="5"/>
  <c r="E93" i="5"/>
  <c r="E94" i="5"/>
  <c r="E96" i="5"/>
  <c r="E97" i="5"/>
  <c r="E98" i="5"/>
  <c r="E99" i="5"/>
  <c r="E101" i="5"/>
  <c r="H101" i="5" s="1"/>
  <c r="E102" i="5"/>
  <c r="H102" i="5" s="1"/>
  <c r="E103" i="5"/>
  <c r="H103" i="5" s="1"/>
  <c r="E104" i="5"/>
  <c r="E105" i="5"/>
  <c r="E106" i="5"/>
  <c r="E107" i="5"/>
  <c r="E108" i="5"/>
  <c r="E109" i="5"/>
  <c r="E110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3" i="5"/>
  <c r="E144" i="5"/>
  <c r="E145" i="5"/>
  <c r="E146" i="5"/>
  <c r="E147" i="5"/>
  <c r="E148" i="5"/>
  <c r="E151" i="5"/>
  <c r="H151" i="5" s="1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7" i="5"/>
  <c r="H70" i="5" l="1"/>
  <c r="F169" i="5"/>
  <c r="H149" i="5"/>
  <c r="H150" i="5"/>
  <c r="H95" i="5"/>
  <c r="H90" i="5"/>
  <c r="H74" i="5"/>
  <c r="H69" i="5"/>
  <c r="H104" i="5"/>
  <c r="H71" i="5"/>
  <c r="H26" i="5"/>
  <c r="H33" i="5"/>
  <c r="E7" i="8"/>
  <c r="H8" i="8"/>
  <c r="H7" i="8" s="1"/>
  <c r="H107" i="5"/>
  <c r="H99" i="5"/>
  <c r="H83" i="5"/>
  <c r="H75" i="5"/>
  <c r="H63" i="5"/>
  <c r="H55" i="5"/>
  <c r="H48" i="5"/>
  <c r="H23" i="5"/>
  <c r="H17" i="5"/>
  <c r="H10" i="5"/>
  <c r="H144" i="5"/>
  <c r="H163" i="5"/>
  <c r="H156" i="5"/>
  <c r="H153" i="5"/>
  <c r="H108" i="5"/>
  <c r="H92" i="5"/>
  <c r="H84" i="5"/>
  <c r="H76" i="5"/>
  <c r="H65" i="5"/>
  <c r="H56" i="5"/>
  <c r="H42" i="5"/>
  <c r="H32" i="5"/>
  <c r="H18" i="5"/>
  <c r="H12" i="5"/>
  <c r="H98" i="5"/>
  <c r="H62" i="5"/>
  <c r="H30" i="5"/>
  <c r="H120" i="5"/>
  <c r="H81" i="5"/>
  <c r="H61" i="5"/>
  <c r="H53" i="5"/>
  <c r="H46" i="5"/>
  <c r="H38" i="5"/>
  <c r="H29" i="5"/>
  <c r="H9" i="5"/>
  <c r="H91" i="5"/>
  <c r="H39" i="5"/>
  <c r="H16" i="5"/>
  <c r="H135" i="5"/>
  <c r="H106" i="5"/>
  <c r="H162" i="5"/>
  <c r="H47" i="5"/>
  <c r="H22" i="5"/>
  <c r="H97" i="5"/>
  <c r="H143" i="5"/>
  <c r="H82" i="5"/>
  <c r="H54" i="5"/>
  <c r="H113" i="5"/>
  <c r="H152" i="5"/>
  <c r="H86" i="5"/>
  <c r="H78" i="5"/>
  <c r="H67" i="5"/>
  <c r="H58" i="5"/>
  <c r="H35" i="5"/>
  <c r="H20" i="5"/>
  <c r="H110" i="5"/>
  <c r="H50" i="5"/>
  <c r="H94" i="5"/>
  <c r="H87" i="5"/>
  <c r="H79" i="5"/>
  <c r="H68" i="5"/>
  <c r="H59" i="5"/>
  <c r="H51" i="5"/>
  <c r="H44" i="5"/>
  <c r="H36" i="5"/>
  <c r="H27" i="5"/>
  <c r="H21" i="5"/>
  <c r="H109" i="5"/>
  <c r="H93" i="5"/>
  <c r="H85" i="5"/>
  <c r="H77" i="5"/>
  <c r="H66" i="5"/>
  <c r="H57" i="5"/>
  <c r="H43" i="5"/>
  <c r="H34" i="5"/>
  <c r="H25" i="5"/>
  <c r="H19" i="5"/>
  <c r="H13" i="5"/>
  <c r="H88" i="5"/>
  <c r="H15" i="5"/>
  <c r="H96" i="5"/>
  <c r="H80" i="5"/>
  <c r="H37" i="5"/>
  <c r="H14" i="5"/>
  <c r="H45" i="5"/>
  <c r="H28" i="5"/>
  <c r="H105" i="5"/>
  <c r="H60" i="5"/>
  <c r="H52" i="5"/>
  <c r="H134" i="5"/>
  <c r="H126" i="5"/>
  <c r="H119" i="5"/>
  <c r="H142" i="5"/>
  <c r="H136" i="5"/>
  <c r="H128" i="5"/>
  <c r="H114" i="5"/>
  <c r="H166" i="5"/>
  <c r="H146" i="5"/>
  <c r="H116" i="5"/>
  <c r="H158" i="5"/>
  <c r="H122" i="5"/>
  <c r="H154" i="5"/>
  <c r="H123" i="5"/>
  <c r="H138" i="5"/>
  <c r="H164" i="5"/>
  <c r="H157" i="5"/>
  <c r="H145" i="5"/>
  <c r="H137" i="5"/>
  <c r="H129" i="5"/>
  <c r="H121" i="5"/>
  <c r="H115" i="5"/>
  <c r="H139" i="5"/>
  <c r="H165" i="5"/>
  <c r="H159" i="5"/>
  <c r="H131" i="5"/>
  <c r="H130" i="5"/>
  <c r="H133" i="5"/>
  <c r="H148" i="5"/>
  <c r="H161" i="5"/>
  <c r="H118" i="5"/>
  <c r="H7" i="5"/>
  <c r="H160" i="5"/>
  <c r="H155" i="5"/>
  <c r="H147" i="5"/>
  <c r="H132" i="5"/>
  <c r="H124" i="5"/>
  <c r="H117" i="5"/>
  <c r="H125" i="5"/>
  <c r="H111" i="5"/>
  <c r="H141" i="5"/>
  <c r="H112" i="5"/>
  <c r="H31" i="5"/>
  <c r="D169" i="5"/>
  <c r="H24" i="5"/>
  <c r="H127" i="5"/>
  <c r="H140" i="5"/>
  <c r="H8" i="5"/>
  <c r="H40" i="5"/>
  <c r="G167" i="5"/>
  <c r="H49" i="5"/>
  <c r="E167" i="5"/>
  <c r="H167" i="5" l="1"/>
  <c r="H169" i="5" s="1"/>
</calcChain>
</file>

<file path=xl/sharedStrings.xml><?xml version="1.0" encoding="utf-8"?>
<sst xmlns="http://schemas.openxmlformats.org/spreadsheetml/2006/main" count="750" uniqueCount="681">
  <si>
    <t>Lietuvos sveikatos mokslų universiteto ligoninė Kauno klinikos</t>
  </si>
  <si>
    <t>Viešoji įstaiga Vilniaus universiteto ligoninė Santaros klinikos</t>
  </si>
  <si>
    <t>Viešoji įstaiga Antakalnio poliklinika</t>
  </si>
  <si>
    <t>Viešoji įstaiga Respublikinė Panevėžio ligoninė</t>
  </si>
  <si>
    <t>UAB InMedica</t>
  </si>
  <si>
    <t>Uždaroji akcinė bendrovė KNIAUDIŠKIŲ ŠEIMOS KLINIKA</t>
  </si>
  <si>
    <t>Viešoji įstaiga Tauragės ligoninė</t>
  </si>
  <si>
    <t>Viešoji įstaiga Vilniaus rajono centrinė poliklinika</t>
  </si>
  <si>
    <t>Viešoji įstaiga Naujosios Vilnios poliklinika</t>
  </si>
  <si>
    <t>Viešoji įstaiga Panevėžio rajono savivaldybės poliklinika</t>
  </si>
  <si>
    <t>UAB MEDICINOS PASLAUGŲ CENTRAS</t>
  </si>
  <si>
    <t>Uždaroji akcinė bendrovė Raseinių šeimos gydytojų centras</t>
  </si>
  <si>
    <t>Viešoji įstaiga Karoliniškių poliklinika</t>
  </si>
  <si>
    <t>Viešoji įstaiga Vilkaviškio pirminės sveikatos priežiūros centras</t>
  </si>
  <si>
    <t>Viešoji įstaiga Šalčininkų pirminės sveikatos priežiūros centras</t>
  </si>
  <si>
    <t>Viešoji įstaiga Anykščių rajono savivaldybės pirminės sveikatos priežiūros centras</t>
  </si>
  <si>
    <t>Lino Bieliausko šeimos klinika</t>
  </si>
  <si>
    <t>Viešoji įstaiga Jonavos pirminės sveikatos priežiūros centras</t>
  </si>
  <si>
    <t>Viešoji įstaiga Raseinių pirminės sveikatos priežiūros centras</t>
  </si>
  <si>
    <t>Viešoji įstaiga Respublikinė Šiaulių ligoninė</t>
  </si>
  <si>
    <t>Viešoji įstaiga Šiaulių centro poliklinika</t>
  </si>
  <si>
    <t>Viešoji įstaiga Marijampolės pirminės sveikatos priežiūros centras</t>
  </si>
  <si>
    <t>Viešoji įstaiga Joniškio pirminės sveikatos priežiūros centras</t>
  </si>
  <si>
    <t>Viešoji įstaiga Biržų rajono savivaldybės poliklinika</t>
  </si>
  <si>
    <t>Viešoji įstaiga Klaipėdos jūrininkų ligoninė</t>
  </si>
  <si>
    <t>Viešoji įstaiga Jūrininkų sveikatos priežiūros centras</t>
  </si>
  <si>
    <t>Viešoji įstaiga Respublikinė Klaipėdos ligoninė</t>
  </si>
  <si>
    <t>Viešoji įstaiga Klaipėdos miesto poliklinika</t>
  </si>
  <si>
    <t>Viešoji įstaiga Kėdainių pirminės sveikatos priežiūros centras</t>
  </si>
  <si>
    <t>Viešoji įstaiga Marijampolės ligoninė</t>
  </si>
  <si>
    <t>Rimanto Bernoto pirminės sveikatos priežiūros centras</t>
  </si>
  <si>
    <t>S. Kulikauskienės įmonė bendrosios praktikos gydytojo centras</t>
  </si>
  <si>
    <t>Zarasų rajono savivaldybės viešoji įstaiga Pirminės sveikatos priežiūros centras</t>
  </si>
  <si>
    <t>Algimanto Žvirblio pirminės sveikatos priežiūros centras</t>
  </si>
  <si>
    <t>Viešoji įstaiga Biržų ligoninė</t>
  </si>
  <si>
    <t>Viešoji įstaiga Kaišiadorių ligoninė</t>
  </si>
  <si>
    <t>Viešoji įstaiga Raseinių ligoninė</t>
  </si>
  <si>
    <t>Viešoji įstaiga Pakruojo rajono pirminės sveikatos priežiūros centras</t>
  </si>
  <si>
    <t>UAB Ignalinos sveikatos centras</t>
  </si>
  <si>
    <t>Viešoji įstaiga Šilutės ligoninė</t>
  </si>
  <si>
    <t>Uždaroji akcinė bendrovė Šilutės šeimos gydytojų centras</t>
  </si>
  <si>
    <t>Viešoji įstaiga Šilutės pirminės sveikatos priežiūros centras</t>
  </si>
  <si>
    <t>Klaipėdos rajono savivaldybės Gargždų pirminės sveikatos priežiūros centras</t>
  </si>
  <si>
    <t>Viešoji įstaiga Mykolo Marcinkevičiaus ligoninė</t>
  </si>
  <si>
    <t>V. Staliulionienės bendros praktikos gydytojo kabinetas</t>
  </si>
  <si>
    <t>Onos Gurevičienės šeimos klinika</t>
  </si>
  <si>
    <t>T. Švedko gydytojos kabinetas</t>
  </si>
  <si>
    <t>Viešoji įstaiga Radviliškio rajono pirminės sveikatos priežiūros centras</t>
  </si>
  <si>
    <t>Kretingos rajono savivaldybės viešoji įstaiga Kretingos ligoninė</t>
  </si>
  <si>
    <t>Klaipėdos rajono savivaldybės Priekulės pirminės sveikatos priežiūros centras</t>
  </si>
  <si>
    <t>R. Dirginčienės bendrosios praktikos gydytojo kabinetas</t>
  </si>
  <si>
    <t>Klaipėdos rajono savivaldybės Gargždų ligoninė</t>
  </si>
  <si>
    <t>Viešoji įstaiga Respublikinė Vilniaus universitetinė ligoninė</t>
  </si>
  <si>
    <t>Viešoji įstaiga Regioninė Telšių ligoninė</t>
  </si>
  <si>
    <t>I. Miškinienės individuali įmonė</t>
  </si>
  <si>
    <t>Viešoji įstaiga Alytaus apskrities S. Kudirkos ligoninė</t>
  </si>
  <si>
    <t>Viešoji įstaiga Rokiškio rajono ligoninė</t>
  </si>
  <si>
    <t>Viešoji įstaiga Mažeikių ligoninė</t>
  </si>
  <si>
    <t>Viešoji įstaiga Mažeikių senamiesčio pirminės sveikatos priežiūros centras</t>
  </si>
  <si>
    <t>Viešoji įstaiga Varėnos pirminės sveikatos priežiūros centras</t>
  </si>
  <si>
    <t>Viešoji įstaiga Kupiškio ligoninė</t>
  </si>
  <si>
    <t>Viešoji įstaiga Radviliškio ligoninė</t>
  </si>
  <si>
    <t>Viešoji įstaiga Šeduvos pirminės sveikatos priežiūros centras</t>
  </si>
  <si>
    <t>Zarasų rajono savivaldybės viešoji įstaiga Zarasų ligoninė</t>
  </si>
  <si>
    <t>Viešoji įstaiga Pasvalio ligoninė</t>
  </si>
  <si>
    <t>UAB Šnipiškių medicinos centras</t>
  </si>
  <si>
    <t>Viešoji įstaiga Kelmės ligoninė</t>
  </si>
  <si>
    <t>Viešoji įstaiga Plungės rajono savivaldybės ligoninė</t>
  </si>
  <si>
    <t>Viešoji įstaiga Akmenės rajono pirminės sveikatos priežiūros centras</t>
  </si>
  <si>
    <t>Viešoji įstaiga Anykščių rajono savivaldybės ligoninė</t>
  </si>
  <si>
    <t>N. Dungveckienės šeimos klinika</t>
  </si>
  <si>
    <t>Viešoji įstaiga Druskininkų ligoninė</t>
  </si>
  <si>
    <t>Viešoji įstaiga Druskininkų pirminės sveikatos priežiūros centras</t>
  </si>
  <si>
    <t>Viešoji įstaiga Palangos reabilitacijos ligoninė</t>
  </si>
  <si>
    <t>Viešoji įstaiga Molėtų r. pirminės sveikatos priežiūros centras</t>
  </si>
  <si>
    <t>Viešoji įstaiga Pasvalio pirminės asmens sveikatos priežiūros centras</t>
  </si>
  <si>
    <t>Viešoji įstaiga Kupiškio rajono savivaldybės pirminės asmens sveikatos priežiūros centras</t>
  </si>
  <si>
    <t>Viešoji įstaiga Visagino pirminės sveikatos priežiūros centras</t>
  </si>
  <si>
    <t>Viešoji įstaiga Kruopių ambulatorija</t>
  </si>
  <si>
    <t>VšĮ Kauno miesto poliklinika</t>
  </si>
  <si>
    <t>Viešoji įstaiga Tauragės rajono pirminės sveikatos priežiūros centras</t>
  </si>
  <si>
    <t>UAB Dituvos ambulatorija</t>
  </si>
  <si>
    <t>Viešoji įstaiga Rumšiškių pirminės sveikatos priežiūros centras</t>
  </si>
  <si>
    <t>VIEŠOJI ĮSTAIGA PANEVĖŽIO PALAIKOMOJO GYDYMO IR SLAUGOS LIGONINĖ</t>
  </si>
  <si>
    <t>Nacionalinis vėžio institutas</t>
  </si>
  <si>
    <t>Lietuvos kariuomenė</t>
  </si>
  <si>
    <t>Viešoji įstaiga Neringos pirminės sveikatos priežiūros centras</t>
  </si>
  <si>
    <t>Viešoji įstaiga Elektrėnų ligoninė</t>
  </si>
  <si>
    <t>Viešoji įstaiga Dainų pirminės sveikatos priežiūros centras</t>
  </si>
  <si>
    <t>Viešoji įstaiga Šiaulių rajono pirminės sveikatos priežiūros centras</t>
  </si>
  <si>
    <t>Viešoji įstaiga Jurbarko rajono pirminės sveikatos priežiūros centras</t>
  </si>
  <si>
    <t>Viešoji įstaiga Ukmergės pirminės sveikatos priežiūros centras</t>
  </si>
  <si>
    <t>Viešoji įstaiga Alytaus poliklinika</t>
  </si>
  <si>
    <t>Viešoji įstaiga Kelmės rajono pirminės sveikatos priežiūros centras</t>
  </si>
  <si>
    <t>Viešoji įstaiga Mažeikių pirminės sveikatos priežiūros centras</t>
  </si>
  <si>
    <t>Viešoji įstaiga Širvintų rajono pirminės sveikatos priežiūros centras</t>
  </si>
  <si>
    <t>Laisvės atėmimo vietų ligoninė</t>
  </si>
  <si>
    <t>Viešoji įstaiga Papilės ambulatorija</t>
  </si>
  <si>
    <t>Viešoji įstaiga Alytaus medicininės reabilitacijos ir sporto centras</t>
  </si>
  <si>
    <t>Viešoji įstaiga Lentvario ambulatorija</t>
  </si>
  <si>
    <t>Viešoji įstaiga Kaišiadorių pirminės sveikatos priežiūros centras</t>
  </si>
  <si>
    <t>Kretingos rajono savivaldybės viešoji įstaiga Kretingos pirminės sveikatos priežiūros centras</t>
  </si>
  <si>
    <t>Viešoji įstaiga Ventos ambulatorija</t>
  </si>
  <si>
    <t>Lietuvos Respublikos vidaus reikalų ministerijos Medicinos centras</t>
  </si>
  <si>
    <t>Viešoji įstaiga Eržvilko pirminės sveikatos priežiūros centras</t>
  </si>
  <si>
    <t>Viešoji įstaiga Kaltinėnų pirminės sveikatos priežiūros centras</t>
  </si>
  <si>
    <t>Viešoji įstaiga Šilalės pirminės sveikatos priežiūros centras</t>
  </si>
  <si>
    <t>Viešoji įstaiga Rietavo pirminės sveikatos priežiūros centras</t>
  </si>
  <si>
    <t>Viešoji įstaiga Seredžiaus ambulatorija</t>
  </si>
  <si>
    <t>VIEŠOJI ĮSTAIGA ŠVENČIONIŲ RAJONO PIRMINĖS SVEIKATOS PRIEŽIŪROS CENTRAS</t>
  </si>
  <si>
    <t>Viešoji įstaiga Vilniaus rajono Nemenčinės poliklinika</t>
  </si>
  <si>
    <t>Viešoji įstaiga Kalvarijos pirminės sveikatos priežiūros centras</t>
  </si>
  <si>
    <t>Viešoji įstaiga Palangos asmens sveikatos priežiūros centras</t>
  </si>
  <si>
    <t>Viešoji įstaiga Alytaus rajono savivaldybės pirminės sveikatos priežiūros centras</t>
  </si>
  <si>
    <t>Varnių pirminės sveikatos priežiūros centras</t>
  </si>
  <si>
    <t>Viešoji įstaiga Kvėdarnos ambulatorija</t>
  </si>
  <si>
    <t>Viešoji įstaiga Baisogalos pirminės sveikatos priežiūros centras</t>
  </si>
  <si>
    <t>IĮ G. RADAVIČIAUS KLINIKA</t>
  </si>
  <si>
    <t>Viešoji įstaiga Širvintų ligoninė</t>
  </si>
  <si>
    <t>Viešoji įstaiga Kybartų pirminės sveikatos priežiūros centras</t>
  </si>
  <si>
    <t>Viešoji įstaiga Birštono pirminės sveikatos priežiūros centras</t>
  </si>
  <si>
    <t>Viešoji įstaiga Šakių pirminės asmens sveikatos priežiūros centras</t>
  </si>
  <si>
    <t>Viešoji įstaiga Ignalinos rajono poliklinika</t>
  </si>
  <si>
    <t>Viešoji įstaiga Balbieriškio pirminės sveikatos priežiūros centras</t>
  </si>
  <si>
    <t>UAB MAŽONIENĖS MEDICINOS KABINETAS</t>
  </si>
  <si>
    <t>Viešoji įstaiga Ariogalos pirminės sveikatos priežiūros centras</t>
  </si>
  <si>
    <t>UAB Šeimos sveikatos centras</t>
  </si>
  <si>
    <t>Viešoji įstaiga Veiverių pirminės sveikatos priežiūros centras</t>
  </si>
  <si>
    <t>Viešoji įstaiga Žaslių pirminės sveikatos priežiūros centras</t>
  </si>
  <si>
    <t>Viešoji įstaiga Jiezno pirminės sveikatos priežiūros centras</t>
  </si>
  <si>
    <t>Viešoji įstaiga Vievio sveikatos priežiūros centras</t>
  </si>
  <si>
    <t>Viešoji įstaiga Elektrėnų pirminės sveikatos priežiūros centras</t>
  </si>
  <si>
    <t>Viešoji įstaiga Žiežmarių pirminės sveikatos priežiūros centras</t>
  </si>
  <si>
    <t>Viešoji įstaiga Mosėdžio pirminės sveikatos priežiūros centras</t>
  </si>
  <si>
    <t>Viešoji įstaiga Trakų pirminės sveikatos priežiūros centras</t>
  </si>
  <si>
    <t>Viešoji įstaiga Aukštadvario pirminės sveikatos priežiūros centras</t>
  </si>
  <si>
    <t>Viešoji įstaiga Prienų rajono pirminės sveikatos priežiūros centras</t>
  </si>
  <si>
    <t>UAB Pajūrio saulės klinika</t>
  </si>
  <si>
    <t>Viešoji įstaiga Sedos pirminės sveikatos priežiūros centras</t>
  </si>
  <si>
    <t>Viešoji įstaiga Kazlų Rūdos pirminės sveikatos priežiūros centras</t>
  </si>
  <si>
    <t>UAB Eišiškių šeimos medicinos centras</t>
  </si>
  <si>
    <t>Viešoji įstaiga Eišiškių asmens sveikatos priežiūros centras</t>
  </si>
  <si>
    <t>Viešoji įstaiga Rūdiškių pirminės sveikatos priežiūros centras</t>
  </si>
  <si>
    <t>Rasuolės Klusevičienės ambulatorija</t>
  </si>
  <si>
    <t>IĮ D. Ugintienės BPG kabinetas</t>
  </si>
  <si>
    <t>Danguolės Skurkienės bendrosios medicinos klinika</t>
  </si>
  <si>
    <t>Viešoji įstaiga Laukuvos ambulatorija</t>
  </si>
  <si>
    <t>UAB Dr. A. Biržiškos sveikatos centras</t>
  </si>
  <si>
    <t>Viešoji įstaiga Šeškinės poliklinika</t>
  </si>
  <si>
    <t>Viešoji įstaiga Onuškio palaikomojo gydymo ir slaugos ligoninė</t>
  </si>
  <si>
    <t>Viešoji įstaiga Vilniaus miesto klinikinė ligoninė</t>
  </si>
  <si>
    <t>Kretingos rajono savivaldybės viešoji įstaiga Salantų pirminės sveikatos priežiūros centras</t>
  </si>
  <si>
    <t>Viešoji įstaiga Stakliškių pirminės sveikatos priežiūros centras</t>
  </si>
  <si>
    <t>Uždaroji akcinė bendrovė Kaišiadorių šeimos medicinos centras</t>
  </si>
  <si>
    <t>Viešoji įstaiga Moters sveikatos centras</t>
  </si>
  <si>
    <t>UAB Tirkšlių sveikatos namai</t>
  </si>
  <si>
    <t>UAB Kretingos šeimos klinika</t>
  </si>
  <si>
    <t>Kretingos rajono savivaldybės viešoji įstaiga Kartenos pirminės sveikatos priežiūros centras</t>
  </si>
  <si>
    <t>Viešoji įstaiga Onuškio pirminės sveikatos priežiūros centras</t>
  </si>
  <si>
    <t>Uždaroji akcinė bendrovė Jurbarko šeimos klinika</t>
  </si>
  <si>
    <t>Viešoji įstaiga Viešvilės ambulatorija</t>
  </si>
  <si>
    <t>Viešoji įstaiga Kruonio pirminės sveikatos priežiūros centras</t>
  </si>
  <si>
    <t>UAB Sasnavos ambulatorija</t>
  </si>
  <si>
    <t>UAB Švėkšnos ambulatorija</t>
  </si>
  <si>
    <t>Viešoji įstaiga Šimkaičių ambulatorija</t>
  </si>
  <si>
    <t>Viešoji įstaiga KLAIPĖDOS SENAMIESČIO PIRMINĖS SVEIKATOS PRIEŽIŪROS CENTRAS</t>
  </si>
  <si>
    <t>Viešoji įstaiga Tilžės g. bendrosios praktikos gydytojo kabinetas</t>
  </si>
  <si>
    <t>UAB Pašilaičių šeimos medicinos centras</t>
  </si>
  <si>
    <t>Viešoji įstaiga Grigiškių sveikatos priežiūros centras</t>
  </si>
  <si>
    <t>IĮ J. Jankauskienės šeimos gydytojų centras</t>
  </si>
  <si>
    <t>UAB Telšių šeimos sveikatos centras</t>
  </si>
  <si>
    <t>Viešoji įstaiga Balsių šeimos medicinos centras</t>
  </si>
  <si>
    <t>UAB BALTUPIŲ ŠEIMOS MEDICINOS CENTRAS</t>
  </si>
  <si>
    <t>Viešoji įstaiga Luokės pirminės sveikatos priežiūros centras</t>
  </si>
  <si>
    <t>Reginos Gabrilavičienės bendrosios praktikos gydytojo kabinetas</t>
  </si>
  <si>
    <t>UAB Baltijos ir Amerikos terapijos ir chirurgijos klinika</t>
  </si>
  <si>
    <t>V. Prielgausko šeimos gydytojo kabinetas, IĮ</t>
  </si>
  <si>
    <t>UAB Jašiūnų šeimos klinika</t>
  </si>
  <si>
    <t>UAB Telšių šeimos klinika</t>
  </si>
  <si>
    <t xml:space="preserve">Eil. Nr. </t>
  </si>
  <si>
    <r>
      <t xml:space="preserve">Viešoji įstaiga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Lazdijų savivaldybės pirminės sveikatos priežiūros centras"</t>
    </r>
  </si>
  <si>
    <t xml:space="preserve">Viešoji įstaiga Respublikinė Vilniaus psichiatrijos ligoninė </t>
  </si>
  <si>
    <t>A. Klišonio komercinė firma „Inesa“</t>
  </si>
  <si>
    <t>IĮ „V. Neverauskienės klinika-vaistinė“</t>
  </si>
  <si>
    <t>UAB „Aglisa“</t>
  </si>
  <si>
    <t>UAB „Akmenės sveikatos centras“</t>
  </si>
  <si>
    <t>UAB „Alicija ir partneriai“</t>
  </si>
  <si>
    <t>UAB „Baltic Medics“</t>
  </si>
  <si>
    <t>UAB „Diaverum klinikos“</t>
  </si>
  <si>
    <t>UAB „Euroklinika“</t>
  </si>
  <si>
    <t>UAB „Gydytojų Keršanskų klinika“</t>
  </si>
  <si>
    <t>UAB „Gruodė“</t>
  </si>
  <si>
    <t>UAB „Gutavita“</t>
  </si>
  <si>
    <t>UAB „Juritmas“</t>
  </si>
  <si>
    <t>UAB „Jūsų sveikata“</t>
  </si>
  <si>
    <t>UAB „Kėdainių šeimos klinika“</t>
  </si>
  <si>
    <t>UAB „Klinika Pulsas“</t>
  </si>
  <si>
    <t>UAB „Kristivita“</t>
  </si>
  <si>
    <t>UAB „Lazdijų sveikatos centras“</t>
  </si>
  <si>
    <t>UAB „Lyros šeimos centras“</t>
  </si>
  <si>
    <t>UAB „Liudvinavo ambulatorija“</t>
  </si>
  <si>
    <t>UAB „MediCA klinika“</t>
  </si>
  <si>
    <t>UAB „Medicinos namai šeimai“</t>
  </si>
  <si>
    <t>UAB „Medikvita“</t>
  </si>
  <si>
    <t>UAB „Pagalba ligoniui“</t>
  </si>
  <si>
    <t>UAB „Pilėnų klinika“</t>
  </si>
  <si>
    <t>UAB „R.V.L.“</t>
  </si>
  <si>
    <t>UAB „Sanum medicale“</t>
  </si>
  <si>
    <t>UAB „Saulės klinika“</t>
  </si>
  <si>
    <t>UAB „SK IMPEKS MEDICINOS DIAGNOSTIKOS CENTRAS“</t>
  </si>
  <si>
    <t>UAB „Skraistelė“</t>
  </si>
  <si>
    <t>UAB „SVEIKATOS DARNA“</t>
  </si>
  <si>
    <t>UAB „Šuolis pirmyn“</t>
  </si>
  <si>
    <t>UAB „Varpo šeimos klinika“</t>
  </si>
  <si>
    <t>UAB „Vita simplex“</t>
  </si>
  <si>
    <t>UAB Medicinos centras „Puriena“</t>
  </si>
  <si>
    <t>Uždaroji akcinė bendrovė „Kretingos šeimos medicinos centras“</t>
  </si>
  <si>
    <t>Uždaroji akcinė bendrovė „Mūsų Šeimos Klinika“</t>
  </si>
  <si>
    <t>UŽDAROJI AKCINĖ BENDROVĖ „PIRMOJI VILTIS“</t>
  </si>
  <si>
    <t>Uždaroji akcinė bendrovė „Plungės sveikatos centras“</t>
  </si>
  <si>
    <t>Uždaroji akcinė bendrovė „Rietavo šeimos daktaras“</t>
  </si>
  <si>
    <t>Uždaroji akcinė bendrovė „Saulenė“</t>
  </si>
  <si>
    <t xml:space="preserve">Akmenės rajono savivaldybė, iš jų: </t>
  </si>
  <si>
    <t xml:space="preserve">Alytaus miesto savivaldybė, iš jų: </t>
  </si>
  <si>
    <t xml:space="preserve">Alytaus rajono savivaldybė,  iš jų: </t>
  </si>
  <si>
    <t xml:space="preserve">Anykščių rajono savivaldybė, iš jų:  </t>
  </si>
  <si>
    <t xml:space="preserve">Biržų rajono savivaldybė, iš jų: </t>
  </si>
  <si>
    <t xml:space="preserve">Druskininkų savivaldybė, iš jų:  </t>
  </si>
  <si>
    <t xml:space="preserve">Elektrėnų savivaldybė, iš jų:  </t>
  </si>
  <si>
    <t xml:space="preserve">Ignalinos rajono savivaldybė, iš jų:  </t>
  </si>
  <si>
    <t xml:space="preserve">Jonavos rajono savivaldybė, iš jų:  </t>
  </si>
  <si>
    <t xml:space="preserve">Joniškio rajono savivaldybė, iš jų:  </t>
  </si>
  <si>
    <t xml:space="preserve">Jurbarko rajono savivaldybė, iš jų:  </t>
  </si>
  <si>
    <t xml:space="preserve">Kaišiadorių rajono savivaldybė, iš jų:  </t>
  </si>
  <si>
    <t xml:space="preserve">Kalvarijos savivaldybė, iš jų:  </t>
  </si>
  <si>
    <t xml:space="preserve">Kauno miesto savivaldybė, iš jų:  </t>
  </si>
  <si>
    <t xml:space="preserve">Kauno rajono savivaldybė, iš jų: </t>
  </si>
  <si>
    <t xml:space="preserve">Kazlų Rūdos savivaldybė, iš jų:  </t>
  </si>
  <si>
    <t xml:space="preserve">Kelmės rajono savivaldybė, iš jų:  </t>
  </si>
  <si>
    <t xml:space="preserve">Kėdainių rajono savivaldybė, iš jų:  </t>
  </si>
  <si>
    <t xml:space="preserve">Klaipėdos miesto savivaldybė, iš jų:  </t>
  </si>
  <si>
    <t xml:space="preserve">Klaipėdos rajono savivaldybė, iš jų:  </t>
  </si>
  <si>
    <t xml:space="preserve">Kretingos rajono savivaldybė, iš jų:  </t>
  </si>
  <si>
    <t xml:space="preserve">Kupiškio rajono savivaldybė, iš jų: </t>
  </si>
  <si>
    <t xml:space="preserve">Lazdijų rajono savivaldybė, iš jų:  </t>
  </si>
  <si>
    <t xml:space="preserve">Marijampolės savivaldybė, iš jų:  </t>
  </si>
  <si>
    <t xml:space="preserve">Mažeikių rajono savivaldybė, iš jų:  </t>
  </si>
  <si>
    <t xml:space="preserve">Molėtų rajono savivaldybė, iš jų:  </t>
  </si>
  <si>
    <t xml:space="preserve">Neringos savivaldybė, iš jų:  </t>
  </si>
  <si>
    <t xml:space="preserve">Pagėgių savivaldybė, iš jų:  </t>
  </si>
  <si>
    <t xml:space="preserve">Pakruojo rajono savivaldybė, iš jų: </t>
  </si>
  <si>
    <t xml:space="preserve">Panevėžio miesto savivaldybė, iš jų:  </t>
  </si>
  <si>
    <t xml:space="preserve">Panevėžio rajono savivaldybė, iš jų:  </t>
  </si>
  <si>
    <t xml:space="preserve">Pasvalio rajono savivaldybė, iš jų:  </t>
  </si>
  <si>
    <t xml:space="preserve">Palangos miesto savivaldybė, iš jų:  </t>
  </si>
  <si>
    <t xml:space="preserve">Plungės rajono savivaldybė, iš jų:  </t>
  </si>
  <si>
    <t xml:space="preserve">Radviliškio rajono savivaldybė, iš jų:  </t>
  </si>
  <si>
    <t xml:space="preserve">Raseinių rajono savivaldybė, iš jų:  </t>
  </si>
  <si>
    <t xml:space="preserve">Rietavo savivaldybė, iš jų:  </t>
  </si>
  <si>
    <t xml:space="preserve">Rokiškio rajono savivaldybė, iš jų: </t>
  </si>
  <si>
    <t xml:space="preserve">Skuodo rajono savivaldybė, iš jų: </t>
  </si>
  <si>
    <t xml:space="preserve">Šakių rajono savivaldybė, iš jų:  </t>
  </si>
  <si>
    <t xml:space="preserve">Šalčininkų rajono savivaldybė, iš jų:  </t>
  </si>
  <si>
    <t xml:space="preserve">Šiaulių miesto savivaldybė, iš jų: </t>
  </si>
  <si>
    <t xml:space="preserve">Šiaulių rajono savivaldybė, iš jų:  </t>
  </si>
  <si>
    <t xml:space="preserve">Šilalės rajono savivaldybė, iš jų: </t>
  </si>
  <si>
    <t xml:space="preserve">Šilutės rajono savivaldybė, iš jų:  </t>
  </si>
  <si>
    <t xml:space="preserve">Širvintų rajono savivaldybė, iš jų:  </t>
  </si>
  <si>
    <t xml:space="preserve">Švenčionių rajono savivaldybė, iš jų:  </t>
  </si>
  <si>
    <t xml:space="preserve">Tauragės rajono savivaldybė, iš jų: </t>
  </si>
  <si>
    <t xml:space="preserve">Telšių rajono savivaldybė, iš jų:  </t>
  </si>
  <si>
    <t xml:space="preserve">Trakų rajono savivaldybė, iš jų:  </t>
  </si>
  <si>
    <t xml:space="preserve">Ukmergės rajono savivaldybė, iš jų:  </t>
  </si>
  <si>
    <t xml:space="preserve">Utenos rajono savivaldybė, iš jų:  </t>
  </si>
  <si>
    <t xml:space="preserve">Varėnos savivaldybė, iš jų:  </t>
  </si>
  <si>
    <t xml:space="preserve">Vilkaviškio rajono savivaldybė, iš jų:  </t>
  </si>
  <si>
    <t xml:space="preserve">Vilniaus miesto savivaldybė, iš jų:  </t>
  </si>
  <si>
    <t xml:space="preserve">Vilniaus rajono savivaldybė, iš jų:  </t>
  </si>
  <si>
    <t xml:space="preserve">Visagino savivaldybė, iš jų:  </t>
  </si>
  <si>
    <t xml:space="preserve">Zarasų rajono savivaldybė, iš jų:  </t>
  </si>
  <si>
    <t>Viešoji įstaiga Klaipėdos vaikų ligoninė</t>
  </si>
  <si>
    <r>
      <t xml:space="preserve">Viešoji įstaiga </t>
    </r>
    <r>
      <rPr>
        <sz val="12"/>
        <color theme="1"/>
        <rFont val="Calibri"/>
        <family val="2"/>
      </rPr>
      <t>„</t>
    </r>
    <r>
      <rPr>
        <sz val="12"/>
        <color theme="1"/>
        <rFont val="Times New Roman"/>
        <family val="1"/>
      </rPr>
      <t>Pagėgių pirminės sveikatos priežiūros centras</t>
    </r>
    <r>
      <rPr>
        <sz val="12"/>
        <color theme="1"/>
        <rFont val="Calibri"/>
        <family val="2"/>
      </rPr>
      <t>“</t>
    </r>
  </si>
  <si>
    <t xml:space="preserve">Viešoji įstaiga Rokiškio pirminės asmens sveikatos priežiūros centras </t>
  </si>
  <si>
    <t xml:space="preserve">Savivaldybės / Asmens sveikatos priežiūros įstaigos pavadinimas </t>
  </si>
  <si>
    <t xml:space="preserve">Asmens sveikatos priežiūros įstaigos pavadinimas </t>
  </si>
  <si>
    <t>Viešoji įstaiga Ignalinos rajono ligoninė</t>
  </si>
  <si>
    <t xml:space="preserve">Birštono savivaldybė, iš jų:  </t>
  </si>
  <si>
    <t>Viešoji įstaiga Pakaunės pirminės sveikatos priežiūros centras</t>
  </si>
  <si>
    <t>Viešoji įstaiga KLAIPĖDOS UNIVERSITETINĖ LIGONINĖ</t>
  </si>
  <si>
    <t>Viešoji įstaiga Paupių pirminės sveikatos priežiūros centras</t>
  </si>
  <si>
    <t>Viešoji įstaiga Panevėžio miesto poliklinika</t>
  </si>
  <si>
    <t>Viešoji įstaiga Skuodo pirminės sveikatos priežiūros centras</t>
  </si>
  <si>
    <t>Viešoji įstaiga Utenos pirminės sveikatos priežiūros centras</t>
  </si>
  <si>
    <t>Viešoji įstaiga Centro poliklinika</t>
  </si>
  <si>
    <t>Viešoji įstaiga Naujininkų poliklinika</t>
  </si>
  <si>
    <t>Viešoji įstaiga Telšių rajono pirminės sveikatos priežiūros centras</t>
  </si>
  <si>
    <t>1.1.</t>
  </si>
  <si>
    <t>2.2.</t>
  </si>
  <si>
    <t>1.2.</t>
  </si>
  <si>
    <t>1.4.</t>
  </si>
  <si>
    <t>1.3.</t>
  </si>
  <si>
    <t>1.</t>
  </si>
  <si>
    <t>2.</t>
  </si>
  <si>
    <t>2.1.</t>
  </si>
  <si>
    <t>5.1.</t>
  </si>
  <si>
    <t>4.2.</t>
  </si>
  <si>
    <t>6.1.</t>
  </si>
  <si>
    <t>2.3.</t>
  </si>
  <si>
    <t>3.</t>
  </si>
  <si>
    <t>3.1.</t>
  </si>
  <si>
    <t>4.</t>
  </si>
  <si>
    <t>4.1.</t>
  </si>
  <si>
    <t>5.</t>
  </si>
  <si>
    <t>6.</t>
  </si>
  <si>
    <t>6.2.</t>
  </si>
  <si>
    <t>7.</t>
  </si>
  <si>
    <t>7.1.</t>
  </si>
  <si>
    <t>7.2.</t>
  </si>
  <si>
    <t>8.</t>
  </si>
  <si>
    <t>8.1.</t>
  </si>
  <si>
    <t>8.2.</t>
  </si>
  <si>
    <t>8.3.</t>
  </si>
  <si>
    <t>9.</t>
  </si>
  <si>
    <t>9.1.</t>
  </si>
  <si>
    <t>9.2.</t>
  </si>
  <si>
    <t>10.</t>
  </si>
  <si>
    <t>10.1.</t>
  </si>
  <si>
    <t>11.</t>
  </si>
  <si>
    <t>11.1.</t>
  </si>
  <si>
    <t>12.</t>
  </si>
  <si>
    <t>12.1.</t>
  </si>
  <si>
    <t>12.2.</t>
  </si>
  <si>
    <t>12.3.</t>
  </si>
  <si>
    <t>12.4.</t>
  </si>
  <si>
    <t>12.5.</t>
  </si>
  <si>
    <t>13.</t>
  </si>
  <si>
    <t>13.1.</t>
  </si>
  <si>
    <t>13.2.</t>
  </si>
  <si>
    <t>13.3.</t>
  </si>
  <si>
    <t>13.4.</t>
  </si>
  <si>
    <t>13.5.</t>
  </si>
  <si>
    <t>13.6.</t>
  </si>
  <si>
    <t>14.</t>
  </si>
  <si>
    <t>14.1.</t>
  </si>
  <si>
    <t>15.</t>
  </si>
  <si>
    <t>15.1.</t>
  </si>
  <si>
    <t>16.</t>
  </si>
  <si>
    <t>16.1.</t>
  </si>
  <si>
    <t>17.</t>
  </si>
  <si>
    <t>17.1.</t>
  </si>
  <si>
    <t>18.</t>
  </si>
  <si>
    <t>18.1.</t>
  </si>
  <si>
    <t>19.</t>
  </si>
  <si>
    <t>19.1.</t>
  </si>
  <si>
    <t>19.2.</t>
  </si>
  <si>
    <t>20.</t>
  </si>
  <si>
    <t>20.1.</t>
  </si>
  <si>
    <t>20.2.</t>
  </si>
  <si>
    <t>20.3.</t>
  </si>
  <si>
    <t>20.4.</t>
  </si>
  <si>
    <t>20.5.</t>
  </si>
  <si>
    <t>21.</t>
  </si>
  <si>
    <t>21.1.</t>
  </si>
  <si>
    <t>21.2.</t>
  </si>
  <si>
    <t>21.3.</t>
  </si>
  <si>
    <t>21.4.</t>
  </si>
  <si>
    <t>22.</t>
  </si>
  <si>
    <t>22.1.</t>
  </si>
  <si>
    <t>22.2.</t>
  </si>
  <si>
    <t>22.3.</t>
  </si>
  <si>
    <t>22.4.</t>
  </si>
  <si>
    <t>23.</t>
  </si>
  <si>
    <t>23.1.</t>
  </si>
  <si>
    <t>23.2.</t>
  </si>
  <si>
    <t>24.</t>
  </si>
  <si>
    <t>24.1.</t>
  </si>
  <si>
    <t>25.</t>
  </si>
  <si>
    <t>25.1.</t>
  </si>
  <si>
    <t>25.2.</t>
  </si>
  <si>
    <t>26.</t>
  </si>
  <si>
    <t>26.1.</t>
  </si>
  <si>
    <t>26.2.</t>
  </si>
  <si>
    <t>26.3.</t>
  </si>
  <si>
    <t>27.</t>
  </si>
  <si>
    <t>27.1.</t>
  </si>
  <si>
    <t>28.</t>
  </si>
  <si>
    <t>28.1.</t>
  </si>
  <si>
    <t>29.</t>
  </si>
  <si>
    <t>29.1.</t>
  </si>
  <si>
    <t>30.</t>
  </si>
  <si>
    <t>30.1.</t>
  </si>
  <si>
    <t>31.</t>
  </si>
  <si>
    <t>31.1.</t>
  </si>
  <si>
    <t>31.2.</t>
  </si>
  <si>
    <t>32.</t>
  </si>
  <si>
    <t>32.1.</t>
  </si>
  <si>
    <t>33.</t>
  </si>
  <si>
    <t>33.1.</t>
  </si>
  <si>
    <t>33.2.</t>
  </si>
  <si>
    <t>34.</t>
  </si>
  <si>
    <t>34.1.</t>
  </si>
  <si>
    <t>35.</t>
  </si>
  <si>
    <t>35.1.</t>
  </si>
  <si>
    <t>36.</t>
  </si>
  <si>
    <t>36.1.</t>
  </si>
  <si>
    <t>36.2.</t>
  </si>
  <si>
    <t>36.3.</t>
  </si>
  <si>
    <t>36.4.</t>
  </si>
  <si>
    <t>36.5.</t>
  </si>
  <si>
    <t>37.</t>
  </si>
  <si>
    <t>37.1.</t>
  </si>
  <si>
    <t>37.2.</t>
  </si>
  <si>
    <t>37.3.</t>
  </si>
  <si>
    <t>37.4.</t>
  </si>
  <si>
    <t>38.</t>
  </si>
  <si>
    <t>38.1.</t>
  </si>
  <si>
    <t>38.2.</t>
  </si>
  <si>
    <t>38.3.</t>
  </si>
  <si>
    <t>39.</t>
  </si>
  <si>
    <t>39.1.</t>
  </si>
  <si>
    <t>40.</t>
  </si>
  <si>
    <t>40.1.</t>
  </si>
  <si>
    <t>40.2.</t>
  </si>
  <si>
    <t>41.</t>
  </si>
  <si>
    <t>41.1.</t>
  </si>
  <si>
    <t>41.2.</t>
  </si>
  <si>
    <t>42.</t>
  </si>
  <si>
    <t>42.1.</t>
  </si>
  <si>
    <t>43.</t>
  </si>
  <si>
    <t>43.1.</t>
  </si>
  <si>
    <t>43.2.</t>
  </si>
  <si>
    <t>44.</t>
  </si>
  <si>
    <t>44.1.</t>
  </si>
  <si>
    <t>44.2.</t>
  </si>
  <si>
    <t>45.</t>
  </si>
  <si>
    <t>45.1.</t>
  </si>
  <si>
    <t>46.</t>
  </si>
  <si>
    <t>46.1.</t>
  </si>
  <si>
    <t>46.2.</t>
  </si>
  <si>
    <t>46.3.</t>
  </si>
  <si>
    <t>46.4.</t>
  </si>
  <si>
    <t>47.</t>
  </si>
  <si>
    <t>47.1.</t>
  </si>
  <si>
    <t>47.2.</t>
  </si>
  <si>
    <t>48.</t>
  </si>
  <si>
    <t>48.1.</t>
  </si>
  <si>
    <t>48.2.</t>
  </si>
  <si>
    <t>49.</t>
  </si>
  <si>
    <t>49.1.</t>
  </si>
  <si>
    <t>50.</t>
  </si>
  <si>
    <t>50.1.</t>
  </si>
  <si>
    <t>50.2.</t>
  </si>
  <si>
    <t>51.</t>
  </si>
  <si>
    <t>51.1.</t>
  </si>
  <si>
    <t>51.2.</t>
  </si>
  <si>
    <t>51.3.</t>
  </si>
  <si>
    <t>51.4.</t>
  </si>
  <si>
    <t>52.</t>
  </si>
  <si>
    <t>52.1.</t>
  </si>
  <si>
    <t>52.2.</t>
  </si>
  <si>
    <t>52.3.</t>
  </si>
  <si>
    <t>52.4.</t>
  </si>
  <si>
    <t>52.5.</t>
  </si>
  <si>
    <t>53.</t>
  </si>
  <si>
    <t>53.1.</t>
  </si>
  <si>
    <t>54.</t>
  </si>
  <si>
    <t>54.1.</t>
  </si>
  <si>
    <t>54.2.</t>
  </si>
  <si>
    <t>55.</t>
  </si>
  <si>
    <t>55.1.</t>
  </si>
  <si>
    <t>56.</t>
  </si>
  <si>
    <t>56.1.</t>
  </si>
  <si>
    <t>56.2.</t>
  </si>
  <si>
    <t>57.</t>
  </si>
  <si>
    <t>57.1.</t>
  </si>
  <si>
    <t>57.2.</t>
  </si>
  <si>
    <t>57.3.</t>
  </si>
  <si>
    <t>57.4.</t>
  </si>
  <si>
    <t>57.5.</t>
  </si>
  <si>
    <t>57.6.</t>
  </si>
  <si>
    <t>57.7.</t>
  </si>
  <si>
    <t>57.8.</t>
  </si>
  <si>
    <t>57.9.</t>
  </si>
  <si>
    <t>58.</t>
  </si>
  <si>
    <t>57.10.</t>
  </si>
  <si>
    <t>57.11.</t>
  </si>
  <si>
    <t>58.1.</t>
  </si>
  <si>
    <t>58.2.</t>
  </si>
  <si>
    <t>59.</t>
  </si>
  <si>
    <t>59.1.</t>
  </si>
  <si>
    <t>60.</t>
  </si>
  <si>
    <t>60.1.</t>
  </si>
  <si>
    <t>60.2.</t>
  </si>
  <si>
    <t>IŠ VISO</t>
  </si>
  <si>
    <t>Skiepijimų skaičius darbo dienomis</t>
  </si>
  <si>
    <t>Lėšų suma, taikant įkainį 3,37 Eur, Eur</t>
  </si>
  <si>
    <t>Skiepijimų skaičius poilsio ir švenčių dienomis</t>
  </si>
  <si>
    <t>Lėšų suma, taikant įkainį 4,60 Eur, Eur</t>
  </si>
  <si>
    <t>Iš viso</t>
  </si>
  <si>
    <t>IĮ TVINKSNIS</t>
  </si>
  <si>
    <t>Akcinė bendrovė ,,Pagirių šiltnamiai"</t>
  </si>
  <si>
    <t>Akcinė bendrovė ,,Achema"</t>
  </si>
  <si>
    <t>Irenos Stanislavos Kavaliauskienės įmonė</t>
  </si>
  <si>
    <t>Kazakauskienės paslaugų įmonė</t>
  </si>
  <si>
    <t>UAB ,,Antano Lizdenio sveikatos centras"</t>
  </si>
  <si>
    <t>UAB ,,Birutės šeimos medicinos praktika"</t>
  </si>
  <si>
    <t>UAB ,,Druskininkų šeimos klinika"</t>
  </si>
  <si>
    <t>UAB ,,Gemma sveikatos centras"</t>
  </si>
  <si>
    <t>UAB ,,Larisos Puzinovienės šeimos gydytojo kabinetas"</t>
  </si>
  <si>
    <t>UAB „Mano šeimos gydytojas"</t>
  </si>
  <si>
    <t>UAB „Marių klinika"</t>
  </si>
  <si>
    <t>UAB ,,NORTHWAY MEDICINOS CENTRAI"</t>
  </si>
  <si>
    <t>UAB ,,Rasos Ambrazaitienės šeimos gydytojo kabinetas"</t>
  </si>
  <si>
    <t>UAB ,,Salgymeda"</t>
  </si>
  <si>
    <t>UAB ,,Vilniaus sveikatos namai"</t>
  </si>
  <si>
    <t>UAB ,,Vita longa"</t>
  </si>
  <si>
    <t>UAB Aušros klinika</t>
  </si>
  <si>
    <t>UAB Diagnostikos laboratorija</t>
  </si>
  <si>
    <t>UAB Kuncų ambulatorinė klinika</t>
  </si>
  <si>
    <t>UAB Mano šeimos klinika</t>
  </si>
  <si>
    <t>UAB Panevėžio centro šeimos klinika</t>
  </si>
  <si>
    <t>UAB Riešės šeimos klinika</t>
  </si>
  <si>
    <t>UAB Saulėtekio klinika</t>
  </si>
  <si>
    <t>UAB Sedulinos sveikatos centras</t>
  </si>
  <si>
    <t>UAB Šeimos gydymo klinika</t>
  </si>
  <si>
    <t>UAB Vilkaviškio šeimos klinika</t>
  </si>
  <si>
    <t>UAB VNT medicinos centras</t>
  </si>
  <si>
    <t>UAB A. Briedžio šeimos klinika</t>
  </si>
  <si>
    <t>Uždaroji akcinė bendrovė ,,NEFRIDOS" KLINIKA</t>
  </si>
  <si>
    <t>Uždaroji akcinė bendrovė BROŽYNŲ SVEIKATOS CENTRAS</t>
  </si>
  <si>
    <t>Uždaroji akcinė bendrovė ,,Signata"</t>
  </si>
  <si>
    <t>Uždaroji akcinė bendrovė ,,ŠVIESMEDA"</t>
  </si>
  <si>
    <t>Uždaroji akcinė bendrovė SMĖLYNĖS ŠEIMOS AMBULATORIJA</t>
  </si>
  <si>
    <t>V. R. Petkinienės individuali įmonė ,,PHILEMA"</t>
  </si>
  <si>
    <t>Viešoji įstaiga ,,Veiveriečių sveikata"</t>
  </si>
  <si>
    <t>Viešoji įstaiga Alytaus apskrities tuberkuliozės ligoninė</t>
  </si>
  <si>
    <t>Viešoji įstaiga Integruotų sveikatos paslaugų centras</t>
  </si>
  <si>
    <t>Viešoji įstaiga Kazlų Rūdos ligoninė</t>
  </si>
  <si>
    <t>Viešoji įstaiga Respublikos gatvės šeimos klinika</t>
  </si>
  <si>
    <t>Viešoji įstaiga Rožyno šeimos klinika</t>
  </si>
  <si>
    <t>Viešoji įstaiga Šv. Roko ligoninė</t>
  </si>
  <si>
    <t>Viešoji įstaiga Utenos ligoninė</t>
  </si>
  <si>
    <t>Viešoji įstaiga Vilkpėdės ligoninė</t>
  </si>
  <si>
    <t>VšĮ Šeimos sveikatos priežiūros centras</t>
  </si>
  <si>
    <t>Žilvinos Urbonavičienės įmonė</t>
  </si>
  <si>
    <t>Viešoji įstaiga „Rokiškio psichiatrijos ligoninė"</t>
  </si>
  <si>
    <t>17.2.</t>
  </si>
  <si>
    <t>K. Preibio gamybinė įmonė</t>
  </si>
  <si>
    <t>MB A. Navicko konsultacinė poliklinika</t>
  </si>
  <si>
    <t>Mano sveikatos centras, VšĮ</t>
  </si>
  <si>
    <t xml:space="preserve">Prienų rajono savivaldybė, iš jų:  </t>
  </si>
  <si>
    <t>Viešoji įstaiga Paliatyviosios pagalbos ir šeimos sveikatos centras</t>
  </si>
  <si>
    <t>Lietuvos Respublikos sveikatos apsaugos ministro 
2021 m.                               įsakymo Nr. V-
1 priedas</t>
  </si>
  <si>
    <t>Lietuvos Respublikos sveikatos apsaugos ministro 
2021 m.                               įsakymo Nr. V-
2 priedas</t>
  </si>
  <si>
    <t>52.6.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</si>
  <si>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</si>
  <si>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</si>
  <si>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</si>
  <si>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</si>
  <si>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</si>
  <si>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</si>
  <si>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</si>
  <si>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</si>
  <si>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</si>
  <si>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</si>
  <si>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</si>
  <si>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</si>
  <si>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</si>
  <si>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</si>
  <si>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</si>
  <si>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</si>
  <si>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</si>
  <si>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</si>
  <si>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</si>
  <si>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</si>
  <si>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</si>
  <si>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</si>
  <si>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</si>
  <si>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</si>
  <si>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</si>
  <si>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</si>
  <si>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</si>
  <si>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</si>
  <si>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</si>
  <si>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</si>
  <si>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</si>
  <si>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</si>
  <si>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</si>
  <si>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</si>
  <si>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</si>
  <si>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</si>
  <si>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</si>
  <si>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</si>
  <si>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</si>
  <si>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</si>
  <si>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</si>
  <si>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</si>
  <si>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</si>
  <si>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</si>
  <si>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</si>
  <si>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</si>
  <si>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</si>
  <si>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</si>
  <si>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</si>
  <si>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</si>
  <si>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</si>
  <si>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</si>
  <si>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</si>
  <si>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</si>
  <si>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</si>
  <si>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</si>
  <si>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</si>
  <si>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</si>
  <si>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</si>
  <si>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</si>
  <si>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</si>
  <si>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</si>
  <si>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</si>
  <si>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</si>
  <si>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</si>
  <si>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</si>
  <si>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</si>
  <si>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</si>
  <si>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</si>
  <si>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</si>
  <si>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</si>
  <si>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</si>
  <si>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</si>
  <si>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</si>
  <si>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</si>
  <si>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</si>
  <si>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</si>
  <si>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</si>
  <si>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</si>
  <si>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</si>
  <si>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</si>
  <si>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</si>
  <si>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</si>
  <si>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</si>
  <si>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</si>
  <si>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</si>
  <si>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</si>
  <si>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</si>
  <si>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</si>
  <si>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</si>
  <si>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</si>
  <si>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</si>
  <si>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</si>
  <si>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</si>
  <si>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</si>
  <si>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</si>
  <si>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</si>
  <si>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</si>
  <si>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</si>
  <si>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</si>
  <si>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Įstaigų patirtų išlaidų už skiepijimo nuo COVID-19 ligos (koronaviruso infekcijos) paslaugas 
2021 m. birželio - rugpjūčio mėn. kompensavimas</t>
  </si>
  <si>
    <t>27.2.</t>
  </si>
  <si>
    <t>Viešoji įstaiga Molėtų ligoninė</t>
  </si>
  <si>
    <t>Viešoji įstaiga Nacionalinis kraujo centras</t>
  </si>
  <si>
    <t>26.4.</t>
  </si>
  <si>
    <t>52.7.</t>
  </si>
  <si>
    <t>Viešoji įstaiga Trakų ligoninė</t>
  </si>
  <si>
    <t>VšĮ Jonučių šeimos sveikatos centras</t>
  </si>
  <si>
    <t>16.2.</t>
  </si>
  <si>
    <t>Viešoji įstaiga Garliavos pirminės sveikatos priežiūros centras</t>
  </si>
  <si>
    <t>2.4.</t>
  </si>
  <si>
    <t>Viešoji įstaiga Alytaus miesto savivaldybės pirminės sveikatos priežiūros centras</t>
  </si>
  <si>
    <t>Viešoji įstaiga ,,I. Kelbauskienės šeimos klinika“</t>
  </si>
  <si>
    <t>UAB „Nemuno vaistinė“</t>
  </si>
  <si>
    <t>UAB „EUROVAISTINĖ“</t>
  </si>
  <si>
    <t>UAB „Biržų šeimos gydytojų centras“</t>
  </si>
  <si>
    <t>UAB „Rezus.lt“</t>
  </si>
  <si>
    <t>UAB „Nefrida“</t>
  </si>
  <si>
    <t>UAB ,,Gintarinė vaistinė"</t>
  </si>
  <si>
    <t>UAB „Diahema“</t>
  </si>
  <si>
    <t>UAB „B. Braun Avitum“</t>
  </si>
  <si>
    <t>BENU Vaistinė Lietuva, UAB</t>
  </si>
  <si>
    <t>Apotheka Pharma Vaistinė, UAB</t>
  </si>
  <si>
    <t>Akcinė bendrovė „Ortopedijos technika"</t>
  </si>
  <si>
    <t>A. MELAIKIENĖS IR R. PETRUČIONIENĖS TŪB "GYDAŽOLĖS" ŠEIMOS GYDYTOJŲ CENTRAS</t>
  </si>
  <si>
    <t>apvalinimas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</si>
</sst>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\ ##0.00"/>
  </numFmts>
  <fonts count="2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18" fillId="0" borderId="0" xfId="0" applyFont="1"/>
    <xf numFmtId="0" fontId="20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1" fillId="33" borderId="10" xfId="0" applyFont="1" applyFill="1" applyBorder="1" applyAlignment="1">
      <alignment horizontal="center" vertical="center" wrapText="1"/>
    </xf>
    <xf numFmtId="4" fontId="0" fillId="33" borderId="0" xfId="0" applyNumberFormat="1" applyFill="1" applyAlignment="1">
      <alignment horizontal="right" vertical="center"/>
    </xf>
    <xf numFmtId="0" fontId="0" fillId="33" borderId="0" xfId="0" applyFill="1" applyAlignment="1">
      <alignment horizontal="right" vertical="center"/>
    </xf>
    <xf numFmtId="0" fontId="0" fillId="33" borderId="0" xfId="0" applyFill="1" applyAlignment="1">
      <alignment horizontal="center"/>
    </xf>
    <xf numFmtId="0" fontId="25" fillId="33" borderId="10" xfId="0" applyFont="1" applyFill="1" applyBorder="1" applyAlignment="1">
      <alignment horizontal="center" vertical="center" wrapText="1"/>
    </xf>
    <xf numFmtId="0" fontId="26" fillId="33" borderId="0" xfId="0" applyFont="1" applyFill="1" applyAlignment="1">
      <alignment horizontal="right" vertical="center"/>
    </xf>
    <xf numFmtId="0" fontId="18" fillId="33" borderId="10" xfId="0" applyFont="1" applyFill="1" applyBorder="1" applyAlignment="1">
      <alignment horizontal="center" vertical="center" wrapText="1"/>
    </xf>
    <xf numFmtId="0" fontId="0" fillId="33" borderId="0" xfId="0" applyFill="1"/>
    <xf numFmtId="0" fontId="20" fillId="33" borderId="0" xfId="0" applyFont="1" applyFill="1" applyAlignment="1">
      <alignment vertical="center"/>
    </xf>
    <xf numFmtId="0" fontId="18" fillId="33" borderId="0" xfId="0" applyFont="1" applyFill="1"/>
    <xf numFmtId="3" fontId="0" fillId="33" borderId="0" xfId="0" applyNumberFormat="1" applyFill="1" applyAlignment="1">
      <alignment horizontal="right" vertical="center"/>
    </xf>
    <xf numFmtId="4" fontId="18" fillId="33" borderId="10" xfId="0" applyNumberFormat="1" applyFont="1" applyFill="1" applyBorder="1" applyAlignment="1">
      <alignment vertical="top" wrapText="1"/>
    </xf>
    <xf numFmtId="1" fontId="18" fillId="33" borderId="10" xfId="0" applyNumberFormat="1" applyFont="1" applyFill="1" applyBorder="1" applyAlignment="1">
      <alignment horizontal="center" vertical="top"/>
    </xf>
    <xf numFmtId="3" fontId="21" fillId="33" borderId="11" xfId="0" applyNumberFormat="1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top"/>
    </xf>
    <xf numFmtId="0" fontId="18" fillId="33" borderId="10" xfId="0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/>
    </xf>
    <xf numFmtId="0" fontId="23" fillId="33" borderId="10" xfId="0" applyFont="1" applyFill="1" applyBorder="1" applyAlignment="1">
      <alignment vertical="top" wrapText="1"/>
    </xf>
    <xf numFmtId="0" fontId="18" fillId="33" borderId="10" xfId="0" applyFont="1" applyFill="1" applyBorder="1"/>
    <xf numFmtId="3" fontId="18" fillId="33" borderId="10" xfId="0" applyNumberFormat="1" applyFont="1" applyFill="1" applyBorder="1" applyAlignment="1">
      <alignment horizontal="center" vertical="center" wrapText="1"/>
    </xf>
    <xf numFmtId="3" fontId="18" fillId="33" borderId="10" xfId="0" applyNumberFormat="1" applyFont="1" applyFill="1" applyBorder="1" applyAlignment="1">
      <alignment horizontal="center" vertical="top"/>
    </xf>
    <xf numFmtId="4" fontId="25" fillId="33" borderId="10" xfId="0" applyNumberFormat="1" applyFont="1" applyFill="1" applyBorder="1" applyAlignment="1">
      <alignment vertical="top"/>
    </xf>
    <xf numFmtId="4" fontId="26" fillId="33" borderId="0" xfId="0" applyNumberFormat="1" applyFont="1" applyFill="1" applyAlignment="1">
      <alignment horizontal="right" vertical="center"/>
    </xf>
    <xf numFmtId="3" fontId="26" fillId="33" borderId="0" xfId="0" applyNumberFormat="1" applyFont="1" applyFill="1" applyAlignment="1">
      <alignment horizontal="right" vertical="center"/>
    </xf>
    <xf numFmtId="0" fontId="21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vertical="top" wrapText="1"/>
    </xf>
    <xf numFmtId="0" fontId="18" fillId="34" borderId="10" xfId="0" applyFont="1" applyFill="1" applyBorder="1" applyAlignment="1">
      <alignment horizontal="center" vertical="top"/>
    </xf>
    <xf numFmtId="0" fontId="19" fillId="34" borderId="10" xfId="0" applyFont="1" applyFill="1" applyBorder="1" applyAlignment="1">
      <alignment vertical="top"/>
    </xf>
    <xf numFmtId="0" fontId="24" fillId="34" borderId="10" xfId="0" applyFont="1" applyFill="1" applyBorder="1" applyAlignment="1">
      <alignment vertical="top"/>
    </xf>
    <xf numFmtId="0" fontId="24" fillId="34" borderId="10" xfId="0" applyFont="1" applyFill="1" applyBorder="1" applyAlignment="1">
      <alignment vertical="top" wrapText="1"/>
    </xf>
    <xf numFmtId="2" fontId="0" fillId="33" borderId="0" xfId="0" applyNumberFormat="1" applyFill="1" applyAlignment="1">
      <alignment horizontal="right" vertical="center"/>
    </xf>
    <xf numFmtId="164" fontId="18" fillId="33" borderId="10" xfId="0" applyNumberFormat="1" applyFont="1" applyFill="1" applyBorder="1" applyAlignment="1">
      <alignment horizontal="right" vertical="center"/>
    </xf>
    <xf numFmtId="164" fontId="25" fillId="33" borderId="10" xfId="0" applyNumberFormat="1" applyFont="1" applyFill="1" applyBorder="1" applyAlignment="1">
      <alignment horizontal="right" vertical="center"/>
    </xf>
    <xf numFmtId="164" fontId="18" fillId="33" borderId="10" xfId="42" applyNumberFormat="1" applyFont="1" applyFill="1" applyBorder="1" applyAlignment="1">
      <alignment horizontal="right" vertical="top"/>
    </xf>
    <xf numFmtId="164" fontId="18" fillId="33" borderId="10" xfId="0" applyNumberFormat="1" applyFont="1" applyFill="1" applyBorder="1" applyAlignment="1">
      <alignment horizontal="right" vertical="top"/>
    </xf>
    <xf numFmtId="164" fontId="25" fillId="33" borderId="10" xfId="0" applyNumberFormat="1" applyFont="1" applyFill="1" applyBorder="1" applyAlignment="1">
      <alignment horizontal="right" vertical="top"/>
    </xf>
    <xf numFmtId="4" fontId="18" fillId="33" borderId="10" xfId="0" applyNumberFormat="1" applyFont="1" applyFill="1" applyBorder="1" applyAlignment="1">
      <alignment vertical="top"/>
    </xf>
    <xf numFmtId="4" fontId="23" fillId="33" borderId="10" xfId="0" applyNumberFormat="1" applyFont="1" applyFill="1" applyBorder="1" applyAlignment="1">
      <alignment vertical="top"/>
    </xf>
    <xf numFmtId="1" fontId="25" fillId="33" borderId="12" xfId="42" applyNumberFormat="1" applyFont="1" applyFill="1" applyBorder="1" applyAlignment="1">
      <alignment horizontal="center" vertical="top"/>
    </xf>
    <xf numFmtId="164" fontId="25" fillId="33" borderId="12" xfId="42" applyNumberFormat="1" applyFont="1" applyFill="1" applyBorder="1" applyAlignment="1">
      <alignment horizontal="center" vertical="top"/>
    </xf>
    <xf numFmtId="0" fontId="0" fillId="33" borderId="0" xfId="0" applyFill="1" applyAlignment="1">
      <alignment horizontal="center" vertical="top"/>
    </xf>
    <xf numFmtId="0" fontId="0" fillId="33" borderId="0" xfId="0" applyFill="1" applyAlignment="1">
      <alignment vertical="top" wrapText="1"/>
    </xf>
    <xf numFmtId="3" fontId="21" fillId="33" borderId="0" xfId="0" applyNumberFormat="1" applyFont="1" applyFill="1" applyAlignment="1">
      <alignment horizontal="center" vertical="center" wrapText="1"/>
    </xf>
    <xf numFmtId="0" fontId="26" fillId="33" borderId="0" xfId="0" applyFont="1" applyFill="1" applyAlignment="1">
      <alignment horizontal="right"/>
    </xf>
    <xf numFmtId="0" fontId="0" fillId="33" borderId="0" xfId="0" applyFill="1" applyAlignment="1">
      <alignment vertical="top"/>
    </xf>
    <xf numFmtId="3" fontId="0" fillId="33" borderId="0" xfId="0" applyNumberFormat="1" applyFill="1" applyAlignment="1">
      <alignment horizontal="center" vertical="top"/>
    </xf>
    <xf numFmtId="4" fontId="26" fillId="33" borderId="0" xfId="0" applyNumberFormat="1" applyFont="1" applyFill="1" applyAlignment="1">
      <alignment horizontal="right" vertical="top"/>
    </xf>
    <xf numFmtId="3" fontId="0" fillId="33" borderId="0" xfId="0" applyNumberFormat="1" applyFill="1" applyAlignment="1">
      <alignment horizontal="center" vertical="center"/>
    </xf>
    <xf numFmtId="2" fontId="18" fillId="33" borderId="0" xfId="0" applyNumberFormat="1" applyFont="1" applyFill="1"/>
    <xf numFmtId="0" fontId="21" fillId="33" borderId="10" xfId="0" applyFont="1" applyFill="1" applyBorder="1"/>
    <xf numFmtId="0" fontId="0" fillId="33" borderId="10" xfId="0" applyFill="1" applyBorder="1"/>
    <xf numFmtId="0" fontId="21" fillId="33" borderId="10" xfId="0" applyFont="1" applyFill="1" applyBorder="1" applyAlignment="1">
      <alignment vertical="top" wrapText="1"/>
    </xf>
    <xf numFmtId="3" fontId="21" fillId="0" borderId="0" xfId="0" applyNumberFormat="1" applyFont="1" applyAlignment="1">
      <alignment horizontal="right" vertical="center" wrapText="1"/>
    </xf>
    <xf numFmtId="0" fontId="26" fillId="0" borderId="0" xfId="0" applyFont="1" applyAlignment="1">
      <alignment horizontal="right"/>
    </xf>
    <xf numFmtId="1" fontId="19" fillId="34" borderId="11" xfId="0" applyNumberFormat="1" applyFont="1" applyFill="1" applyBorder="1" applyAlignment="1">
      <alignment horizontal="right" vertical="center" wrapText="1"/>
    </xf>
    <xf numFmtId="164" fontId="19" fillId="34" borderId="11" xfId="0" applyNumberFormat="1" applyFont="1" applyFill="1" applyBorder="1" applyAlignment="1">
      <alignment horizontal="right" vertical="center" wrapText="1"/>
    </xf>
    <xf numFmtId="1" fontId="18" fillId="33" borderId="11" xfId="0" applyNumberFormat="1" applyFont="1" applyFill="1" applyBorder="1" applyAlignment="1">
      <alignment horizontal="right" vertical="center"/>
    </xf>
    <xf numFmtId="1" fontId="19" fillId="34" borderId="11" xfId="0" applyNumberFormat="1" applyFont="1" applyFill="1" applyBorder="1" applyAlignment="1">
      <alignment horizontal="right" vertical="center"/>
    </xf>
    <xf numFmtId="164" fontId="19" fillId="34" borderId="11" xfId="0" applyNumberFormat="1" applyFont="1" applyFill="1" applyBorder="1" applyAlignment="1">
      <alignment horizontal="right" vertical="center"/>
    </xf>
    <xf numFmtId="1" fontId="23" fillId="33" borderId="11" xfId="0" applyNumberFormat="1" applyFont="1" applyFill="1" applyBorder="1" applyAlignment="1">
      <alignment horizontal="right" vertical="center"/>
    </xf>
    <xf numFmtId="1" fontId="18" fillId="33" borderId="10" xfId="0" applyNumberFormat="1" applyFont="1" applyFill="1" applyBorder="1" applyAlignment="1">
      <alignment horizontal="right" vertical="center"/>
    </xf>
    <xf numFmtId="1" fontId="25" fillId="33" borderId="10" xfId="0" applyNumberFormat="1" applyFont="1" applyFill="1" applyBorder="1" applyAlignment="1">
      <alignment horizontal="right" vertical="center" wrapText="1"/>
    </xf>
    <xf numFmtId="164" fontId="25" fillId="33" borderId="10" xfId="0" applyNumberFormat="1" applyFont="1" applyFill="1" applyBorder="1" applyAlignment="1">
      <alignment horizontal="right" vertical="center" wrapText="1"/>
    </xf>
    <xf numFmtId="3" fontId="0" fillId="0" borderId="0" xfId="0" applyNumberForma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25" fillId="33" borderId="0" xfId="0" applyNumberFormat="1" applyFont="1" applyFill="1" applyBorder="1" applyAlignment="1">
      <alignment vertical="top"/>
    </xf>
    <xf numFmtId="1" fontId="25" fillId="33" borderId="0" xfId="42" applyNumberFormat="1" applyFont="1" applyFill="1" applyBorder="1" applyAlignment="1">
      <alignment horizontal="center" vertical="top"/>
    </xf>
    <xf numFmtId="164" fontId="25" fillId="33" borderId="0" xfId="42" applyNumberFormat="1" applyFont="1" applyFill="1" applyBorder="1" applyAlignment="1">
      <alignment horizontal="center" vertical="top"/>
    </xf>
    <xf numFmtId="164" fontId="21" fillId="33" borderId="0" xfId="42" applyNumberFormat="1" applyFont="1" applyFill="1" applyBorder="1" applyAlignment="1">
      <alignment horizontal="center" vertical="top"/>
    </xf>
    <xf numFmtId="164" fontId="26" fillId="33" borderId="0" xfId="0" applyNumberFormat="1" applyFont="1" applyFill="1" applyAlignment="1">
      <alignment horizontal="right"/>
    </xf>
    <xf numFmtId="3" fontId="18" fillId="0" borderId="0" xfId="0" applyNumberFormat="1" applyFont="1" applyAlignment="1">
      <alignment horizontal="right" vertical="center"/>
    </xf>
    <xf numFmtId="0" fontId="25" fillId="0" borderId="0" xfId="0" applyFont="1" applyBorder="1" applyAlignment="1">
      <alignment horizontal="center" vertical="top" wrapText="1"/>
    </xf>
    <xf numFmtId="3" fontId="21" fillId="0" borderId="0" xfId="0" applyNumberFormat="1" applyFont="1" applyAlignment="1">
      <alignment horizontal="right" vertical="center" wrapText="1"/>
    </xf>
    <xf numFmtId="0" fontId="25" fillId="33" borderId="11" xfId="0" applyFont="1" applyFill="1" applyBorder="1" applyAlignment="1">
      <alignment horizontal="center" vertical="top"/>
    </xf>
    <xf numFmtId="0" fontId="25" fillId="33" borderId="13" xfId="0" applyFont="1" applyFill="1" applyBorder="1" applyAlignment="1">
      <alignment horizontal="center" vertical="top"/>
    </xf>
    <xf numFmtId="3" fontId="18" fillId="33" borderId="0" xfId="0" applyNumberFormat="1" applyFont="1" applyFill="1" applyAlignment="1">
      <alignment horizontal="center" vertical="center"/>
    </xf>
    <xf numFmtId="0" fontId="25" fillId="33" borderId="0" xfId="0" applyFont="1" applyFill="1" applyAlignment="1">
      <alignment horizontal="center" vertical="top" wrapText="1"/>
    </xf>
    <xf numFmtId="3" fontId="21" fillId="33" borderId="0" xfId="0" applyNumberFormat="1" applyFont="1" applyFill="1" applyAlignment="1">
      <alignment horizontal="left" vertical="center" wrapText="1"/>
    </xf>
  </cellXfs>
  <cellStyles count="43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/>
    <cellStyle name="Įspėjimo tekstas" xfId="14" builtinId="11" customBuiltin="1"/>
    <cellStyle name="Išvestis" xfId="10" builtinId="21" customBuiltin="1"/>
    <cellStyle name="Įvestis" xfId="9" builtinId="20" customBuiltin="1"/>
    <cellStyle name="Kablelis" xfId="42" builtinId="3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93906-87E0-4991-84BF-0337BC7B5F6B}">
  <sheetPr>
    <pageSetUpPr fitToPage="1"/>
  </sheetPr>
  <dimension ref="A2:H217"/>
  <sheetViews>
    <sheetView view="pageBreakPreview" topLeftCell="A184" zoomScale="85" zoomScaleNormal="145" zoomScaleSheetLayoutView="85" workbookViewId="0">
      <selection activeCell="G209" sqref="G209"/>
    </sheetView>
  </sheetViews>
  <sheetFormatPr defaultColWidth="11" defaultRowHeight="15.75" x14ac:dyDescent="0.25"/>
  <cols>
    <col min="1" max="1" width="5.625" style="12" customWidth="1"/>
    <col min="2" max="2" width="6.25" style="4" customWidth="1"/>
    <col min="3" max="3" width="63.875" style="3" customWidth="1"/>
    <col min="4" max="4" width="16.75" style="68" customWidth="1"/>
    <col min="5" max="5" width="13" style="7" customWidth="1"/>
    <col min="6" max="6" width="17.25" style="68" customWidth="1"/>
    <col min="7" max="7" width="12.125" style="7" customWidth="1"/>
    <col min="8" max="8" width="12.25" style="10" customWidth="1"/>
  </cols>
  <sheetData>
    <row r="2" spans="1:8" ht="51" customHeight="1" x14ac:dyDescent="0.25">
      <c r="D2" s="57"/>
      <c r="E2" s="78" t="s">
        <v>552</v>
      </c>
      <c r="F2" s="78"/>
      <c r="G2" s="78"/>
      <c r="H2" s="78"/>
    </row>
    <row r="3" spans="1:8" x14ac:dyDescent="0.25">
      <c r="D3" s="76"/>
      <c r="E3" s="76"/>
      <c r="F3" s="76"/>
      <c r="G3" s="76"/>
      <c r="H3" s="58"/>
    </row>
    <row r="4" spans="1:8" ht="36.75" customHeight="1" x14ac:dyDescent="0.25">
      <c r="B4" s="77" t="s">
        <v>655</v>
      </c>
      <c r="C4" s="77"/>
      <c r="D4" s="77"/>
      <c r="E4" s="77"/>
      <c r="F4" s="77"/>
      <c r="G4" s="77"/>
      <c r="H4" s="77"/>
    </row>
    <row r="6" spans="1:8" s="2" customFormat="1" ht="46.5" customHeight="1" x14ac:dyDescent="0.25">
      <c r="A6" s="13"/>
      <c r="B6" s="5" t="s">
        <v>179</v>
      </c>
      <c r="C6" s="5" t="s">
        <v>283</v>
      </c>
      <c r="D6" s="18" t="s">
        <v>494</v>
      </c>
      <c r="E6" s="5" t="s">
        <v>495</v>
      </c>
      <c r="F6" s="18" t="s">
        <v>496</v>
      </c>
      <c r="G6" s="5" t="s">
        <v>497</v>
      </c>
      <c r="H6" s="9" t="s">
        <v>498</v>
      </c>
    </row>
    <row r="7" spans="1:8" s="2" customFormat="1" ht="18" customHeight="1" x14ac:dyDescent="0.25">
      <c r="A7" s="13"/>
      <c r="B7" s="29" t="s">
        <v>301</v>
      </c>
      <c r="C7" s="30" t="s">
        <v>222</v>
      </c>
      <c r="D7" s="59">
        <f>SUM(D8:D11)</f>
        <v>5734</v>
      </c>
      <c r="E7" s="60">
        <f t="shared" ref="E7:H7" si="0">SUM(E8:E11)</f>
        <v>19323.580000000002</v>
      </c>
      <c r="F7" s="59">
        <f t="shared" si="0"/>
        <v>2</v>
      </c>
      <c r="G7" s="59">
        <f t="shared" si="0"/>
        <v>9.1999999999999993</v>
      </c>
      <c r="H7" s="60">
        <f t="shared" si="0"/>
        <v>19332.780000000002</v>
      </c>
    </row>
    <row r="8" spans="1:8" ht="15" customHeight="1" x14ac:dyDescent="0.25">
      <c r="B8" s="19" t="s">
        <v>296</v>
      </c>
      <c r="C8" s="20" t="s">
        <v>68</v>
      </c>
      <c r="D8" s="61">
        <v>5685</v>
      </c>
      <c r="E8" s="36">
        <f>D8*3.37</f>
        <v>19158.45</v>
      </c>
      <c r="F8" s="61">
        <v>2</v>
      </c>
      <c r="G8" s="36">
        <f>F8*4.6</f>
        <v>9.1999999999999993</v>
      </c>
      <c r="H8" s="37">
        <f>E8+G8</f>
        <v>19167.650000000001</v>
      </c>
    </row>
    <row r="9" spans="1:8" x14ac:dyDescent="0.25">
      <c r="B9" s="19" t="s">
        <v>298</v>
      </c>
      <c r="C9" s="21" t="s">
        <v>78</v>
      </c>
      <c r="D9" s="61">
        <v>24</v>
      </c>
      <c r="E9" s="36">
        <f t="shared" ref="E9:E11" si="1">D9*3.37</f>
        <v>80.88</v>
      </c>
      <c r="F9" s="61"/>
      <c r="G9" s="36"/>
      <c r="H9" s="37">
        <f t="shared" ref="H9:H11" si="2">E9+G9</f>
        <v>80.88</v>
      </c>
    </row>
    <row r="10" spans="1:8" x14ac:dyDescent="0.25">
      <c r="B10" s="19" t="s">
        <v>300</v>
      </c>
      <c r="C10" s="21" t="s">
        <v>97</v>
      </c>
      <c r="D10" s="61">
        <v>24</v>
      </c>
      <c r="E10" s="36">
        <f t="shared" si="1"/>
        <v>80.88</v>
      </c>
      <c r="F10" s="61"/>
      <c r="G10" s="36"/>
      <c r="H10" s="37">
        <f t="shared" si="2"/>
        <v>80.88</v>
      </c>
    </row>
    <row r="11" spans="1:8" x14ac:dyDescent="0.25">
      <c r="B11" s="19" t="s">
        <v>299</v>
      </c>
      <c r="C11" s="21" t="s">
        <v>102</v>
      </c>
      <c r="D11" s="61">
        <v>1</v>
      </c>
      <c r="E11" s="36">
        <f t="shared" si="1"/>
        <v>3.37</v>
      </c>
      <c r="F11" s="61"/>
      <c r="G11" s="36"/>
      <c r="H11" s="37">
        <f t="shared" si="2"/>
        <v>3.37</v>
      </c>
    </row>
    <row r="12" spans="1:8" x14ac:dyDescent="0.25">
      <c r="B12" s="31" t="s">
        <v>302</v>
      </c>
      <c r="C12" s="30" t="s">
        <v>223</v>
      </c>
      <c r="D12" s="62">
        <f>SUM(D13:D16)</f>
        <v>27926</v>
      </c>
      <c r="E12" s="63">
        <f t="shared" ref="E12:H12" si="3">SUM(E13:E16)</f>
        <v>94110.62</v>
      </c>
      <c r="F12" s="62">
        <f t="shared" si="3"/>
        <v>504</v>
      </c>
      <c r="G12" s="62">
        <f t="shared" si="3"/>
        <v>2318.3999999999996</v>
      </c>
      <c r="H12" s="63">
        <f t="shared" si="3"/>
        <v>96429.01999999999</v>
      </c>
    </row>
    <row r="13" spans="1:8" x14ac:dyDescent="0.25">
      <c r="B13" s="19" t="s">
        <v>303</v>
      </c>
      <c r="C13" s="20" t="s">
        <v>55</v>
      </c>
      <c r="D13" s="61">
        <v>31</v>
      </c>
      <c r="E13" s="36">
        <f>D13*3.37</f>
        <v>104.47</v>
      </c>
      <c r="F13" s="61"/>
      <c r="G13" s="36"/>
      <c r="H13" s="37">
        <f>E13+G13</f>
        <v>104.47</v>
      </c>
    </row>
    <row r="14" spans="1:8" x14ac:dyDescent="0.25">
      <c r="B14" s="19" t="s">
        <v>297</v>
      </c>
      <c r="C14" s="20" t="s">
        <v>98</v>
      </c>
      <c r="D14" s="61">
        <v>6</v>
      </c>
      <c r="E14" s="36">
        <f t="shared" ref="E14:E16" si="4">D14*3.37</f>
        <v>20.22</v>
      </c>
      <c r="F14" s="61"/>
      <c r="G14" s="36"/>
      <c r="H14" s="37">
        <f t="shared" ref="H14:H16" si="5">E14+G14</f>
        <v>20.22</v>
      </c>
    </row>
    <row r="15" spans="1:8" ht="29.25" customHeight="1" x14ac:dyDescent="0.25">
      <c r="B15" s="19" t="s">
        <v>307</v>
      </c>
      <c r="C15" s="56" t="s">
        <v>666</v>
      </c>
      <c r="D15" s="61">
        <v>1</v>
      </c>
      <c r="E15" s="36">
        <f t="shared" si="4"/>
        <v>3.37</v>
      </c>
      <c r="F15" s="61"/>
      <c r="G15" s="36"/>
      <c r="H15" s="37">
        <f t="shared" si="5"/>
        <v>3.37</v>
      </c>
    </row>
    <row r="16" spans="1:8" x14ac:dyDescent="0.25">
      <c r="B16" s="19" t="s">
        <v>665</v>
      </c>
      <c r="C16" s="21" t="s">
        <v>92</v>
      </c>
      <c r="D16" s="61">
        <v>27888</v>
      </c>
      <c r="E16" s="36">
        <f t="shared" si="4"/>
        <v>93982.56</v>
      </c>
      <c r="F16" s="61">
        <v>504</v>
      </c>
      <c r="G16" s="36">
        <f>F16*4.6</f>
        <v>2318.3999999999996</v>
      </c>
      <c r="H16" s="37">
        <f t="shared" si="5"/>
        <v>96300.959999999992</v>
      </c>
    </row>
    <row r="17" spans="2:8" x14ac:dyDescent="0.25">
      <c r="B17" s="31" t="s">
        <v>308</v>
      </c>
      <c r="C17" s="30" t="s">
        <v>224</v>
      </c>
      <c r="D17" s="62">
        <f>D18</f>
        <v>8470</v>
      </c>
      <c r="E17" s="63">
        <f t="shared" ref="E17:H17" si="6">E18</f>
        <v>28543.9</v>
      </c>
      <c r="F17" s="62">
        <f t="shared" si="6"/>
        <v>0</v>
      </c>
      <c r="G17" s="62">
        <f t="shared" si="6"/>
        <v>0</v>
      </c>
      <c r="H17" s="63">
        <f t="shared" si="6"/>
        <v>28543.9</v>
      </c>
    </row>
    <row r="18" spans="2:8" ht="34.5" customHeight="1" x14ac:dyDescent="0.25">
      <c r="B18" s="19" t="s">
        <v>309</v>
      </c>
      <c r="C18" s="20" t="s">
        <v>113</v>
      </c>
      <c r="D18" s="61">
        <v>8470</v>
      </c>
      <c r="E18" s="36">
        <f>D18*3.37</f>
        <v>28543.9</v>
      </c>
      <c r="F18" s="61"/>
      <c r="G18" s="36"/>
      <c r="H18" s="37">
        <f>E18+G18</f>
        <v>28543.9</v>
      </c>
    </row>
    <row r="19" spans="2:8" x14ac:dyDescent="0.25">
      <c r="B19" s="31" t="s">
        <v>310</v>
      </c>
      <c r="C19" s="30" t="s">
        <v>225</v>
      </c>
      <c r="D19" s="62">
        <f>SUM(D20:D21)</f>
        <v>11604</v>
      </c>
      <c r="E19" s="63">
        <f t="shared" ref="E19:H19" si="7">SUM(E20:E21)</f>
        <v>39105.479999999996</v>
      </c>
      <c r="F19" s="62">
        <f t="shared" si="7"/>
        <v>344</v>
      </c>
      <c r="G19" s="62">
        <f t="shared" si="7"/>
        <v>1582.3999999999999</v>
      </c>
      <c r="H19" s="63">
        <f t="shared" si="7"/>
        <v>40687.879999999997</v>
      </c>
    </row>
    <row r="20" spans="2:8" x14ac:dyDescent="0.25">
      <c r="B20" s="19" t="s">
        <v>311</v>
      </c>
      <c r="C20" s="20" t="s">
        <v>69</v>
      </c>
      <c r="D20" s="61">
        <v>2</v>
      </c>
      <c r="E20" s="36">
        <f>D20*3.37</f>
        <v>6.74</v>
      </c>
      <c r="F20" s="61"/>
      <c r="G20" s="36"/>
      <c r="H20" s="37">
        <f>E20+G20</f>
        <v>6.74</v>
      </c>
    </row>
    <row r="21" spans="2:8" ht="35.25" customHeight="1" x14ac:dyDescent="0.25">
      <c r="B21" s="19" t="s">
        <v>305</v>
      </c>
      <c r="C21" s="20" t="s">
        <v>15</v>
      </c>
      <c r="D21" s="61">
        <v>11602</v>
      </c>
      <c r="E21" s="36">
        <f>D21*3.37</f>
        <v>39098.74</v>
      </c>
      <c r="F21" s="64">
        <v>344</v>
      </c>
      <c r="G21" s="36">
        <f>F21*4.6</f>
        <v>1582.3999999999999</v>
      </c>
      <c r="H21" s="37">
        <f>E21+G21</f>
        <v>40681.14</v>
      </c>
    </row>
    <row r="22" spans="2:8" x14ac:dyDescent="0.25">
      <c r="B22" s="31" t="s">
        <v>312</v>
      </c>
      <c r="C22" s="30" t="s">
        <v>286</v>
      </c>
      <c r="D22" s="62">
        <f>D23</f>
        <v>1470</v>
      </c>
      <c r="E22" s="63">
        <f t="shared" ref="E22:H22" si="8">E23</f>
        <v>4953.9000000000005</v>
      </c>
      <c r="F22" s="62">
        <f t="shared" si="8"/>
        <v>0</v>
      </c>
      <c r="G22" s="62">
        <f t="shared" si="8"/>
        <v>0</v>
      </c>
      <c r="H22" s="63">
        <f t="shared" si="8"/>
        <v>4953.9000000000005</v>
      </c>
    </row>
    <row r="23" spans="2:8" x14ac:dyDescent="0.25">
      <c r="B23" s="19" t="s">
        <v>304</v>
      </c>
      <c r="C23" s="20" t="s">
        <v>120</v>
      </c>
      <c r="D23" s="61">
        <v>1470</v>
      </c>
      <c r="E23" s="36">
        <f>D23*3.37</f>
        <v>4953.9000000000005</v>
      </c>
      <c r="F23" s="61"/>
      <c r="G23" s="36"/>
      <c r="H23" s="37">
        <f>E23+G23</f>
        <v>4953.9000000000005</v>
      </c>
    </row>
    <row r="24" spans="2:8" x14ac:dyDescent="0.25">
      <c r="B24" s="31" t="s">
        <v>313</v>
      </c>
      <c r="C24" s="30" t="s">
        <v>226</v>
      </c>
      <c r="D24" s="62">
        <f>SUM(D25:D26)</f>
        <v>10819</v>
      </c>
      <c r="E24" s="63">
        <f t="shared" ref="E24:H24" si="9">SUM(E25:E26)</f>
        <v>36460.03</v>
      </c>
      <c r="F24" s="62">
        <f t="shared" si="9"/>
        <v>440</v>
      </c>
      <c r="G24" s="62">
        <f t="shared" si="9"/>
        <v>2023.9999999999998</v>
      </c>
      <c r="H24" s="63">
        <f t="shared" si="9"/>
        <v>38484.03</v>
      </c>
    </row>
    <row r="25" spans="2:8" x14ac:dyDescent="0.25">
      <c r="B25" s="19" t="s">
        <v>306</v>
      </c>
      <c r="C25" s="20" t="s">
        <v>34</v>
      </c>
      <c r="D25" s="61">
        <v>11</v>
      </c>
      <c r="E25" s="36">
        <f>D25*3.37</f>
        <v>37.07</v>
      </c>
      <c r="F25" s="61"/>
      <c r="G25" s="36"/>
      <c r="H25" s="37">
        <f>E25+G25</f>
        <v>37.07</v>
      </c>
    </row>
    <row r="26" spans="2:8" ht="17.25" customHeight="1" x14ac:dyDescent="0.25">
      <c r="B26" s="19" t="s">
        <v>314</v>
      </c>
      <c r="C26" s="20" t="s">
        <v>23</v>
      </c>
      <c r="D26" s="61">
        <v>10808</v>
      </c>
      <c r="E26" s="36">
        <f>D26*3.37</f>
        <v>36422.959999999999</v>
      </c>
      <c r="F26" s="61">
        <v>440</v>
      </c>
      <c r="G26" s="36">
        <f>F26*4.6</f>
        <v>2023.9999999999998</v>
      </c>
      <c r="H26" s="37">
        <f>E26+G26</f>
        <v>38446.959999999999</v>
      </c>
    </row>
    <row r="27" spans="2:8" x14ac:dyDescent="0.25">
      <c r="B27" s="31" t="s">
        <v>315</v>
      </c>
      <c r="C27" s="32" t="s">
        <v>227</v>
      </c>
      <c r="D27" s="62">
        <f>SUM(D28:D29)</f>
        <v>10540</v>
      </c>
      <c r="E27" s="63">
        <f t="shared" ref="E27:H27" si="10">SUM(E28:E29)</f>
        <v>35519.800000000003</v>
      </c>
      <c r="F27" s="62">
        <f t="shared" si="10"/>
        <v>19</v>
      </c>
      <c r="G27" s="62">
        <f t="shared" si="10"/>
        <v>87.399999999999991</v>
      </c>
      <c r="H27" s="63">
        <f t="shared" si="10"/>
        <v>35607.200000000004</v>
      </c>
    </row>
    <row r="28" spans="2:8" x14ac:dyDescent="0.25">
      <c r="B28" s="19" t="s">
        <v>316</v>
      </c>
      <c r="C28" s="21" t="s">
        <v>71</v>
      </c>
      <c r="D28" s="61">
        <v>25</v>
      </c>
      <c r="E28" s="36">
        <f>D28*3.37</f>
        <v>84.25</v>
      </c>
      <c r="F28" s="61">
        <v>16</v>
      </c>
      <c r="G28" s="36">
        <f>F28*4.6</f>
        <v>73.599999999999994</v>
      </c>
      <c r="H28" s="37">
        <f>E28+G28</f>
        <v>157.85</v>
      </c>
    </row>
    <row r="29" spans="2:8" x14ac:dyDescent="0.25">
      <c r="B29" s="19" t="s">
        <v>317</v>
      </c>
      <c r="C29" s="20" t="s">
        <v>72</v>
      </c>
      <c r="D29" s="61">
        <v>10515</v>
      </c>
      <c r="E29" s="36">
        <f>D29*3.37</f>
        <v>35435.550000000003</v>
      </c>
      <c r="F29" s="61">
        <v>3</v>
      </c>
      <c r="G29" s="36">
        <f>F29*4.6</f>
        <v>13.799999999999999</v>
      </c>
      <c r="H29" s="37">
        <f>E29+G29</f>
        <v>35449.350000000006</v>
      </c>
    </row>
    <row r="30" spans="2:8" x14ac:dyDescent="0.25">
      <c r="B30" s="31" t="s">
        <v>318</v>
      </c>
      <c r="C30" s="30" t="s">
        <v>228</v>
      </c>
      <c r="D30" s="62">
        <f>SUM(D31:D33)</f>
        <v>8130</v>
      </c>
      <c r="E30" s="63">
        <f t="shared" ref="E30:H30" si="11">SUM(E31:E33)</f>
        <v>27398.100000000002</v>
      </c>
      <c r="F30" s="62">
        <f t="shared" si="11"/>
        <v>1494</v>
      </c>
      <c r="G30" s="62">
        <f t="shared" si="11"/>
        <v>6872.4</v>
      </c>
      <c r="H30" s="63">
        <f t="shared" si="11"/>
        <v>34270.500000000007</v>
      </c>
    </row>
    <row r="31" spans="2:8" x14ac:dyDescent="0.25">
      <c r="B31" s="19" t="s">
        <v>319</v>
      </c>
      <c r="C31" s="21" t="s">
        <v>87</v>
      </c>
      <c r="D31" s="61">
        <v>7187</v>
      </c>
      <c r="E31" s="36">
        <f>D31*3.37</f>
        <v>24220.190000000002</v>
      </c>
      <c r="F31" s="61">
        <v>1494</v>
      </c>
      <c r="G31" s="36">
        <f>F31*4.6</f>
        <v>6872.4</v>
      </c>
      <c r="H31" s="37">
        <f>E31+G31</f>
        <v>31092.590000000004</v>
      </c>
    </row>
    <row r="32" spans="2:8" x14ac:dyDescent="0.25">
      <c r="B32" s="19" t="s">
        <v>320</v>
      </c>
      <c r="C32" s="20" t="s">
        <v>131</v>
      </c>
      <c r="D32" s="61">
        <v>445</v>
      </c>
      <c r="E32" s="36">
        <f t="shared" ref="E32:E33" si="12">D32*3.37</f>
        <v>1499.65</v>
      </c>
      <c r="F32" s="61"/>
      <c r="G32" s="36"/>
      <c r="H32" s="37">
        <f t="shared" ref="H32:H33" si="13">E32+G32</f>
        <v>1499.65</v>
      </c>
    </row>
    <row r="33" spans="2:8" x14ac:dyDescent="0.25">
      <c r="B33" s="19" t="s">
        <v>321</v>
      </c>
      <c r="C33" s="20" t="s">
        <v>130</v>
      </c>
      <c r="D33" s="61">
        <v>498</v>
      </c>
      <c r="E33" s="36">
        <f t="shared" si="12"/>
        <v>1678.26</v>
      </c>
      <c r="F33" s="61"/>
      <c r="G33" s="36"/>
      <c r="H33" s="37">
        <f t="shared" si="13"/>
        <v>1678.26</v>
      </c>
    </row>
    <row r="34" spans="2:8" x14ac:dyDescent="0.25">
      <c r="B34" s="31" t="s">
        <v>322</v>
      </c>
      <c r="C34" s="30" t="s">
        <v>229</v>
      </c>
      <c r="D34" s="62">
        <f>SUM(D35:D36)</f>
        <v>3535</v>
      </c>
      <c r="E34" s="63">
        <f t="shared" ref="E34:H34" si="14">SUM(E35:E36)</f>
        <v>11912.95</v>
      </c>
      <c r="F34" s="62">
        <f t="shared" si="14"/>
        <v>4</v>
      </c>
      <c r="G34" s="62">
        <f t="shared" si="14"/>
        <v>18.399999999999999</v>
      </c>
      <c r="H34" s="63">
        <f t="shared" si="14"/>
        <v>11931.35</v>
      </c>
    </row>
    <row r="35" spans="2:8" ht="15.75" customHeight="1" x14ac:dyDescent="0.25">
      <c r="B35" s="19" t="s">
        <v>323</v>
      </c>
      <c r="C35" s="20" t="s">
        <v>285</v>
      </c>
      <c r="D35" s="61">
        <v>13</v>
      </c>
      <c r="E35" s="36">
        <f>D35*3.37</f>
        <v>43.81</v>
      </c>
      <c r="F35" s="61"/>
      <c r="G35" s="36"/>
      <c r="H35" s="37">
        <f>E35+G35</f>
        <v>43.81</v>
      </c>
    </row>
    <row r="36" spans="2:8" x14ac:dyDescent="0.25">
      <c r="B36" s="19" t="s">
        <v>324</v>
      </c>
      <c r="C36" s="21" t="s">
        <v>122</v>
      </c>
      <c r="D36" s="61">
        <v>3522</v>
      </c>
      <c r="E36" s="36">
        <f>D36*3.37</f>
        <v>11869.140000000001</v>
      </c>
      <c r="F36" s="61">
        <v>4</v>
      </c>
      <c r="G36" s="36">
        <f>F36*4.6</f>
        <v>18.399999999999999</v>
      </c>
      <c r="H36" s="37">
        <f>E36+G36</f>
        <v>11887.54</v>
      </c>
    </row>
    <row r="37" spans="2:8" x14ac:dyDescent="0.25">
      <c r="B37" s="31" t="s">
        <v>325</v>
      </c>
      <c r="C37" s="32" t="s">
        <v>230</v>
      </c>
      <c r="D37" s="62">
        <f>D38</f>
        <v>19529</v>
      </c>
      <c r="E37" s="63">
        <f t="shared" ref="E37:H37" si="15">E38</f>
        <v>65812.73</v>
      </c>
      <c r="F37" s="62">
        <f t="shared" si="15"/>
        <v>1844</v>
      </c>
      <c r="G37" s="62">
        <f t="shared" si="15"/>
        <v>8482.4</v>
      </c>
      <c r="H37" s="63">
        <f t="shared" si="15"/>
        <v>74295.12999999999</v>
      </c>
    </row>
    <row r="38" spans="2:8" x14ac:dyDescent="0.25">
      <c r="B38" s="19" t="s">
        <v>326</v>
      </c>
      <c r="C38" s="20" t="s">
        <v>17</v>
      </c>
      <c r="D38" s="61">
        <v>19529</v>
      </c>
      <c r="E38" s="36">
        <f>D38*3.37</f>
        <v>65812.73</v>
      </c>
      <c r="F38" s="61">
        <v>1844</v>
      </c>
      <c r="G38" s="36">
        <f>F38*4.6</f>
        <v>8482.4</v>
      </c>
      <c r="H38" s="37">
        <f>E38+G38</f>
        <v>74295.12999999999</v>
      </c>
    </row>
    <row r="39" spans="2:8" x14ac:dyDescent="0.25">
      <c r="B39" s="31" t="s">
        <v>327</v>
      </c>
      <c r="C39" s="32" t="s">
        <v>231</v>
      </c>
      <c r="D39" s="62">
        <f>D40</f>
        <v>10026</v>
      </c>
      <c r="E39" s="63">
        <f t="shared" ref="E39:H39" si="16">E40</f>
        <v>33787.620000000003</v>
      </c>
      <c r="F39" s="62">
        <f t="shared" si="16"/>
        <v>99</v>
      </c>
      <c r="G39" s="62">
        <f t="shared" si="16"/>
        <v>455.4</v>
      </c>
      <c r="H39" s="63">
        <f t="shared" si="16"/>
        <v>34243.020000000004</v>
      </c>
    </row>
    <row r="40" spans="2:8" x14ac:dyDescent="0.25">
      <c r="B40" s="19" t="s">
        <v>328</v>
      </c>
      <c r="C40" s="20" t="s">
        <v>22</v>
      </c>
      <c r="D40" s="61">
        <v>10026</v>
      </c>
      <c r="E40" s="36">
        <f>D40*3.37</f>
        <v>33787.620000000003</v>
      </c>
      <c r="F40" s="61">
        <v>99</v>
      </c>
      <c r="G40" s="36">
        <f>F40*4.6</f>
        <v>455.4</v>
      </c>
      <c r="H40" s="37">
        <f>E40+G40</f>
        <v>34243.020000000004</v>
      </c>
    </row>
    <row r="41" spans="2:8" x14ac:dyDescent="0.25">
      <c r="B41" s="31" t="s">
        <v>329</v>
      </c>
      <c r="C41" s="30" t="s">
        <v>232</v>
      </c>
      <c r="D41" s="62">
        <f>SUM(D42:D46)</f>
        <v>9580</v>
      </c>
      <c r="E41" s="63">
        <f t="shared" ref="E41:H41" si="17">SUM(E42:E46)</f>
        <v>32284.600000000002</v>
      </c>
      <c r="F41" s="62">
        <f t="shared" si="17"/>
        <v>0</v>
      </c>
      <c r="G41" s="62">
        <f t="shared" si="17"/>
        <v>0</v>
      </c>
      <c r="H41" s="63">
        <f t="shared" si="17"/>
        <v>32284.600000000002</v>
      </c>
    </row>
    <row r="42" spans="2:8" x14ac:dyDescent="0.25">
      <c r="B42" s="19" t="s">
        <v>330</v>
      </c>
      <c r="C42" s="20" t="s">
        <v>104</v>
      </c>
      <c r="D42" s="61">
        <v>220</v>
      </c>
      <c r="E42" s="36">
        <f>D42*3.37</f>
        <v>741.4</v>
      </c>
      <c r="F42" s="61"/>
      <c r="G42" s="36"/>
      <c r="H42" s="37">
        <f>E42+G42</f>
        <v>741.4</v>
      </c>
    </row>
    <row r="43" spans="2:8" x14ac:dyDescent="0.25">
      <c r="B43" s="19" t="s">
        <v>331</v>
      </c>
      <c r="C43" s="20" t="s">
        <v>90</v>
      </c>
      <c r="D43" s="61">
        <v>8273</v>
      </c>
      <c r="E43" s="36">
        <f t="shared" ref="E43:E46" si="18">D43*3.37</f>
        <v>27880.010000000002</v>
      </c>
      <c r="F43" s="61"/>
      <c r="G43" s="36"/>
      <c r="H43" s="37">
        <f t="shared" ref="H43:H46" si="19">E43+G43</f>
        <v>27880.010000000002</v>
      </c>
    </row>
    <row r="44" spans="2:8" x14ac:dyDescent="0.25">
      <c r="B44" s="19" t="s">
        <v>332</v>
      </c>
      <c r="C44" s="22" t="s">
        <v>108</v>
      </c>
      <c r="D44" s="61">
        <v>346</v>
      </c>
      <c r="E44" s="36">
        <f t="shared" si="18"/>
        <v>1166.02</v>
      </c>
      <c r="F44" s="61"/>
      <c r="G44" s="36"/>
      <c r="H44" s="37">
        <f t="shared" si="19"/>
        <v>1166.02</v>
      </c>
    </row>
    <row r="45" spans="2:8" x14ac:dyDescent="0.25">
      <c r="B45" s="19" t="s">
        <v>333</v>
      </c>
      <c r="C45" s="21" t="s">
        <v>164</v>
      </c>
      <c r="D45" s="61">
        <v>522</v>
      </c>
      <c r="E45" s="36">
        <f t="shared" si="18"/>
        <v>1759.14</v>
      </c>
      <c r="F45" s="61"/>
      <c r="G45" s="36"/>
      <c r="H45" s="37">
        <f t="shared" si="19"/>
        <v>1759.14</v>
      </c>
    </row>
    <row r="46" spans="2:8" x14ac:dyDescent="0.25">
      <c r="B46" s="19" t="s">
        <v>334</v>
      </c>
      <c r="C46" s="21" t="s">
        <v>160</v>
      </c>
      <c r="D46" s="61">
        <v>219</v>
      </c>
      <c r="E46" s="36">
        <f t="shared" si="18"/>
        <v>738.03</v>
      </c>
      <c r="F46" s="61"/>
      <c r="G46" s="36"/>
      <c r="H46" s="37">
        <f t="shared" si="19"/>
        <v>738.03</v>
      </c>
    </row>
    <row r="47" spans="2:8" x14ac:dyDescent="0.25">
      <c r="B47" s="31" t="s">
        <v>335</v>
      </c>
      <c r="C47" s="32" t="s">
        <v>233</v>
      </c>
      <c r="D47" s="62">
        <f>SUM(D48:D53)</f>
        <v>11471</v>
      </c>
      <c r="E47" s="63">
        <f t="shared" ref="E47:H47" si="20">SUM(E48:E53)</f>
        <v>38657.270000000004</v>
      </c>
      <c r="F47" s="62">
        <f t="shared" si="20"/>
        <v>538</v>
      </c>
      <c r="G47" s="62">
        <f t="shared" si="20"/>
        <v>2474.7999999999997</v>
      </c>
      <c r="H47" s="63">
        <f t="shared" si="20"/>
        <v>41132.070000000007</v>
      </c>
    </row>
    <row r="48" spans="2:8" x14ac:dyDescent="0.25">
      <c r="B48" s="19" t="s">
        <v>336</v>
      </c>
      <c r="C48" s="21" t="s">
        <v>35</v>
      </c>
      <c r="D48" s="61">
        <v>132</v>
      </c>
      <c r="E48" s="36">
        <f>D48*3.37</f>
        <v>444.84000000000003</v>
      </c>
      <c r="F48" s="61"/>
      <c r="G48" s="36"/>
      <c r="H48" s="37">
        <f>E48+G48</f>
        <v>444.84000000000003</v>
      </c>
    </row>
    <row r="49" spans="2:8" x14ac:dyDescent="0.25">
      <c r="B49" s="19" t="s">
        <v>337</v>
      </c>
      <c r="C49" s="20" t="s">
        <v>100</v>
      </c>
      <c r="D49" s="61">
        <v>9796</v>
      </c>
      <c r="E49" s="36">
        <f t="shared" ref="E49:E53" si="21">D49*3.37</f>
        <v>33012.520000000004</v>
      </c>
      <c r="F49" s="61">
        <v>459</v>
      </c>
      <c r="G49" s="36">
        <f>F49*4.6</f>
        <v>2111.3999999999996</v>
      </c>
      <c r="H49" s="37">
        <f t="shared" ref="H49:H53" si="22">E49+G49</f>
        <v>35123.920000000006</v>
      </c>
    </row>
    <row r="50" spans="2:8" x14ac:dyDescent="0.25">
      <c r="B50" s="19" t="s">
        <v>338</v>
      </c>
      <c r="C50" s="20" t="s">
        <v>161</v>
      </c>
      <c r="D50" s="61">
        <v>229</v>
      </c>
      <c r="E50" s="36">
        <f t="shared" si="21"/>
        <v>771.73</v>
      </c>
      <c r="F50" s="61">
        <v>41</v>
      </c>
      <c r="G50" s="36">
        <f>F50*4.6</f>
        <v>188.6</v>
      </c>
      <c r="H50" s="37">
        <f t="shared" si="22"/>
        <v>960.33</v>
      </c>
    </row>
    <row r="51" spans="2:8" x14ac:dyDescent="0.25">
      <c r="B51" s="19" t="s">
        <v>339</v>
      </c>
      <c r="C51" s="20" t="s">
        <v>82</v>
      </c>
      <c r="D51" s="61">
        <v>495</v>
      </c>
      <c r="E51" s="36">
        <f t="shared" si="21"/>
        <v>1668.15</v>
      </c>
      <c r="F51" s="61"/>
      <c r="G51" s="36"/>
      <c r="H51" s="37">
        <f t="shared" si="22"/>
        <v>1668.15</v>
      </c>
    </row>
    <row r="52" spans="2:8" x14ac:dyDescent="0.25">
      <c r="B52" s="19" t="s">
        <v>340</v>
      </c>
      <c r="C52" s="20" t="s">
        <v>128</v>
      </c>
      <c r="D52" s="61">
        <v>275</v>
      </c>
      <c r="E52" s="36">
        <f t="shared" si="21"/>
        <v>926.75</v>
      </c>
      <c r="F52" s="61">
        <v>38</v>
      </c>
      <c r="G52" s="36">
        <f>F52*4.6</f>
        <v>174.79999999999998</v>
      </c>
      <c r="H52" s="37">
        <f t="shared" si="22"/>
        <v>1101.55</v>
      </c>
    </row>
    <row r="53" spans="2:8" x14ac:dyDescent="0.25">
      <c r="B53" s="19" t="s">
        <v>341</v>
      </c>
      <c r="C53" s="20" t="s">
        <v>132</v>
      </c>
      <c r="D53" s="61">
        <v>544</v>
      </c>
      <c r="E53" s="36">
        <f t="shared" si="21"/>
        <v>1833.28</v>
      </c>
      <c r="F53" s="61"/>
      <c r="G53" s="36"/>
      <c r="H53" s="37">
        <f t="shared" si="22"/>
        <v>1833.28</v>
      </c>
    </row>
    <row r="54" spans="2:8" x14ac:dyDescent="0.25">
      <c r="B54" s="31" t="s">
        <v>342</v>
      </c>
      <c r="C54" s="30" t="s">
        <v>234</v>
      </c>
      <c r="D54" s="62">
        <f>D55</f>
        <v>2675</v>
      </c>
      <c r="E54" s="63">
        <f t="shared" ref="E54:H54" si="23">E55</f>
        <v>9014.75</v>
      </c>
      <c r="F54" s="62">
        <f t="shared" si="23"/>
        <v>0</v>
      </c>
      <c r="G54" s="62">
        <f t="shared" si="23"/>
        <v>0</v>
      </c>
      <c r="H54" s="63">
        <f t="shared" si="23"/>
        <v>9014.75</v>
      </c>
    </row>
    <row r="55" spans="2:8" x14ac:dyDescent="0.25">
      <c r="B55" s="19" t="s">
        <v>343</v>
      </c>
      <c r="C55" s="20" t="s">
        <v>111</v>
      </c>
      <c r="D55" s="61">
        <v>2675</v>
      </c>
      <c r="E55" s="36">
        <f>D55*3.37</f>
        <v>9014.75</v>
      </c>
      <c r="F55" s="61"/>
      <c r="G55" s="36"/>
      <c r="H55" s="37">
        <f>E55+G55</f>
        <v>9014.75</v>
      </c>
    </row>
    <row r="56" spans="2:8" x14ac:dyDescent="0.25">
      <c r="B56" s="31" t="s">
        <v>344</v>
      </c>
      <c r="C56" s="30" t="s">
        <v>235</v>
      </c>
      <c r="D56" s="62">
        <f>D57</f>
        <v>149722</v>
      </c>
      <c r="E56" s="63">
        <f t="shared" ref="E56:H56" si="24">E57</f>
        <v>504563.14</v>
      </c>
      <c r="F56" s="62">
        <f t="shared" si="24"/>
        <v>14150</v>
      </c>
      <c r="G56" s="62">
        <f t="shared" si="24"/>
        <v>65089.999999999993</v>
      </c>
      <c r="H56" s="63">
        <f t="shared" si="24"/>
        <v>569653.14</v>
      </c>
    </row>
    <row r="57" spans="2:8" x14ac:dyDescent="0.25">
      <c r="B57" s="19" t="s">
        <v>345</v>
      </c>
      <c r="C57" s="20" t="s">
        <v>79</v>
      </c>
      <c r="D57" s="61">
        <v>149722</v>
      </c>
      <c r="E57" s="36">
        <f>D57*3.37</f>
        <v>504563.14</v>
      </c>
      <c r="F57" s="61">
        <v>14150</v>
      </c>
      <c r="G57" s="36">
        <f>F57*4.6</f>
        <v>65089.999999999993</v>
      </c>
      <c r="H57" s="37">
        <f>E57+G57</f>
        <v>569653.14</v>
      </c>
    </row>
    <row r="58" spans="2:8" x14ac:dyDescent="0.25">
      <c r="B58" s="31" t="s">
        <v>346</v>
      </c>
      <c r="C58" s="30" t="s">
        <v>236</v>
      </c>
      <c r="D58" s="62">
        <f>SUM(D59:D60)</f>
        <v>13919</v>
      </c>
      <c r="E58" s="63">
        <f t="shared" ref="E58:H58" si="25">SUM(E59:E60)</f>
        <v>46907.03</v>
      </c>
      <c r="F58" s="62">
        <f t="shared" si="25"/>
        <v>113</v>
      </c>
      <c r="G58" s="62">
        <f t="shared" si="25"/>
        <v>519.79999999999995</v>
      </c>
      <c r="H58" s="63">
        <f t="shared" si="25"/>
        <v>47426.83</v>
      </c>
    </row>
    <row r="59" spans="2:8" x14ac:dyDescent="0.25">
      <c r="B59" s="19" t="s">
        <v>347</v>
      </c>
      <c r="C59" s="20" t="s">
        <v>287</v>
      </c>
      <c r="D59" s="61">
        <v>13908</v>
      </c>
      <c r="E59" s="36">
        <f>D59*3.37</f>
        <v>46869.96</v>
      </c>
      <c r="F59" s="61">
        <v>113</v>
      </c>
      <c r="G59" s="36">
        <f>F59*4.6</f>
        <v>519.79999999999995</v>
      </c>
      <c r="H59" s="37">
        <f>E59+G59</f>
        <v>47389.760000000002</v>
      </c>
    </row>
    <row r="60" spans="2:8" x14ac:dyDescent="0.25">
      <c r="B60" s="19" t="s">
        <v>663</v>
      </c>
      <c r="C60" s="55" t="s">
        <v>664</v>
      </c>
      <c r="D60" s="61">
        <v>11</v>
      </c>
      <c r="E60" s="36">
        <f>D60*3.37</f>
        <v>37.07</v>
      </c>
      <c r="F60" s="61"/>
      <c r="G60" s="36"/>
      <c r="H60" s="37">
        <f>E60+G60</f>
        <v>37.07</v>
      </c>
    </row>
    <row r="61" spans="2:8" x14ac:dyDescent="0.25">
      <c r="B61" s="31" t="s">
        <v>348</v>
      </c>
      <c r="C61" s="30" t="s">
        <v>237</v>
      </c>
      <c r="D61" s="62">
        <f>SUM(D62:D63)</f>
        <v>4078</v>
      </c>
      <c r="E61" s="63">
        <f t="shared" ref="E61:H61" si="26">SUM(E62:E63)</f>
        <v>13742.86</v>
      </c>
      <c r="F61" s="62">
        <f t="shared" si="26"/>
        <v>0</v>
      </c>
      <c r="G61" s="62">
        <f t="shared" si="26"/>
        <v>0</v>
      </c>
      <c r="H61" s="63">
        <f t="shared" si="26"/>
        <v>13742.86</v>
      </c>
    </row>
    <row r="62" spans="2:8" x14ac:dyDescent="0.25">
      <c r="B62" s="19" t="s">
        <v>349</v>
      </c>
      <c r="C62" s="20" t="s">
        <v>139</v>
      </c>
      <c r="D62" s="61">
        <v>4075</v>
      </c>
      <c r="E62" s="36">
        <f>D62*3.37</f>
        <v>13732.75</v>
      </c>
      <c r="F62" s="61"/>
      <c r="G62" s="36"/>
      <c r="H62" s="37">
        <f>E62+G62</f>
        <v>13732.75</v>
      </c>
    </row>
    <row r="63" spans="2:8" x14ac:dyDescent="0.25">
      <c r="B63" s="19" t="s">
        <v>546</v>
      </c>
      <c r="C63" s="23" t="s">
        <v>537</v>
      </c>
      <c r="D63" s="61">
        <v>3</v>
      </c>
      <c r="E63" s="36">
        <f>D63*3.37</f>
        <v>10.11</v>
      </c>
      <c r="F63" s="61"/>
      <c r="G63" s="36"/>
      <c r="H63" s="37">
        <f>E63+G63</f>
        <v>10.11</v>
      </c>
    </row>
    <row r="64" spans="2:8" x14ac:dyDescent="0.25">
      <c r="B64" s="31" t="s">
        <v>350</v>
      </c>
      <c r="C64" s="30" t="s">
        <v>239</v>
      </c>
      <c r="D64" s="62">
        <f>D65</f>
        <v>19876</v>
      </c>
      <c r="E64" s="63">
        <f t="shared" ref="E64:H64" si="27">E65</f>
        <v>66982.12</v>
      </c>
      <c r="F64" s="62">
        <f t="shared" si="27"/>
        <v>2001</v>
      </c>
      <c r="G64" s="62">
        <f t="shared" si="27"/>
        <v>9204.5999999999985</v>
      </c>
      <c r="H64" s="63">
        <f t="shared" si="27"/>
        <v>76186.720000000001</v>
      </c>
    </row>
    <row r="65" spans="2:8" x14ac:dyDescent="0.25">
      <c r="B65" s="19" t="s">
        <v>351</v>
      </c>
      <c r="C65" s="20" t="s">
        <v>28</v>
      </c>
      <c r="D65" s="61">
        <v>19876</v>
      </c>
      <c r="E65" s="36">
        <f>D65*3.37</f>
        <v>66982.12</v>
      </c>
      <c r="F65" s="61">
        <v>2001</v>
      </c>
      <c r="G65" s="36">
        <f>F65*4.6</f>
        <v>9204.5999999999985</v>
      </c>
      <c r="H65" s="37">
        <f>E65+G65</f>
        <v>76186.720000000001</v>
      </c>
    </row>
    <row r="66" spans="2:8" x14ac:dyDescent="0.25">
      <c r="B66" s="31" t="s">
        <v>352</v>
      </c>
      <c r="C66" s="30" t="s">
        <v>238</v>
      </c>
      <c r="D66" s="62">
        <f>SUM(D67:D68)</f>
        <v>10116</v>
      </c>
      <c r="E66" s="63">
        <f t="shared" ref="E66:H66" si="28">SUM(E67:E68)</f>
        <v>34090.92</v>
      </c>
      <c r="F66" s="62">
        <f t="shared" si="28"/>
        <v>313</v>
      </c>
      <c r="G66" s="62">
        <f t="shared" si="28"/>
        <v>1439.8</v>
      </c>
      <c r="H66" s="63">
        <f t="shared" si="28"/>
        <v>35530.720000000001</v>
      </c>
    </row>
    <row r="67" spans="2:8" x14ac:dyDescent="0.25">
      <c r="B67" s="19" t="s">
        <v>353</v>
      </c>
      <c r="C67" s="20" t="s">
        <v>66</v>
      </c>
      <c r="D67" s="61">
        <v>22</v>
      </c>
      <c r="E67" s="36">
        <f>D67*3.37</f>
        <v>74.14</v>
      </c>
      <c r="F67" s="61"/>
      <c r="G67" s="36"/>
      <c r="H67" s="37">
        <f>E67+G67</f>
        <v>74.14</v>
      </c>
    </row>
    <row r="68" spans="2:8" x14ac:dyDescent="0.25">
      <c r="B68" s="19" t="s">
        <v>354</v>
      </c>
      <c r="C68" s="20" t="s">
        <v>93</v>
      </c>
      <c r="D68" s="61">
        <v>10094</v>
      </c>
      <c r="E68" s="36">
        <f>D68*3.37</f>
        <v>34016.78</v>
      </c>
      <c r="F68" s="61">
        <v>313</v>
      </c>
      <c r="G68" s="36">
        <f>F68*4.6</f>
        <v>1439.8</v>
      </c>
      <c r="H68" s="37">
        <f>E68+G68</f>
        <v>35456.58</v>
      </c>
    </row>
    <row r="69" spans="2:8" x14ac:dyDescent="0.25">
      <c r="B69" s="31" t="s">
        <v>355</v>
      </c>
      <c r="C69" s="30" t="s">
        <v>240</v>
      </c>
      <c r="D69" s="62">
        <f>SUM(D70:D74)</f>
        <v>61965</v>
      </c>
      <c r="E69" s="63">
        <f t="shared" ref="E69:H69" si="29">SUM(E70:E74)</f>
        <v>208822.05000000002</v>
      </c>
      <c r="F69" s="62">
        <f t="shared" si="29"/>
        <v>8403</v>
      </c>
      <c r="G69" s="62">
        <f t="shared" si="29"/>
        <v>38653.799999999996</v>
      </c>
      <c r="H69" s="63">
        <f t="shared" si="29"/>
        <v>247475.85</v>
      </c>
    </row>
    <row r="70" spans="2:8" x14ac:dyDescent="0.25">
      <c r="B70" s="19" t="s">
        <v>356</v>
      </c>
      <c r="C70" s="20" t="s">
        <v>25</v>
      </c>
      <c r="D70" s="61">
        <v>57018</v>
      </c>
      <c r="E70" s="36">
        <f>D70*3.37</f>
        <v>192150.66</v>
      </c>
      <c r="F70" s="61">
        <v>6996</v>
      </c>
      <c r="G70" s="36">
        <f>F70*4.6</f>
        <v>32181.599999999999</v>
      </c>
      <c r="H70" s="37">
        <f>E70+G70</f>
        <v>224332.26</v>
      </c>
    </row>
    <row r="71" spans="2:8" x14ac:dyDescent="0.25">
      <c r="B71" s="19" t="s">
        <v>357</v>
      </c>
      <c r="C71" s="20" t="s">
        <v>27</v>
      </c>
      <c r="D71" s="61">
        <v>4072</v>
      </c>
      <c r="E71" s="36">
        <f t="shared" ref="E71:E74" si="30">D71*3.37</f>
        <v>13722.640000000001</v>
      </c>
      <c r="F71" s="61">
        <v>1407</v>
      </c>
      <c r="G71" s="36">
        <f>F71*4.6</f>
        <v>6472.2</v>
      </c>
      <c r="H71" s="37">
        <f t="shared" ref="H71:H74" si="31">E71+G71</f>
        <v>20194.84</v>
      </c>
    </row>
    <row r="72" spans="2:8" ht="31.5" x14ac:dyDescent="0.25">
      <c r="B72" s="19" t="s">
        <v>358</v>
      </c>
      <c r="C72" s="20" t="s">
        <v>165</v>
      </c>
      <c r="D72" s="61">
        <v>193</v>
      </c>
      <c r="E72" s="36">
        <f t="shared" si="30"/>
        <v>650.41</v>
      </c>
      <c r="F72" s="61"/>
      <c r="G72" s="36"/>
      <c r="H72" s="37">
        <f t="shared" si="31"/>
        <v>650.41</v>
      </c>
    </row>
    <row r="73" spans="2:8" x14ac:dyDescent="0.25">
      <c r="B73" s="19" t="s">
        <v>359</v>
      </c>
      <c r="C73" s="20" t="s">
        <v>288</v>
      </c>
      <c r="D73" s="61">
        <v>676</v>
      </c>
      <c r="E73" s="36">
        <f t="shared" si="30"/>
        <v>2278.12</v>
      </c>
      <c r="F73" s="61"/>
      <c r="G73" s="36"/>
      <c r="H73" s="37">
        <f t="shared" si="31"/>
        <v>2278.12</v>
      </c>
    </row>
    <row r="74" spans="2:8" x14ac:dyDescent="0.25">
      <c r="B74" s="19" t="s">
        <v>360</v>
      </c>
      <c r="C74" s="21" t="s">
        <v>280</v>
      </c>
      <c r="D74" s="61">
        <v>6</v>
      </c>
      <c r="E74" s="36">
        <f t="shared" si="30"/>
        <v>20.22</v>
      </c>
      <c r="F74" s="61"/>
      <c r="G74" s="36"/>
      <c r="H74" s="37">
        <f t="shared" si="31"/>
        <v>20.22</v>
      </c>
    </row>
    <row r="75" spans="2:8" x14ac:dyDescent="0.25">
      <c r="B75" s="31" t="s">
        <v>361</v>
      </c>
      <c r="C75" s="30" t="s">
        <v>241</v>
      </c>
      <c r="D75" s="62">
        <f>SUM(D76:D79)</f>
        <v>13412</v>
      </c>
      <c r="E75" s="63">
        <f t="shared" ref="E75:H75" si="32">SUM(E76:E79)</f>
        <v>45198.44</v>
      </c>
      <c r="F75" s="62">
        <f t="shared" si="32"/>
        <v>479</v>
      </c>
      <c r="G75" s="62">
        <f t="shared" si="32"/>
        <v>2203.3999999999996</v>
      </c>
      <c r="H75" s="63">
        <f t="shared" si="32"/>
        <v>47401.840000000004</v>
      </c>
    </row>
    <row r="76" spans="2:8" x14ac:dyDescent="0.25">
      <c r="B76" s="19" t="s">
        <v>362</v>
      </c>
      <c r="C76" s="20" t="s">
        <v>51</v>
      </c>
      <c r="D76" s="61">
        <v>6</v>
      </c>
      <c r="E76" s="36">
        <f>D76*3.37</f>
        <v>20.22</v>
      </c>
      <c r="F76" s="61"/>
      <c r="G76" s="36"/>
      <c r="H76" s="37">
        <f>E76+G76</f>
        <v>20.22</v>
      </c>
    </row>
    <row r="77" spans="2:8" x14ac:dyDescent="0.25">
      <c r="B77" s="19" t="s">
        <v>363</v>
      </c>
      <c r="C77" s="20" t="s">
        <v>42</v>
      </c>
      <c r="D77" s="61">
        <v>10973</v>
      </c>
      <c r="E77" s="36">
        <f t="shared" ref="E77:E79" si="33">D77*3.37</f>
        <v>36979.01</v>
      </c>
      <c r="F77" s="61">
        <v>479</v>
      </c>
      <c r="G77" s="36">
        <f>F77*4.6</f>
        <v>2203.3999999999996</v>
      </c>
      <c r="H77" s="37">
        <f t="shared" ref="H77:H79" si="34">E77+G77</f>
        <v>39182.410000000003</v>
      </c>
    </row>
    <row r="78" spans="2:8" x14ac:dyDescent="0.25">
      <c r="B78" s="19" t="s">
        <v>364</v>
      </c>
      <c r="C78" s="20" t="s">
        <v>49</v>
      </c>
      <c r="D78" s="61">
        <v>1398</v>
      </c>
      <c r="E78" s="36">
        <f t="shared" si="33"/>
        <v>4711.26</v>
      </c>
      <c r="F78" s="61"/>
      <c r="G78" s="36"/>
      <c r="H78" s="37">
        <f t="shared" si="34"/>
        <v>4711.26</v>
      </c>
    </row>
    <row r="79" spans="2:8" x14ac:dyDescent="0.25">
      <c r="B79" s="19" t="s">
        <v>365</v>
      </c>
      <c r="C79" s="20" t="s">
        <v>289</v>
      </c>
      <c r="D79" s="61">
        <v>1035</v>
      </c>
      <c r="E79" s="36">
        <f t="shared" si="33"/>
        <v>3487.9500000000003</v>
      </c>
      <c r="F79" s="61"/>
      <c r="G79" s="36"/>
      <c r="H79" s="37">
        <f t="shared" si="34"/>
        <v>3487.9500000000003</v>
      </c>
    </row>
    <row r="80" spans="2:8" x14ac:dyDescent="0.25">
      <c r="B80" s="31" t="s">
        <v>366</v>
      </c>
      <c r="C80" s="30" t="s">
        <v>242</v>
      </c>
      <c r="D80" s="62">
        <f>SUM(D81:D84)</f>
        <v>11605</v>
      </c>
      <c r="E80" s="63">
        <f t="shared" ref="E80:H80" si="35">SUM(E81:E84)</f>
        <v>39108.85</v>
      </c>
      <c r="F80" s="62">
        <f t="shared" si="35"/>
        <v>97</v>
      </c>
      <c r="G80" s="62">
        <f t="shared" si="35"/>
        <v>446.19999999999993</v>
      </c>
      <c r="H80" s="63">
        <f t="shared" si="35"/>
        <v>39555.049999999996</v>
      </c>
    </row>
    <row r="81" spans="2:8" ht="31.5" x14ac:dyDescent="0.25">
      <c r="B81" s="19" t="s">
        <v>367</v>
      </c>
      <c r="C81" s="20" t="s">
        <v>157</v>
      </c>
      <c r="D81" s="61">
        <v>666</v>
      </c>
      <c r="E81" s="36">
        <f>D81*3.37</f>
        <v>2244.42</v>
      </c>
      <c r="F81" s="61"/>
      <c r="G81" s="36"/>
      <c r="H81" s="37">
        <f>E81+G81</f>
        <v>2244.42</v>
      </c>
    </row>
    <row r="82" spans="2:8" x14ac:dyDescent="0.25">
      <c r="B82" s="19" t="s">
        <v>368</v>
      </c>
      <c r="C82" s="20" t="s">
        <v>48</v>
      </c>
      <c r="D82" s="61">
        <v>6</v>
      </c>
      <c r="E82" s="36">
        <f t="shared" ref="E82:E84" si="36">D82*3.37</f>
        <v>20.22</v>
      </c>
      <c r="F82" s="61"/>
      <c r="G82" s="36"/>
      <c r="H82" s="37">
        <f t="shared" ref="H82:H84" si="37">E82+G82</f>
        <v>20.22</v>
      </c>
    </row>
    <row r="83" spans="2:8" ht="31.5" x14ac:dyDescent="0.25">
      <c r="B83" s="19" t="s">
        <v>369</v>
      </c>
      <c r="C83" s="20" t="s">
        <v>101</v>
      </c>
      <c r="D83" s="61">
        <v>10205</v>
      </c>
      <c r="E83" s="36">
        <f t="shared" si="36"/>
        <v>34390.85</v>
      </c>
      <c r="F83" s="61">
        <v>95</v>
      </c>
      <c r="G83" s="36">
        <f>F83*4.6</f>
        <v>436.99999999999994</v>
      </c>
      <c r="H83" s="37">
        <f t="shared" si="37"/>
        <v>34827.85</v>
      </c>
    </row>
    <row r="84" spans="2:8" ht="31.5" x14ac:dyDescent="0.25">
      <c r="B84" s="19" t="s">
        <v>370</v>
      </c>
      <c r="C84" s="20" t="s">
        <v>151</v>
      </c>
      <c r="D84" s="61">
        <v>728</v>
      </c>
      <c r="E84" s="36">
        <f t="shared" si="36"/>
        <v>2453.36</v>
      </c>
      <c r="F84" s="61">
        <v>2</v>
      </c>
      <c r="G84" s="36">
        <f>F84*4.6</f>
        <v>9.1999999999999993</v>
      </c>
      <c r="H84" s="37">
        <f t="shared" si="37"/>
        <v>2462.56</v>
      </c>
    </row>
    <row r="85" spans="2:8" x14ac:dyDescent="0.25">
      <c r="B85" s="31" t="s">
        <v>371</v>
      </c>
      <c r="C85" s="32" t="s">
        <v>243</v>
      </c>
      <c r="D85" s="62">
        <f>SUM(D86:D87)</f>
        <v>8550</v>
      </c>
      <c r="E85" s="63">
        <f t="shared" ref="E85:H85" si="38">SUM(E86:E87)</f>
        <v>28813.5</v>
      </c>
      <c r="F85" s="62">
        <f t="shared" si="38"/>
        <v>0</v>
      </c>
      <c r="G85" s="62">
        <f t="shared" si="38"/>
        <v>0</v>
      </c>
      <c r="H85" s="63">
        <f t="shared" si="38"/>
        <v>28813.5</v>
      </c>
    </row>
    <row r="86" spans="2:8" x14ac:dyDescent="0.25">
      <c r="B86" s="19" t="s">
        <v>372</v>
      </c>
      <c r="C86" s="21" t="s">
        <v>60</v>
      </c>
      <c r="D86" s="61">
        <v>10</v>
      </c>
      <c r="E86" s="36">
        <f>D86*3.37</f>
        <v>33.700000000000003</v>
      </c>
      <c r="F86" s="61"/>
      <c r="G86" s="36"/>
      <c r="H86" s="37">
        <f>E86+G86</f>
        <v>33.700000000000003</v>
      </c>
    </row>
    <row r="87" spans="2:8" ht="31.5" x14ac:dyDescent="0.25">
      <c r="B87" s="19" t="s">
        <v>373</v>
      </c>
      <c r="C87" s="20" t="s">
        <v>76</v>
      </c>
      <c r="D87" s="61">
        <v>8540</v>
      </c>
      <c r="E87" s="36">
        <f>D87*3.37</f>
        <v>28779.8</v>
      </c>
      <c r="F87" s="61"/>
      <c r="G87" s="36"/>
      <c r="H87" s="37">
        <f>E87+G87</f>
        <v>28779.8</v>
      </c>
    </row>
    <row r="88" spans="2:8" x14ac:dyDescent="0.25">
      <c r="B88" s="31" t="s">
        <v>374</v>
      </c>
      <c r="C88" s="32" t="s">
        <v>244</v>
      </c>
      <c r="D88" s="62">
        <f>D89</f>
        <v>7216</v>
      </c>
      <c r="E88" s="63">
        <f t="shared" ref="E88:H88" si="39">E89</f>
        <v>24317.920000000002</v>
      </c>
      <c r="F88" s="62">
        <f t="shared" si="39"/>
        <v>153</v>
      </c>
      <c r="G88" s="62">
        <f t="shared" si="39"/>
        <v>703.8</v>
      </c>
      <c r="H88" s="63">
        <f t="shared" si="39"/>
        <v>25021.72</v>
      </c>
    </row>
    <row r="89" spans="2:8" x14ac:dyDescent="0.25">
      <c r="B89" s="19" t="s">
        <v>375</v>
      </c>
      <c r="C89" s="20" t="s">
        <v>180</v>
      </c>
      <c r="D89" s="61">
        <v>7216</v>
      </c>
      <c r="E89" s="36">
        <f>D89*3.37</f>
        <v>24317.920000000002</v>
      </c>
      <c r="F89" s="61">
        <v>153</v>
      </c>
      <c r="G89" s="36">
        <f>F89*4.6</f>
        <v>703.8</v>
      </c>
      <c r="H89" s="37">
        <f>E89+G89</f>
        <v>25021.72</v>
      </c>
    </row>
    <row r="90" spans="2:8" x14ac:dyDescent="0.25">
      <c r="B90" s="31" t="s">
        <v>376</v>
      </c>
      <c r="C90" s="32" t="s">
        <v>245</v>
      </c>
      <c r="D90" s="62">
        <f>SUM(D91:D92)</f>
        <v>22125</v>
      </c>
      <c r="E90" s="63">
        <f t="shared" ref="E90:H90" si="40">SUM(E91:E92)</f>
        <v>74561.25</v>
      </c>
      <c r="F90" s="62">
        <f t="shared" si="40"/>
        <v>894</v>
      </c>
      <c r="G90" s="62">
        <f t="shared" si="40"/>
        <v>4112.3999999999996</v>
      </c>
      <c r="H90" s="63">
        <f t="shared" si="40"/>
        <v>78673.649999999994</v>
      </c>
    </row>
    <row r="91" spans="2:8" x14ac:dyDescent="0.25">
      <c r="B91" s="19" t="s">
        <v>377</v>
      </c>
      <c r="C91" s="21" t="s">
        <v>29</v>
      </c>
      <c r="D91" s="61">
        <v>54</v>
      </c>
      <c r="E91" s="36">
        <f>D91*3.37</f>
        <v>181.98000000000002</v>
      </c>
      <c r="F91" s="61"/>
      <c r="G91" s="36"/>
      <c r="H91" s="37">
        <f>E91+G91</f>
        <v>181.98000000000002</v>
      </c>
    </row>
    <row r="92" spans="2:8" x14ac:dyDescent="0.25">
      <c r="B92" s="19" t="s">
        <v>378</v>
      </c>
      <c r="C92" s="20" t="s">
        <v>21</v>
      </c>
      <c r="D92" s="61">
        <v>22071</v>
      </c>
      <c r="E92" s="36">
        <f>D92*3.37</f>
        <v>74379.27</v>
      </c>
      <c r="F92" s="61">
        <v>894</v>
      </c>
      <c r="G92" s="36">
        <f>F92*4.6</f>
        <v>4112.3999999999996</v>
      </c>
      <c r="H92" s="37">
        <f>E92+G92</f>
        <v>78491.67</v>
      </c>
    </row>
    <row r="93" spans="2:8" x14ac:dyDescent="0.25">
      <c r="B93" s="31" t="s">
        <v>379</v>
      </c>
      <c r="C93" s="32" t="s">
        <v>246</v>
      </c>
      <c r="D93" s="62">
        <f>SUM(D94:D97)</f>
        <v>10121</v>
      </c>
      <c r="E93" s="63">
        <f t="shared" ref="E93:H93" si="41">SUM(E94:E97)</f>
        <v>34107.769999999997</v>
      </c>
      <c r="F93" s="62">
        <f t="shared" si="41"/>
        <v>0</v>
      </c>
      <c r="G93" s="62">
        <f t="shared" si="41"/>
        <v>0</v>
      </c>
      <c r="H93" s="63">
        <f t="shared" si="41"/>
        <v>34107.769999999997</v>
      </c>
    </row>
    <row r="94" spans="2:8" x14ac:dyDescent="0.25">
      <c r="B94" s="19" t="s">
        <v>380</v>
      </c>
      <c r="C94" s="21" t="s">
        <v>57</v>
      </c>
      <c r="D94" s="61">
        <v>12</v>
      </c>
      <c r="E94" s="36">
        <f>D94*3.37</f>
        <v>40.44</v>
      </c>
      <c r="F94" s="61"/>
      <c r="G94" s="36"/>
      <c r="H94" s="37">
        <f>E94+G94</f>
        <v>40.44</v>
      </c>
    </row>
    <row r="95" spans="2:8" x14ac:dyDescent="0.25">
      <c r="B95" s="19" t="s">
        <v>381</v>
      </c>
      <c r="C95" s="20" t="s">
        <v>94</v>
      </c>
      <c r="D95" s="61">
        <v>6579</v>
      </c>
      <c r="E95" s="36">
        <f t="shared" ref="E95:E97" si="42">D95*3.37</f>
        <v>22171.23</v>
      </c>
      <c r="F95" s="61"/>
      <c r="G95" s="36"/>
      <c r="H95" s="37">
        <f t="shared" ref="H95:H97" si="43">E95+G95</f>
        <v>22171.23</v>
      </c>
    </row>
    <row r="96" spans="2:8" x14ac:dyDescent="0.25">
      <c r="B96" s="19" t="s">
        <v>382</v>
      </c>
      <c r="C96" s="20" t="s">
        <v>58</v>
      </c>
      <c r="D96" s="61">
        <v>2856</v>
      </c>
      <c r="E96" s="36">
        <f t="shared" si="42"/>
        <v>9624.7200000000012</v>
      </c>
      <c r="F96" s="61"/>
      <c r="G96" s="36"/>
      <c r="H96" s="37">
        <f t="shared" si="43"/>
        <v>9624.7200000000012</v>
      </c>
    </row>
    <row r="97" spans="2:8" x14ac:dyDescent="0.25">
      <c r="B97" s="19" t="s">
        <v>659</v>
      </c>
      <c r="C97" s="20" t="s">
        <v>138</v>
      </c>
      <c r="D97" s="61">
        <v>674</v>
      </c>
      <c r="E97" s="36">
        <f t="shared" si="42"/>
        <v>2271.38</v>
      </c>
      <c r="F97" s="61"/>
      <c r="G97" s="36"/>
      <c r="H97" s="37">
        <f t="shared" si="43"/>
        <v>2271.38</v>
      </c>
    </row>
    <row r="98" spans="2:8" x14ac:dyDescent="0.25">
      <c r="B98" s="31" t="s">
        <v>383</v>
      </c>
      <c r="C98" s="30" t="s">
        <v>247</v>
      </c>
      <c r="D98" s="62">
        <f>SUM(D99:D100)</f>
        <v>8168</v>
      </c>
      <c r="E98" s="63">
        <f t="shared" ref="E98:H98" si="44">SUM(E99:E100)</f>
        <v>27526.16</v>
      </c>
      <c r="F98" s="62">
        <f t="shared" si="44"/>
        <v>0</v>
      </c>
      <c r="G98" s="62">
        <f t="shared" si="44"/>
        <v>0</v>
      </c>
      <c r="H98" s="63">
        <f t="shared" si="44"/>
        <v>27526.16</v>
      </c>
    </row>
    <row r="99" spans="2:8" x14ac:dyDescent="0.25">
      <c r="B99" s="19" t="s">
        <v>384</v>
      </c>
      <c r="C99" s="20" t="s">
        <v>74</v>
      </c>
      <c r="D99" s="61">
        <v>8163</v>
      </c>
      <c r="E99" s="36">
        <f>D99*3.37</f>
        <v>27509.31</v>
      </c>
      <c r="F99" s="61"/>
      <c r="G99" s="36"/>
      <c r="H99" s="37">
        <f>E99+G99</f>
        <v>27509.31</v>
      </c>
    </row>
    <row r="100" spans="2:8" x14ac:dyDescent="0.25">
      <c r="B100" s="19" t="s">
        <v>656</v>
      </c>
      <c r="C100" s="20" t="s">
        <v>657</v>
      </c>
      <c r="D100" s="61">
        <v>5</v>
      </c>
      <c r="E100" s="36">
        <f>D100*3.37</f>
        <v>16.850000000000001</v>
      </c>
      <c r="F100" s="61"/>
      <c r="G100" s="36"/>
      <c r="H100" s="37">
        <f>E100+G100</f>
        <v>16.850000000000001</v>
      </c>
    </row>
    <row r="101" spans="2:8" x14ac:dyDescent="0.25">
      <c r="B101" s="31" t="s">
        <v>385</v>
      </c>
      <c r="C101" s="30" t="s">
        <v>248</v>
      </c>
      <c r="D101" s="62">
        <f>D102</f>
        <v>1509</v>
      </c>
      <c r="E101" s="63">
        <f t="shared" ref="E101:H101" si="45">E102</f>
        <v>5085.33</v>
      </c>
      <c r="F101" s="62">
        <f t="shared" si="45"/>
        <v>33</v>
      </c>
      <c r="G101" s="62">
        <f t="shared" si="45"/>
        <v>151.79999999999998</v>
      </c>
      <c r="H101" s="63">
        <f t="shared" si="45"/>
        <v>5237.13</v>
      </c>
    </row>
    <row r="102" spans="2:8" x14ac:dyDescent="0.25">
      <c r="B102" s="19" t="s">
        <v>386</v>
      </c>
      <c r="C102" s="20" t="s">
        <v>86</v>
      </c>
      <c r="D102" s="61">
        <v>1509</v>
      </c>
      <c r="E102" s="36">
        <f>D102*3.37</f>
        <v>5085.33</v>
      </c>
      <c r="F102" s="61">
        <v>33</v>
      </c>
      <c r="G102" s="36">
        <f>F102*4.6</f>
        <v>151.79999999999998</v>
      </c>
      <c r="H102" s="37">
        <f>E102+G102</f>
        <v>5237.13</v>
      </c>
    </row>
    <row r="103" spans="2:8" x14ac:dyDescent="0.25">
      <c r="B103" s="31" t="s">
        <v>387</v>
      </c>
      <c r="C103" s="30" t="s">
        <v>249</v>
      </c>
      <c r="D103" s="62">
        <f>D104</f>
        <v>2503</v>
      </c>
      <c r="E103" s="63">
        <f t="shared" ref="E103:H103" si="46">E104</f>
        <v>8435.11</v>
      </c>
      <c r="F103" s="62">
        <f t="shared" si="46"/>
        <v>0</v>
      </c>
      <c r="G103" s="62">
        <f t="shared" si="46"/>
        <v>0</v>
      </c>
      <c r="H103" s="63">
        <f t="shared" si="46"/>
        <v>8435.11</v>
      </c>
    </row>
    <row r="104" spans="2:8" x14ac:dyDescent="0.25">
      <c r="B104" s="19" t="s">
        <v>388</v>
      </c>
      <c r="C104" s="20" t="s">
        <v>281</v>
      </c>
      <c r="D104" s="61">
        <v>2503</v>
      </c>
      <c r="E104" s="36">
        <f>D104*3.37</f>
        <v>8435.11</v>
      </c>
      <c r="F104" s="61"/>
      <c r="G104" s="36"/>
      <c r="H104" s="37">
        <f>E104+G104</f>
        <v>8435.11</v>
      </c>
    </row>
    <row r="105" spans="2:8" x14ac:dyDescent="0.25">
      <c r="B105" s="31" t="s">
        <v>389</v>
      </c>
      <c r="C105" s="30" t="s">
        <v>250</v>
      </c>
      <c r="D105" s="62">
        <f>D106</f>
        <v>6639</v>
      </c>
      <c r="E105" s="63">
        <f t="shared" ref="E105:H105" si="47">E106</f>
        <v>22373.43</v>
      </c>
      <c r="F105" s="62">
        <f t="shared" si="47"/>
        <v>1135</v>
      </c>
      <c r="G105" s="62">
        <f t="shared" si="47"/>
        <v>5221</v>
      </c>
      <c r="H105" s="63">
        <f t="shared" si="47"/>
        <v>27594.43</v>
      </c>
    </row>
    <row r="106" spans="2:8" x14ac:dyDescent="0.25">
      <c r="B106" s="19" t="s">
        <v>390</v>
      </c>
      <c r="C106" s="20" t="s">
        <v>37</v>
      </c>
      <c r="D106" s="61">
        <v>6639</v>
      </c>
      <c r="E106" s="36">
        <f>D106*3.37</f>
        <v>22373.43</v>
      </c>
      <c r="F106" s="61">
        <v>1135</v>
      </c>
      <c r="G106" s="36">
        <f>F106*4.6</f>
        <v>5221</v>
      </c>
      <c r="H106" s="37">
        <f>E106+G106</f>
        <v>27594.43</v>
      </c>
    </row>
    <row r="107" spans="2:8" x14ac:dyDescent="0.25">
      <c r="B107" s="31" t="s">
        <v>391</v>
      </c>
      <c r="C107" s="30" t="s">
        <v>251</v>
      </c>
      <c r="D107" s="62">
        <f>SUM(D108:D109)</f>
        <v>45780</v>
      </c>
      <c r="E107" s="63">
        <f t="shared" ref="E107:H107" si="48">SUM(E108:E109)</f>
        <v>154278.6</v>
      </c>
      <c r="F107" s="62">
        <f t="shared" si="48"/>
        <v>1493</v>
      </c>
      <c r="G107" s="62">
        <f t="shared" si="48"/>
        <v>6867.7999999999993</v>
      </c>
      <c r="H107" s="63">
        <f t="shared" si="48"/>
        <v>161146.4</v>
      </c>
    </row>
    <row r="108" spans="2:8" x14ac:dyDescent="0.25">
      <c r="B108" s="19" t="s">
        <v>392</v>
      </c>
      <c r="C108" s="20" t="s">
        <v>290</v>
      </c>
      <c r="D108" s="61">
        <v>45660</v>
      </c>
      <c r="E108" s="36">
        <f>D108*3.37</f>
        <v>153874.20000000001</v>
      </c>
      <c r="F108" s="61">
        <v>1493</v>
      </c>
      <c r="G108" s="36">
        <f>F108*4.6</f>
        <v>6867.7999999999993</v>
      </c>
      <c r="H108" s="37">
        <f>E108+G108</f>
        <v>160742</v>
      </c>
    </row>
    <row r="109" spans="2:8" ht="31.5" x14ac:dyDescent="0.25">
      <c r="B109" s="19" t="s">
        <v>393</v>
      </c>
      <c r="C109" s="20" t="s">
        <v>83</v>
      </c>
      <c r="D109" s="61">
        <v>120</v>
      </c>
      <c r="E109" s="36">
        <f>D109*3.37</f>
        <v>404.40000000000003</v>
      </c>
      <c r="F109" s="61"/>
      <c r="G109" s="36"/>
      <c r="H109" s="37">
        <f>E109+G109</f>
        <v>404.40000000000003</v>
      </c>
    </row>
    <row r="110" spans="2:8" x14ac:dyDescent="0.25">
      <c r="B110" s="31" t="s">
        <v>394</v>
      </c>
      <c r="C110" s="30" t="s">
        <v>252</v>
      </c>
      <c r="D110" s="62">
        <f>D111</f>
        <v>13472</v>
      </c>
      <c r="E110" s="63">
        <f t="shared" ref="E110:H110" si="49">E111</f>
        <v>45400.639999999999</v>
      </c>
      <c r="F110" s="62">
        <f t="shared" si="49"/>
        <v>3</v>
      </c>
      <c r="G110" s="62">
        <f t="shared" si="49"/>
        <v>13.799999999999999</v>
      </c>
      <c r="H110" s="63">
        <f t="shared" si="49"/>
        <v>45414.44</v>
      </c>
    </row>
    <row r="111" spans="2:8" x14ac:dyDescent="0.25">
      <c r="B111" s="19" t="s">
        <v>395</v>
      </c>
      <c r="C111" s="20" t="s">
        <v>9</v>
      </c>
      <c r="D111" s="61">
        <v>13472</v>
      </c>
      <c r="E111" s="36">
        <f>D111*3.37</f>
        <v>45400.639999999999</v>
      </c>
      <c r="F111" s="61">
        <v>3</v>
      </c>
      <c r="G111" s="36">
        <f>F111*4.6</f>
        <v>13.799999999999999</v>
      </c>
      <c r="H111" s="37">
        <f>E111+G111</f>
        <v>45414.44</v>
      </c>
    </row>
    <row r="112" spans="2:8" x14ac:dyDescent="0.25">
      <c r="B112" s="31" t="s">
        <v>396</v>
      </c>
      <c r="C112" s="32" t="s">
        <v>253</v>
      </c>
      <c r="D112" s="62">
        <f>SUM(D113:D114)</f>
        <v>10616</v>
      </c>
      <c r="E112" s="63">
        <f t="shared" ref="E112:H112" si="50">SUM(E113:E114)</f>
        <v>35775.919999999998</v>
      </c>
      <c r="F112" s="62">
        <f t="shared" si="50"/>
        <v>6</v>
      </c>
      <c r="G112" s="62">
        <f t="shared" si="50"/>
        <v>27.599999999999998</v>
      </c>
      <c r="H112" s="63">
        <f t="shared" si="50"/>
        <v>35803.519999999997</v>
      </c>
    </row>
    <row r="113" spans="2:8" x14ac:dyDescent="0.25">
      <c r="B113" s="19" t="s">
        <v>397</v>
      </c>
      <c r="C113" s="21" t="s">
        <v>64</v>
      </c>
      <c r="D113" s="61">
        <v>21</v>
      </c>
      <c r="E113" s="36">
        <f>D113*3.37</f>
        <v>70.77</v>
      </c>
      <c r="F113" s="61"/>
      <c r="G113" s="36"/>
      <c r="H113" s="37">
        <f>E113+G113</f>
        <v>70.77</v>
      </c>
    </row>
    <row r="114" spans="2:8" x14ac:dyDescent="0.25">
      <c r="B114" s="19" t="s">
        <v>398</v>
      </c>
      <c r="C114" s="20" t="s">
        <v>75</v>
      </c>
      <c r="D114" s="61">
        <v>10595</v>
      </c>
      <c r="E114" s="36">
        <f>D114*3.37</f>
        <v>35705.15</v>
      </c>
      <c r="F114" s="61">
        <v>6</v>
      </c>
      <c r="G114" s="36">
        <f>F114*4.6</f>
        <v>27.599999999999998</v>
      </c>
      <c r="H114" s="37">
        <f>E114+G114</f>
        <v>35732.75</v>
      </c>
    </row>
    <row r="115" spans="2:8" x14ac:dyDescent="0.25">
      <c r="B115" s="31" t="s">
        <v>399</v>
      </c>
      <c r="C115" s="30" t="s">
        <v>254</v>
      </c>
      <c r="D115" s="62">
        <f>D116</f>
        <v>3547</v>
      </c>
      <c r="E115" s="63">
        <f t="shared" ref="E115:H115" si="51">E116</f>
        <v>11953.390000000001</v>
      </c>
      <c r="F115" s="62">
        <f t="shared" si="51"/>
        <v>0</v>
      </c>
      <c r="G115" s="62">
        <f t="shared" si="51"/>
        <v>0</v>
      </c>
      <c r="H115" s="63">
        <f t="shared" si="51"/>
        <v>11953.390000000001</v>
      </c>
    </row>
    <row r="116" spans="2:8" x14ac:dyDescent="0.25">
      <c r="B116" s="19" t="s">
        <v>400</v>
      </c>
      <c r="C116" s="20" t="s">
        <v>112</v>
      </c>
      <c r="D116" s="61">
        <v>3547</v>
      </c>
      <c r="E116" s="36">
        <f>D116*3.37</f>
        <v>11953.390000000001</v>
      </c>
      <c r="F116" s="61"/>
      <c r="G116" s="36"/>
      <c r="H116" s="37">
        <f>E116+G116</f>
        <v>11953.390000000001</v>
      </c>
    </row>
    <row r="117" spans="2:8" x14ac:dyDescent="0.25">
      <c r="B117" s="31" t="s">
        <v>401</v>
      </c>
      <c r="C117" s="30" t="s">
        <v>255</v>
      </c>
      <c r="D117" s="62">
        <f>D118</f>
        <v>8349</v>
      </c>
      <c r="E117" s="63">
        <f t="shared" ref="E117:H117" si="52">E118</f>
        <v>28136.13</v>
      </c>
      <c r="F117" s="62">
        <f t="shared" si="52"/>
        <v>8</v>
      </c>
      <c r="G117" s="62">
        <f t="shared" si="52"/>
        <v>36.799999999999997</v>
      </c>
      <c r="H117" s="63">
        <f t="shared" si="52"/>
        <v>28172.93</v>
      </c>
    </row>
    <row r="118" spans="2:8" s="12" customFormat="1" x14ac:dyDescent="0.25">
      <c r="B118" s="19" t="s">
        <v>402</v>
      </c>
      <c r="C118" s="20" t="s">
        <v>67</v>
      </c>
      <c r="D118" s="61">
        <v>8349</v>
      </c>
      <c r="E118" s="36">
        <f>D118*3.37</f>
        <v>28136.13</v>
      </c>
      <c r="F118" s="61">
        <v>8</v>
      </c>
      <c r="G118" s="36">
        <f>F118*4.6</f>
        <v>36.799999999999997</v>
      </c>
      <c r="H118" s="37">
        <f>E118+G118</f>
        <v>28172.93</v>
      </c>
    </row>
    <row r="119" spans="2:8" x14ac:dyDescent="0.25">
      <c r="B119" s="31" t="s">
        <v>403</v>
      </c>
      <c r="C119" s="33" t="s">
        <v>550</v>
      </c>
      <c r="D119" s="62">
        <f>SUM(D120:D124)</f>
        <v>7678</v>
      </c>
      <c r="E119" s="63">
        <f t="shared" ref="E119:H119" si="53">SUM(E120:E124)</f>
        <v>25874.86</v>
      </c>
      <c r="F119" s="62">
        <f t="shared" si="53"/>
        <v>16</v>
      </c>
      <c r="G119" s="62">
        <f t="shared" si="53"/>
        <v>73.599999999999994</v>
      </c>
      <c r="H119" s="63">
        <f t="shared" si="53"/>
        <v>25948.46</v>
      </c>
    </row>
    <row r="120" spans="2:8" x14ac:dyDescent="0.25">
      <c r="B120" s="19" t="s">
        <v>404</v>
      </c>
      <c r="C120" s="20" t="s">
        <v>123</v>
      </c>
      <c r="D120" s="61">
        <v>745</v>
      </c>
      <c r="E120" s="36">
        <f>D120*3.37</f>
        <v>2510.65</v>
      </c>
      <c r="F120" s="61">
        <v>6</v>
      </c>
      <c r="G120" s="36">
        <f>F120*4.6</f>
        <v>27.599999999999998</v>
      </c>
      <c r="H120" s="37">
        <f>E120+G120</f>
        <v>2538.25</v>
      </c>
    </row>
    <row r="121" spans="2:8" x14ac:dyDescent="0.25">
      <c r="B121" s="19" t="s">
        <v>405</v>
      </c>
      <c r="C121" s="20" t="s">
        <v>129</v>
      </c>
      <c r="D121" s="61">
        <v>457</v>
      </c>
      <c r="E121" s="36">
        <f t="shared" ref="E121:E124" si="54">D121*3.37</f>
        <v>1540.0900000000001</v>
      </c>
      <c r="F121" s="61"/>
      <c r="G121" s="36"/>
      <c r="H121" s="37">
        <f t="shared" ref="H121:H124" si="55">E121+G121</f>
        <v>1540.0900000000001</v>
      </c>
    </row>
    <row r="122" spans="2:8" x14ac:dyDescent="0.25">
      <c r="B122" s="19" t="s">
        <v>406</v>
      </c>
      <c r="C122" s="20" t="s">
        <v>136</v>
      </c>
      <c r="D122" s="61">
        <v>5474</v>
      </c>
      <c r="E122" s="36">
        <f t="shared" si="54"/>
        <v>18447.38</v>
      </c>
      <c r="F122" s="61"/>
      <c r="G122" s="36"/>
      <c r="H122" s="37">
        <f t="shared" si="55"/>
        <v>18447.38</v>
      </c>
    </row>
    <row r="123" spans="2:8" x14ac:dyDescent="0.25">
      <c r="B123" s="19" t="s">
        <v>407</v>
      </c>
      <c r="C123" s="20" t="s">
        <v>152</v>
      </c>
      <c r="D123" s="61">
        <v>523</v>
      </c>
      <c r="E123" s="36">
        <f t="shared" si="54"/>
        <v>1762.51</v>
      </c>
      <c r="F123" s="61">
        <v>10</v>
      </c>
      <c r="G123" s="36">
        <f>F123*4.6</f>
        <v>46</v>
      </c>
      <c r="H123" s="37">
        <f t="shared" si="55"/>
        <v>1808.51</v>
      </c>
    </row>
    <row r="124" spans="2:8" x14ac:dyDescent="0.25">
      <c r="B124" s="19" t="s">
        <v>408</v>
      </c>
      <c r="C124" s="20" t="s">
        <v>127</v>
      </c>
      <c r="D124" s="61">
        <v>479</v>
      </c>
      <c r="E124" s="36">
        <f t="shared" si="54"/>
        <v>1614.23</v>
      </c>
      <c r="F124" s="61"/>
      <c r="G124" s="36"/>
      <c r="H124" s="37">
        <f t="shared" si="55"/>
        <v>1614.23</v>
      </c>
    </row>
    <row r="125" spans="2:8" x14ac:dyDescent="0.25">
      <c r="B125" s="31" t="s">
        <v>409</v>
      </c>
      <c r="C125" s="30" t="s">
        <v>256</v>
      </c>
      <c r="D125" s="62">
        <f>SUM(D126:D129)</f>
        <v>13498</v>
      </c>
      <c r="E125" s="63">
        <f t="shared" ref="E125:H125" si="56">SUM(E126:E129)</f>
        <v>45488.26</v>
      </c>
      <c r="F125" s="62">
        <f t="shared" si="56"/>
        <v>1175</v>
      </c>
      <c r="G125" s="62">
        <f t="shared" si="56"/>
        <v>5404.9999999999991</v>
      </c>
      <c r="H125" s="63">
        <f t="shared" si="56"/>
        <v>50893.26</v>
      </c>
    </row>
    <row r="126" spans="2:8" x14ac:dyDescent="0.25">
      <c r="B126" s="19" t="s">
        <v>410</v>
      </c>
      <c r="C126" s="20" t="s">
        <v>116</v>
      </c>
      <c r="D126" s="61">
        <v>1602</v>
      </c>
      <c r="E126" s="36">
        <f>D126*3.37</f>
        <v>5398.74</v>
      </c>
      <c r="F126" s="61">
        <v>44</v>
      </c>
      <c r="G126" s="36">
        <f>F126*4.6</f>
        <v>202.39999999999998</v>
      </c>
      <c r="H126" s="37">
        <f>E126+G126</f>
        <v>5601.1399999999994</v>
      </c>
    </row>
    <row r="127" spans="2:8" x14ac:dyDescent="0.25">
      <c r="B127" s="19" t="s">
        <v>411</v>
      </c>
      <c r="C127" s="20" t="s">
        <v>61</v>
      </c>
      <c r="D127" s="61">
        <v>29</v>
      </c>
      <c r="E127" s="36">
        <f t="shared" ref="E127:E129" si="57">D127*3.37</f>
        <v>97.73</v>
      </c>
      <c r="F127" s="61"/>
      <c r="G127" s="36"/>
      <c r="H127" s="37">
        <f t="shared" ref="H127:H129" si="58">E127+G127</f>
        <v>97.73</v>
      </c>
    </row>
    <row r="128" spans="2:8" x14ac:dyDescent="0.25">
      <c r="B128" s="19" t="s">
        <v>412</v>
      </c>
      <c r="C128" s="20" t="s">
        <v>47</v>
      </c>
      <c r="D128" s="61">
        <v>10332</v>
      </c>
      <c r="E128" s="36">
        <f t="shared" si="57"/>
        <v>34818.840000000004</v>
      </c>
      <c r="F128" s="61">
        <v>1092</v>
      </c>
      <c r="G128" s="36">
        <f t="shared" ref="G128:G129" si="59">F128*4.6</f>
        <v>5023.2</v>
      </c>
      <c r="H128" s="37">
        <f t="shared" si="58"/>
        <v>39842.04</v>
      </c>
    </row>
    <row r="129" spans="2:8" x14ac:dyDescent="0.25">
      <c r="B129" s="19" t="s">
        <v>413</v>
      </c>
      <c r="C129" s="20" t="s">
        <v>62</v>
      </c>
      <c r="D129" s="61">
        <v>1535</v>
      </c>
      <c r="E129" s="36">
        <f t="shared" si="57"/>
        <v>5172.95</v>
      </c>
      <c r="F129" s="61">
        <v>39</v>
      </c>
      <c r="G129" s="36">
        <f t="shared" si="59"/>
        <v>179.39999999999998</v>
      </c>
      <c r="H129" s="37">
        <f t="shared" si="58"/>
        <v>5352.3499999999995</v>
      </c>
    </row>
    <row r="130" spans="2:8" x14ac:dyDescent="0.25">
      <c r="B130" s="31" t="s">
        <v>414</v>
      </c>
      <c r="C130" s="30" t="s">
        <v>257</v>
      </c>
      <c r="D130" s="62">
        <f>SUM(D131:D133)</f>
        <v>6555</v>
      </c>
      <c r="E130" s="63">
        <f t="shared" ref="E130:H130" si="60">SUM(E131:E133)</f>
        <v>22090.35</v>
      </c>
      <c r="F130" s="62">
        <f t="shared" si="60"/>
        <v>0</v>
      </c>
      <c r="G130" s="62">
        <f t="shared" si="60"/>
        <v>0</v>
      </c>
      <c r="H130" s="63">
        <f t="shared" si="60"/>
        <v>22090.35</v>
      </c>
    </row>
    <row r="131" spans="2:8" x14ac:dyDescent="0.25">
      <c r="B131" s="19" t="s">
        <v>415</v>
      </c>
      <c r="C131" s="20" t="s">
        <v>125</v>
      </c>
      <c r="D131" s="61">
        <v>1478</v>
      </c>
      <c r="E131" s="36">
        <f>D131*3.37</f>
        <v>4980.8600000000006</v>
      </c>
      <c r="F131" s="61"/>
      <c r="G131" s="36"/>
      <c r="H131" s="37">
        <f>E131+G131</f>
        <v>4980.8600000000006</v>
      </c>
    </row>
    <row r="132" spans="2:8" x14ac:dyDescent="0.25">
      <c r="B132" s="19" t="s">
        <v>416</v>
      </c>
      <c r="C132" s="20" t="s">
        <v>36</v>
      </c>
      <c r="D132" s="61">
        <v>12</v>
      </c>
      <c r="E132" s="36">
        <f t="shared" ref="E132:E133" si="61">D132*3.37</f>
        <v>40.44</v>
      </c>
      <c r="F132" s="61"/>
      <c r="G132" s="36"/>
      <c r="H132" s="37">
        <f t="shared" ref="H132:H133" si="62">E132+G132</f>
        <v>40.44</v>
      </c>
    </row>
    <row r="133" spans="2:8" x14ac:dyDescent="0.25">
      <c r="B133" s="19" t="s">
        <v>417</v>
      </c>
      <c r="C133" s="20" t="s">
        <v>18</v>
      </c>
      <c r="D133" s="61">
        <v>5065</v>
      </c>
      <c r="E133" s="36">
        <f t="shared" si="61"/>
        <v>17069.05</v>
      </c>
      <c r="F133" s="61"/>
      <c r="G133" s="36"/>
      <c r="H133" s="37">
        <f t="shared" si="62"/>
        <v>17069.05</v>
      </c>
    </row>
    <row r="134" spans="2:8" x14ac:dyDescent="0.25">
      <c r="B134" s="31" t="s">
        <v>418</v>
      </c>
      <c r="C134" s="30" t="s">
        <v>258</v>
      </c>
      <c r="D134" s="62">
        <f>D135</f>
        <v>937</v>
      </c>
      <c r="E134" s="63">
        <f t="shared" ref="E134:H134" si="63">E135</f>
        <v>3157.69</v>
      </c>
      <c r="F134" s="62">
        <f t="shared" si="63"/>
        <v>0</v>
      </c>
      <c r="G134" s="62">
        <f t="shared" si="63"/>
        <v>0</v>
      </c>
      <c r="H134" s="63">
        <f t="shared" si="63"/>
        <v>3157.69</v>
      </c>
    </row>
    <row r="135" spans="2:8" x14ac:dyDescent="0.25">
      <c r="B135" s="19" t="s">
        <v>419</v>
      </c>
      <c r="C135" s="20" t="s">
        <v>107</v>
      </c>
      <c r="D135" s="61">
        <v>937</v>
      </c>
      <c r="E135" s="36">
        <f>D135*3.37</f>
        <v>3157.69</v>
      </c>
      <c r="F135" s="61"/>
      <c r="G135" s="36"/>
      <c r="H135" s="37">
        <f>E135+G135</f>
        <v>3157.69</v>
      </c>
    </row>
    <row r="136" spans="2:8" x14ac:dyDescent="0.25">
      <c r="B136" s="31" t="s">
        <v>420</v>
      </c>
      <c r="C136" s="30" t="s">
        <v>259</v>
      </c>
      <c r="D136" s="62">
        <f>SUM(D137:D138)</f>
        <v>14051</v>
      </c>
      <c r="E136" s="63">
        <f t="shared" ref="E136:H136" si="64">SUM(E137:E138)</f>
        <v>47351.87</v>
      </c>
      <c r="F136" s="62">
        <f t="shared" si="64"/>
        <v>42</v>
      </c>
      <c r="G136" s="62">
        <f t="shared" si="64"/>
        <v>193.2</v>
      </c>
      <c r="H136" s="63">
        <f t="shared" si="64"/>
        <v>47545.07</v>
      </c>
    </row>
    <row r="137" spans="2:8" x14ac:dyDescent="0.25">
      <c r="B137" s="19" t="s">
        <v>421</v>
      </c>
      <c r="C137" s="20" t="s">
        <v>282</v>
      </c>
      <c r="D137" s="61">
        <v>13954</v>
      </c>
      <c r="E137" s="36">
        <f>D137*3.37</f>
        <v>47024.98</v>
      </c>
      <c r="F137" s="61">
        <v>42</v>
      </c>
      <c r="G137" s="36">
        <f>F137*4.6</f>
        <v>193.2</v>
      </c>
      <c r="H137" s="37">
        <f>E137+G137</f>
        <v>47218.18</v>
      </c>
    </row>
    <row r="138" spans="2:8" x14ac:dyDescent="0.25">
      <c r="B138" s="19" t="s">
        <v>422</v>
      </c>
      <c r="C138" s="20" t="s">
        <v>56</v>
      </c>
      <c r="D138" s="61">
        <v>97</v>
      </c>
      <c r="E138" s="36">
        <f>D138*3.37</f>
        <v>326.89</v>
      </c>
      <c r="F138" s="61"/>
      <c r="G138" s="36"/>
      <c r="H138" s="37">
        <f>E138+G138</f>
        <v>326.89</v>
      </c>
    </row>
    <row r="139" spans="2:8" x14ac:dyDescent="0.25">
      <c r="B139" s="31" t="s">
        <v>423</v>
      </c>
      <c r="C139" s="30" t="s">
        <v>260</v>
      </c>
      <c r="D139" s="62">
        <f>SUM(D140:D141)</f>
        <v>3391</v>
      </c>
      <c r="E139" s="63">
        <f t="shared" ref="E139:H139" si="65">SUM(E140:E141)</f>
        <v>11427.67</v>
      </c>
      <c r="F139" s="62">
        <f t="shared" si="65"/>
        <v>443</v>
      </c>
      <c r="G139" s="62">
        <f t="shared" si="65"/>
        <v>2037.7999999999997</v>
      </c>
      <c r="H139" s="63">
        <f t="shared" si="65"/>
        <v>13465.47</v>
      </c>
    </row>
    <row r="140" spans="2:8" x14ac:dyDescent="0.25">
      <c r="B140" s="19" t="s">
        <v>424</v>
      </c>
      <c r="C140" s="20" t="s">
        <v>291</v>
      </c>
      <c r="D140" s="61">
        <v>2872</v>
      </c>
      <c r="E140" s="36">
        <f>D140*3.37</f>
        <v>9678.64</v>
      </c>
      <c r="F140" s="61">
        <v>410</v>
      </c>
      <c r="G140" s="36">
        <f>F140*4.6</f>
        <v>1885.9999999999998</v>
      </c>
      <c r="H140" s="37">
        <f>E140+G140</f>
        <v>11564.64</v>
      </c>
    </row>
    <row r="141" spans="2:8" x14ac:dyDescent="0.25">
      <c r="B141" s="19" t="s">
        <v>425</v>
      </c>
      <c r="C141" s="20" t="s">
        <v>133</v>
      </c>
      <c r="D141" s="61">
        <v>519</v>
      </c>
      <c r="E141" s="36">
        <f>D141*3.37</f>
        <v>1749.03</v>
      </c>
      <c r="F141" s="61">
        <v>33</v>
      </c>
      <c r="G141" s="36">
        <f>F141*4.6</f>
        <v>151.79999999999998</v>
      </c>
      <c r="H141" s="37">
        <f>E141+G141</f>
        <v>1900.83</v>
      </c>
    </row>
    <row r="142" spans="2:8" x14ac:dyDescent="0.25">
      <c r="B142" s="31" t="s">
        <v>426</v>
      </c>
      <c r="C142" s="30" t="s">
        <v>261</v>
      </c>
      <c r="D142" s="62">
        <f>D143</f>
        <v>11284</v>
      </c>
      <c r="E142" s="63">
        <f t="shared" ref="E142:H142" si="66">E143</f>
        <v>38027.08</v>
      </c>
      <c r="F142" s="62">
        <f t="shared" si="66"/>
        <v>1617</v>
      </c>
      <c r="G142" s="62">
        <f t="shared" si="66"/>
        <v>7438.2</v>
      </c>
      <c r="H142" s="63">
        <f t="shared" si="66"/>
        <v>45465.279999999999</v>
      </c>
    </row>
    <row r="143" spans="2:8" x14ac:dyDescent="0.25">
      <c r="B143" s="19" t="s">
        <v>427</v>
      </c>
      <c r="C143" s="20" t="s">
        <v>121</v>
      </c>
      <c r="D143" s="61">
        <v>11284</v>
      </c>
      <c r="E143" s="36">
        <f>D143*3.37</f>
        <v>38027.08</v>
      </c>
      <c r="F143" s="61">
        <v>1617</v>
      </c>
      <c r="G143" s="36">
        <f>F143*4.6</f>
        <v>7438.2</v>
      </c>
      <c r="H143" s="37">
        <f>E143+G143</f>
        <v>45465.279999999999</v>
      </c>
    </row>
    <row r="144" spans="2:8" x14ac:dyDescent="0.25">
      <c r="B144" s="31" t="s">
        <v>428</v>
      </c>
      <c r="C144" s="30" t="s">
        <v>262</v>
      </c>
      <c r="D144" s="62">
        <f>SUM(D145:D146)</f>
        <v>7364</v>
      </c>
      <c r="E144" s="63">
        <f t="shared" ref="E144:H144" si="67">SUM(E145:E146)</f>
        <v>24816.68</v>
      </c>
      <c r="F144" s="62">
        <f t="shared" si="67"/>
        <v>281</v>
      </c>
      <c r="G144" s="62">
        <f t="shared" si="67"/>
        <v>1292.5999999999999</v>
      </c>
      <c r="H144" s="63">
        <f t="shared" si="67"/>
        <v>26109.280000000002</v>
      </c>
    </row>
    <row r="145" spans="2:8" x14ac:dyDescent="0.25">
      <c r="B145" s="19" t="s">
        <v>429</v>
      </c>
      <c r="C145" s="20" t="s">
        <v>141</v>
      </c>
      <c r="D145" s="61">
        <v>646</v>
      </c>
      <c r="E145" s="36">
        <f>D145*3.37</f>
        <v>2177.02</v>
      </c>
      <c r="F145" s="61">
        <v>152</v>
      </c>
      <c r="G145" s="36">
        <f>F145*4.6</f>
        <v>699.19999999999993</v>
      </c>
      <c r="H145" s="37">
        <f>E145+G145</f>
        <v>2876.22</v>
      </c>
    </row>
    <row r="146" spans="2:8" x14ac:dyDescent="0.25">
      <c r="B146" s="19" t="s">
        <v>430</v>
      </c>
      <c r="C146" s="20" t="s">
        <v>14</v>
      </c>
      <c r="D146" s="61">
        <v>6718</v>
      </c>
      <c r="E146" s="36">
        <f>D146*3.37</f>
        <v>22639.66</v>
      </c>
      <c r="F146" s="61">
        <v>129</v>
      </c>
      <c r="G146" s="36">
        <f>F146*4.6</f>
        <v>593.4</v>
      </c>
      <c r="H146" s="37">
        <f>E146+G146</f>
        <v>23233.06</v>
      </c>
    </row>
    <row r="147" spans="2:8" x14ac:dyDescent="0.25">
      <c r="B147" s="31" t="s">
        <v>431</v>
      </c>
      <c r="C147" s="30" t="s">
        <v>263</v>
      </c>
      <c r="D147" s="62">
        <f>SUM(D148:D149)</f>
        <v>52015</v>
      </c>
      <c r="E147" s="63">
        <f t="shared" ref="E147:H147" si="68">SUM(E148:E149)</f>
        <v>175290.55000000002</v>
      </c>
      <c r="F147" s="62">
        <f t="shared" si="68"/>
        <v>7630</v>
      </c>
      <c r="G147" s="62">
        <f t="shared" si="68"/>
        <v>35098</v>
      </c>
      <c r="H147" s="63">
        <f t="shared" si="68"/>
        <v>210388.55000000002</v>
      </c>
    </row>
    <row r="148" spans="2:8" x14ac:dyDescent="0.25">
      <c r="B148" s="19" t="s">
        <v>432</v>
      </c>
      <c r="C148" s="20" t="s">
        <v>88</v>
      </c>
      <c r="D148" s="61">
        <v>2063</v>
      </c>
      <c r="E148" s="36">
        <f>D148*3.37</f>
        <v>6952.31</v>
      </c>
      <c r="F148" s="61"/>
      <c r="G148" s="36"/>
      <c r="H148" s="37">
        <f>E148+G148</f>
        <v>6952.31</v>
      </c>
    </row>
    <row r="149" spans="2:8" x14ac:dyDescent="0.25">
      <c r="B149" s="19" t="s">
        <v>433</v>
      </c>
      <c r="C149" s="20" t="s">
        <v>20</v>
      </c>
      <c r="D149" s="61">
        <v>49952</v>
      </c>
      <c r="E149" s="36">
        <f>D149*3.37</f>
        <v>168338.24000000002</v>
      </c>
      <c r="F149" s="61">
        <v>7630</v>
      </c>
      <c r="G149" s="36">
        <f>F149*4.6</f>
        <v>35098</v>
      </c>
      <c r="H149" s="37">
        <f>E149+G149</f>
        <v>203436.24000000002</v>
      </c>
    </row>
    <row r="150" spans="2:8" x14ac:dyDescent="0.25">
      <c r="B150" s="31" t="s">
        <v>434</v>
      </c>
      <c r="C150" s="30" t="s">
        <v>264</v>
      </c>
      <c r="D150" s="62">
        <f>D151</f>
        <v>11064</v>
      </c>
      <c r="E150" s="63">
        <f t="shared" ref="E150:H150" si="69">E151</f>
        <v>37285.68</v>
      </c>
      <c r="F150" s="62">
        <f t="shared" si="69"/>
        <v>145</v>
      </c>
      <c r="G150" s="62">
        <f t="shared" si="69"/>
        <v>667</v>
      </c>
      <c r="H150" s="63">
        <f t="shared" si="69"/>
        <v>37952.68</v>
      </c>
    </row>
    <row r="151" spans="2:8" x14ac:dyDescent="0.25">
      <c r="B151" s="19" t="s">
        <v>435</v>
      </c>
      <c r="C151" s="20" t="s">
        <v>89</v>
      </c>
      <c r="D151" s="61">
        <v>11064</v>
      </c>
      <c r="E151" s="36">
        <f>D151*3.37</f>
        <v>37285.68</v>
      </c>
      <c r="F151" s="61">
        <v>145</v>
      </c>
      <c r="G151" s="36">
        <f>F151*4.6</f>
        <v>667</v>
      </c>
      <c r="H151" s="37">
        <f>E151+G151</f>
        <v>37952.68</v>
      </c>
    </row>
    <row r="152" spans="2:8" x14ac:dyDescent="0.25">
      <c r="B152" s="31" t="s">
        <v>436</v>
      </c>
      <c r="C152" s="30" t="s">
        <v>265</v>
      </c>
      <c r="D152" s="62">
        <f>SUM(D153:D156)</f>
        <v>7098</v>
      </c>
      <c r="E152" s="63">
        <f t="shared" ref="E152:H152" si="70">SUM(E153:E156)</f>
        <v>23920.260000000002</v>
      </c>
      <c r="F152" s="62">
        <f t="shared" si="70"/>
        <v>560</v>
      </c>
      <c r="G152" s="62">
        <f t="shared" si="70"/>
        <v>2576</v>
      </c>
      <c r="H152" s="63">
        <f t="shared" si="70"/>
        <v>26496.260000000002</v>
      </c>
    </row>
    <row r="153" spans="2:8" x14ac:dyDescent="0.25">
      <c r="B153" s="19" t="s">
        <v>437</v>
      </c>
      <c r="C153" s="20" t="s">
        <v>105</v>
      </c>
      <c r="D153" s="61">
        <v>600</v>
      </c>
      <c r="E153" s="36">
        <f>D153*3.37</f>
        <v>2022</v>
      </c>
      <c r="F153" s="61">
        <v>108</v>
      </c>
      <c r="G153" s="36">
        <f>F153*4.6</f>
        <v>496.79999999999995</v>
      </c>
      <c r="H153" s="37">
        <f>E153+G153</f>
        <v>2518.8000000000002</v>
      </c>
    </row>
    <row r="154" spans="2:8" x14ac:dyDescent="0.25">
      <c r="B154" s="19" t="s">
        <v>438</v>
      </c>
      <c r="C154" s="20" t="s">
        <v>115</v>
      </c>
      <c r="D154" s="61">
        <v>2</v>
      </c>
      <c r="E154" s="36">
        <f t="shared" ref="E154:E156" si="71">D154*3.37</f>
        <v>6.74</v>
      </c>
      <c r="F154" s="61"/>
      <c r="G154" s="36"/>
      <c r="H154" s="37">
        <f t="shared" ref="H154:H156" si="72">E154+G154</f>
        <v>6.74</v>
      </c>
    </row>
    <row r="155" spans="2:8" x14ac:dyDescent="0.25">
      <c r="B155" s="19" t="s">
        <v>439</v>
      </c>
      <c r="C155" s="20" t="s">
        <v>146</v>
      </c>
      <c r="D155" s="61">
        <v>476</v>
      </c>
      <c r="E155" s="36">
        <f t="shared" si="71"/>
        <v>1604.1200000000001</v>
      </c>
      <c r="F155" s="61"/>
      <c r="G155" s="36"/>
      <c r="H155" s="37">
        <f t="shared" si="72"/>
        <v>1604.1200000000001</v>
      </c>
    </row>
    <row r="156" spans="2:8" x14ac:dyDescent="0.25">
      <c r="B156" s="19" t="s">
        <v>440</v>
      </c>
      <c r="C156" s="20" t="s">
        <v>106</v>
      </c>
      <c r="D156" s="61">
        <v>6020</v>
      </c>
      <c r="E156" s="36">
        <f t="shared" si="71"/>
        <v>20287.400000000001</v>
      </c>
      <c r="F156" s="61">
        <v>452</v>
      </c>
      <c r="G156" s="36">
        <f>F156*4.6</f>
        <v>2079.1999999999998</v>
      </c>
      <c r="H156" s="37">
        <f t="shared" si="72"/>
        <v>22366.600000000002</v>
      </c>
    </row>
    <row r="157" spans="2:8" x14ac:dyDescent="0.25">
      <c r="B157" s="31" t="s">
        <v>441</v>
      </c>
      <c r="C157" s="30" t="s">
        <v>266</v>
      </c>
      <c r="D157" s="62">
        <f>SUM(D158:D159)</f>
        <v>12169</v>
      </c>
      <c r="E157" s="63">
        <f t="shared" ref="E157:H157" si="73">SUM(E158:E159)</f>
        <v>41009.53</v>
      </c>
      <c r="F157" s="62">
        <f t="shared" si="73"/>
        <v>126</v>
      </c>
      <c r="G157" s="62">
        <f t="shared" si="73"/>
        <v>579.59999999999991</v>
      </c>
      <c r="H157" s="63">
        <f t="shared" si="73"/>
        <v>41589.129999999997</v>
      </c>
    </row>
    <row r="158" spans="2:8" x14ac:dyDescent="0.25">
      <c r="B158" s="19" t="s">
        <v>442</v>
      </c>
      <c r="C158" s="20" t="s">
        <v>39</v>
      </c>
      <c r="D158" s="61">
        <v>6</v>
      </c>
      <c r="E158" s="36">
        <f>D158*3.37</f>
        <v>20.22</v>
      </c>
      <c r="F158" s="61"/>
      <c r="G158" s="36"/>
      <c r="H158" s="37">
        <f>E158+G158</f>
        <v>20.22</v>
      </c>
    </row>
    <row r="159" spans="2:8" x14ac:dyDescent="0.25">
      <c r="B159" s="19" t="s">
        <v>443</v>
      </c>
      <c r="C159" s="20" t="s">
        <v>41</v>
      </c>
      <c r="D159" s="61">
        <v>12163</v>
      </c>
      <c r="E159" s="36">
        <f>D159*3.37</f>
        <v>40989.31</v>
      </c>
      <c r="F159" s="61">
        <v>126</v>
      </c>
      <c r="G159" s="36">
        <f>F159*4.6</f>
        <v>579.59999999999991</v>
      </c>
      <c r="H159" s="37">
        <f>E159+G159</f>
        <v>41568.909999999996</v>
      </c>
    </row>
    <row r="160" spans="2:8" x14ac:dyDescent="0.25">
      <c r="B160" s="31" t="s">
        <v>444</v>
      </c>
      <c r="C160" s="30" t="s">
        <v>267</v>
      </c>
      <c r="D160" s="62">
        <f>SUM(D161:D162)</f>
        <v>5009</v>
      </c>
      <c r="E160" s="63">
        <f t="shared" ref="E160:H160" si="74">SUM(E161:E162)</f>
        <v>16880.330000000002</v>
      </c>
      <c r="F160" s="62">
        <f t="shared" si="74"/>
        <v>318</v>
      </c>
      <c r="G160" s="62">
        <f t="shared" si="74"/>
        <v>1462.8</v>
      </c>
      <c r="H160" s="63">
        <f t="shared" si="74"/>
        <v>18343.13</v>
      </c>
    </row>
    <row r="161" spans="2:8" x14ac:dyDescent="0.25">
      <c r="B161" s="19" t="s">
        <v>445</v>
      </c>
      <c r="C161" s="20" t="s">
        <v>118</v>
      </c>
      <c r="D161" s="61">
        <v>17</v>
      </c>
      <c r="E161" s="36">
        <f>D161*3.37</f>
        <v>57.29</v>
      </c>
      <c r="F161" s="61"/>
      <c r="G161" s="36"/>
      <c r="H161" s="37">
        <f>E161+G161</f>
        <v>57.29</v>
      </c>
    </row>
    <row r="162" spans="2:8" x14ac:dyDescent="0.25">
      <c r="B162" s="19" t="s">
        <v>446</v>
      </c>
      <c r="C162" s="20" t="s">
        <v>95</v>
      </c>
      <c r="D162" s="61">
        <v>4992</v>
      </c>
      <c r="E162" s="36">
        <f>D162*3.37</f>
        <v>16823.04</v>
      </c>
      <c r="F162" s="61">
        <v>318</v>
      </c>
      <c r="G162" s="36">
        <f>F162*4.6</f>
        <v>1462.8</v>
      </c>
      <c r="H162" s="37">
        <f>E162+G162</f>
        <v>18285.84</v>
      </c>
    </row>
    <row r="163" spans="2:8" x14ac:dyDescent="0.25">
      <c r="B163" s="31" t="s">
        <v>447</v>
      </c>
      <c r="C163" s="30" t="s">
        <v>268</v>
      </c>
      <c r="D163" s="62">
        <f>D164</f>
        <v>8537</v>
      </c>
      <c r="E163" s="63">
        <f t="shared" ref="E163:H163" si="75">E164</f>
        <v>28769.690000000002</v>
      </c>
      <c r="F163" s="62">
        <f t="shared" si="75"/>
        <v>2</v>
      </c>
      <c r="G163" s="62">
        <f t="shared" si="75"/>
        <v>9.1999999999999993</v>
      </c>
      <c r="H163" s="63">
        <f t="shared" si="75"/>
        <v>28778.890000000003</v>
      </c>
    </row>
    <row r="164" spans="2:8" ht="31.5" x14ac:dyDescent="0.25">
      <c r="B164" s="19" t="s">
        <v>448</v>
      </c>
      <c r="C164" s="20" t="s">
        <v>109</v>
      </c>
      <c r="D164" s="61">
        <v>8537</v>
      </c>
      <c r="E164" s="36">
        <f>D164*3.37</f>
        <v>28769.690000000002</v>
      </c>
      <c r="F164" s="61">
        <v>2</v>
      </c>
      <c r="G164" s="36">
        <f>F164*4.6</f>
        <v>9.1999999999999993</v>
      </c>
      <c r="H164" s="37">
        <f>E164+G164</f>
        <v>28778.890000000003</v>
      </c>
    </row>
    <row r="165" spans="2:8" x14ac:dyDescent="0.25">
      <c r="B165" s="31" t="s">
        <v>449</v>
      </c>
      <c r="C165" s="30" t="s">
        <v>269</v>
      </c>
      <c r="D165" s="62">
        <f>SUM(D166:D167)</f>
        <v>13551</v>
      </c>
      <c r="E165" s="63">
        <f t="shared" ref="E165:H165" si="76">SUM(E166:E167)</f>
        <v>45666.869999999995</v>
      </c>
      <c r="F165" s="62">
        <f t="shared" si="76"/>
        <v>1</v>
      </c>
      <c r="G165" s="62">
        <f t="shared" si="76"/>
        <v>4.5999999999999996</v>
      </c>
      <c r="H165" s="63">
        <f t="shared" si="76"/>
        <v>45671.469999999994</v>
      </c>
    </row>
    <row r="166" spans="2:8" x14ac:dyDescent="0.25">
      <c r="B166" s="19" t="s">
        <v>450</v>
      </c>
      <c r="C166" s="20" t="s">
        <v>6</v>
      </c>
      <c r="D166" s="61">
        <v>32</v>
      </c>
      <c r="E166" s="36">
        <f>D166*3.37</f>
        <v>107.84</v>
      </c>
      <c r="F166" s="61"/>
      <c r="G166" s="36"/>
      <c r="H166" s="37">
        <f>E166+G166</f>
        <v>107.84</v>
      </c>
    </row>
    <row r="167" spans="2:8" x14ac:dyDescent="0.25">
      <c r="B167" s="19" t="s">
        <v>451</v>
      </c>
      <c r="C167" s="20" t="s">
        <v>80</v>
      </c>
      <c r="D167" s="61">
        <v>13519</v>
      </c>
      <c r="E167" s="36">
        <f>D167*3.37</f>
        <v>45559.03</v>
      </c>
      <c r="F167" s="61">
        <v>1</v>
      </c>
      <c r="G167" s="36">
        <f>F167*4.6</f>
        <v>4.5999999999999996</v>
      </c>
      <c r="H167" s="37">
        <f>E167+G167</f>
        <v>45563.63</v>
      </c>
    </row>
    <row r="168" spans="2:8" x14ac:dyDescent="0.25">
      <c r="B168" s="31" t="s">
        <v>452</v>
      </c>
      <c r="C168" s="30" t="s">
        <v>270</v>
      </c>
      <c r="D168" s="62">
        <f>SUM(D169:D172)</f>
        <v>12643</v>
      </c>
      <c r="E168" s="63">
        <f t="shared" ref="E168:H168" si="77">SUM(E169:E172)</f>
        <v>42606.910000000011</v>
      </c>
      <c r="F168" s="62">
        <f t="shared" si="77"/>
        <v>2190</v>
      </c>
      <c r="G168" s="62">
        <f t="shared" si="77"/>
        <v>10074</v>
      </c>
      <c r="H168" s="63">
        <f t="shared" si="77"/>
        <v>52680.910000000011</v>
      </c>
    </row>
    <row r="169" spans="2:8" x14ac:dyDescent="0.25">
      <c r="B169" s="19" t="s">
        <v>453</v>
      </c>
      <c r="C169" s="20" t="s">
        <v>295</v>
      </c>
      <c r="D169" s="61">
        <v>12173</v>
      </c>
      <c r="E169" s="36">
        <f>D169*3.37</f>
        <v>41023.01</v>
      </c>
      <c r="F169" s="61">
        <v>2190</v>
      </c>
      <c r="G169" s="36">
        <f>F169*4.6</f>
        <v>10074</v>
      </c>
      <c r="H169" s="37">
        <f>E169+G169</f>
        <v>51097.01</v>
      </c>
    </row>
    <row r="170" spans="2:8" x14ac:dyDescent="0.25">
      <c r="B170" s="19" t="s">
        <v>454</v>
      </c>
      <c r="C170" s="20" t="s">
        <v>114</v>
      </c>
      <c r="D170" s="61">
        <v>376</v>
      </c>
      <c r="E170" s="36">
        <f t="shared" ref="E170:E172" si="78">D170*3.37</f>
        <v>1267.1200000000001</v>
      </c>
      <c r="F170" s="61"/>
      <c r="G170" s="36"/>
      <c r="H170" s="37">
        <f t="shared" ref="H170:H172" si="79">E170+G170</f>
        <v>1267.1200000000001</v>
      </c>
    </row>
    <row r="171" spans="2:8" x14ac:dyDescent="0.25">
      <c r="B171" s="19" t="s">
        <v>455</v>
      </c>
      <c r="C171" s="20" t="s">
        <v>173</v>
      </c>
      <c r="D171" s="61">
        <v>40</v>
      </c>
      <c r="E171" s="36">
        <f t="shared" si="78"/>
        <v>134.80000000000001</v>
      </c>
      <c r="F171" s="61"/>
      <c r="G171" s="36"/>
      <c r="H171" s="37">
        <f t="shared" si="79"/>
        <v>134.80000000000001</v>
      </c>
    </row>
    <row r="172" spans="2:8" x14ac:dyDescent="0.25">
      <c r="B172" s="19" t="s">
        <v>456</v>
      </c>
      <c r="C172" s="20" t="s">
        <v>53</v>
      </c>
      <c r="D172" s="61">
        <v>54</v>
      </c>
      <c r="E172" s="36">
        <f t="shared" si="78"/>
        <v>181.98000000000002</v>
      </c>
      <c r="F172" s="61"/>
      <c r="G172" s="36"/>
      <c r="H172" s="37">
        <f t="shared" si="79"/>
        <v>181.98000000000002</v>
      </c>
    </row>
    <row r="173" spans="2:8" x14ac:dyDescent="0.25">
      <c r="B173" s="31" t="s">
        <v>457</v>
      </c>
      <c r="C173" s="30" t="s">
        <v>271</v>
      </c>
      <c r="D173" s="62">
        <f>SUM(D174:D180)</f>
        <v>10942</v>
      </c>
      <c r="E173" s="63">
        <f t="shared" ref="E173:H173" si="80">SUM(E174:E180)</f>
        <v>36874.54</v>
      </c>
      <c r="F173" s="62">
        <f t="shared" si="80"/>
        <v>310</v>
      </c>
      <c r="G173" s="62">
        <f t="shared" si="80"/>
        <v>1426</v>
      </c>
      <c r="H173" s="63">
        <f t="shared" si="80"/>
        <v>38300.54</v>
      </c>
    </row>
    <row r="174" spans="2:8" x14ac:dyDescent="0.25">
      <c r="B174" s="19" t="s">
        <v>458</v>
      </c>
      <c r="C174" s="20" t="s">
        <v>135</v>
      </c>
      <c r="D174" s="61">
        <v>214</v>
      </c>
      <c r="E174" s="36">
        <f>D174*3.37</f>
        <v>721.18000000000006</v>
      </c>
      <c r="F174" s="61"/>
      <c r="G174" s="36"/>
      <c r="H174" s="37">
        <f>E174+G174</f>
        <v>721.18000000000006</v>
      </c>
    </row>
    <row r="175" spans="2:8" x14ac:dyDescent="0.25">
      <c r="B175" s="19" t="s">
        <v>459</v>
      </c>
      <c r="C175" s="20" t="s">
        <v>99</v>
      </c>
      <c r="D175" s="61">
        <v>411</v>
      </c>
      <c r="E175" s="36">
        <f t="shared" ref="E175:E180" si="81">D175*3.37</f>
        <v>1385.07</v>
      </c>
      <c r="F175" s="61"/>
      <c r="G175" s="36"/>
      <c r="H175" s="37">
        <f t="shared" ref="H175:H180" si="82">E175+G175</f>
        <v>1385.07</v>
      </c>
    </row>
    <row r="176" spans="2:8" x14ac:dyDescent="0.25">
      <c r="B176" s="19" t="s">
        <v>460</v>
      </c>
      <c r="C176" s="20" t="s">
        <v>149</v>
      </c>
      <c r="D176" s="61">
        <v>1</v>
      </c>
      <c r="E176" s="36">
        <f t="shared" si="81"/>
        <v>3.37</v>
      </c>
      <c r="F176" s="61"/>
      <c r="G176" s="36"/>
      <c r="H176" s="37">
        <f t="shared" si="82"/>
        <v>3.37</v>
      </c>
    </row>
    <row r="177" spans="2:8" x14ac:dyDescent="0.25">
      <c r="B177" s="19" t="s">
        <v>461</v>
      </c>
      <c r="C177" s="20" t="s">
        <v>158</v>
      </c>
      <c r="D177" s="61">
        <v>101</v>
      </c>
      <c r="E177" s="36">
        <f t="shared" si="81"/>
        <v>340.37</v>
      </c>
      <c r="F177" s="61"/>
      <c r="G177" s="36"/>
      <c r="H177" s="37">
        <f t="shared" si="82"/>
        <v>340.37</v>
      </c>
    </row>
    <row r="178" spans="2:8" x14ac:dyDescent="0.25">
      <c r="B178" s="19" t="s">
        <v>462</v>
      </c>
      <c r="C178" s="20" t="s">
        <v>142</v>
      </c>
      <c r="D178" s="61">
        <v>107</v>
      </c>
      <c r="E178" s="36">
        <f t="shared" si="81"/>
        <v>360.59000000000003</v>
      </c>
      <c r="F178" s="61"/>
      <c r="G178" s="36"/>
      <c r="H178" s="37">
        <f t="shared" si="82"/>
        <v>360.59000000000003</v>
      </c>
    </row>
    <row r="179" spans="2:8" x14ac:dyDescent="0.25">
      <c r="B179" s="19" t="s">
        <v>554</v>
      </c>
      <c r="C179" s="20" t="s">
        <v>134</v>
      </c>
      <c r="D179" s="61">
        <v>10091</v>
      </c>
      <c r="E179" s="36">
        <f t="shared" si="81"/>
        <v>34006.67</v>
      </c>
      <c r="F179" s="61">
        <v>310</v>
      </c>
      <c r="G179" s="36">
        <f>F179*4.6</f>
        <v>1426</v>
      </c>
      <c r="H179" s="37">
        <f t="shared" si="82"/>
        <v>35432.67</v>
      </c>
    </row>
    <row r="180" spans="2:8" x14ac:dyDescent="0.25">
      <c r="B180" s="19" t="s">
        <v>660</v>
      </c>
      <c r="C180" s="54" t="s">
        <v>661</v>
      </c>
      <c r="D180" s="61">
        <v>17</v>
      </c>
      <c r="E180" s="36">
        <f t="shared" si="81"/>
        <v>57.29</v>
      </c>
      <c r="F180" s="61"/>
      <c r="G180" s="36"/>
      <c r="H180" s="37">
        <f t="shared" si="82"/>
        <v>57.29</v>
      </c>
    </row>
    <row r="181" spans="2:8" x14ac:dyDescent="0.25">
      <c r="B181" s="31" t="s">
        <v>463</v>
      </c>
      <c r="C181" s="30" t="s">
        <v>272</v>
      </c>
      <c r="D181" s="62">
        <f>D182</f>
        <v>15270</v>
      </c>
      <c r="E181" s="63">
        <f t="shared" ref="E181:H181" si="83">E182</f>
        <v>51459.9</v>
      </c>
      <c r="F181" s="62">
        <f t="shared" si="83"/>
        <v>0</v>
      </c>
      <c r="G181" s="62">
        <f t="shared" si="83"/>
        <v>0</v>
      </c>
      <c r="H181" s="63">
        <f t="shared" si="83"/>
        <v>51459.9</v>
      </c>
    </row>
    <row r="182" spans="2:8" x14ac:dyDescent="0.25">
      <c r="B182" s="19" t="s">
        <v>464</v>
      </c>
      <c r="C182" s="20" t="s">
        <v>91</v>
      </c>
      <c r="D182" s="61">
        <v>15270</v>
      </c>
      <c r="E182" s="36">
        <f>D182*3.37</f>
        <v>51459.9</v>
      </c>
      <c r="F182" s="61"/>
      <c r="G182" s="36"/>
      <c r="H182" s="37">
        <f>E182+G182</f>
        <v>51459.9</v>
      </c>
    </row>
    <row r="183" spans="2:8" x14ac:dyDescent="0.25">
      <c r="B183" s="31" t="s">
        <v>465</v>
      </c>
      <c r="C183" s="30" t="s">
        <v>273</v>
      </c>
      <c r="D183" s="62">
        <f>SUM(D184:D185)</f>
        <v>21700</v>
      </c>
      <c r="E183" s="63">
        <f t="shared" ref="E183:H183" si="84">SUM(E184:E185)</f>
        <v>73129</v>
      </c>
      <c r="F183" s="62">
        <f t="shared" si="84"/>
        <v>32</v>
      </c>
      <c r="G183" s="62">
        <f t="shared" si="84"/>
        <v>147.19999999999999</v>
      </c>
      <c r="H183" s="63">
        <f t="shared" si="84"/>
        <v>73276.2</v>
      </c>
    </row>
    <row r="184" spans="2:8" x14ac:dyDescent="0.25">
      <c r="B184" s="19" t="s">
        <v>466</v>
      </c>
      <c r="C184" s="20" t="s">
        <v>292</v>
      </c>
      <c r="D184" s="61">
        <v>21660</v>
      </c>
      <c r="E184" s="36">
        <f>D184*3.37</f>
        <v>72994.2</v>
      </c>
      <c r="F184" s="61">
        <v>32</v>
      </c>
      <c r="G184" s="36">
        <f>F184*4.6</f>
        <v>147.19999999999999</v>
      </c>
      <c r="H184" s="37">
        <f>E184+G184</f>
        <v>73141.399999999994</v>
      </c>
    </row>
    <row r="185" spans="2:8" x14ac:dyDescent="0.25">
      <c r="B185" s="19" t="s">
        <v>467</v>
      </c>
      <c r="C185" s="23" t="s">
        <v>541</v>
      </c>
      <c r="D185" s="61">
        <v>40</v>
      </c>
      <c r="E185" s="36">
        <f>D185*3.37</f>
        <v>134.80000000000001</v>
      </c>
      <c r="F185" s="61"/>
      <c r="G185" s="36"/>
      <c r="H185" s="37">
        <f>E185+G185</f>
        <v>134.80000000000001</v>
      </c>
    </row>
    <row r="186" spans="2:8" x14ac:dyDescent="0.25">
      <c r="B186" s="31" t="s">
        <v>468</v>
      </c>
      <c r="C186" s="30" t="s">
        <v>274</v>
      </c>
      <c r="D186" s="62">
        <f>D187</f>
        <v>9261</v>
      </c>
      <c r="E186" s="63">
        <f t="shared" ref="E186:H186" si="85">E187</f>
        <v>31209.57</v>
      </c>
      <c r="F186" s="62">
        <f t="shared" si="85"/>
        <v>279</v>
      </c>
      <c r="G186" s="62">
        <f t="shared" si="85"/>
        <v>1283.3999999999999</v>
      </c>
      <c r="H186" s="63">
        <f t="shared" si="85"/>
        <v>32492.97</v>
      </c>
    </row>
    <row r="187" spans="2:8" x14ac:dyDescent="0.25">
      <c r="B187" s="19" t="s">
        <v>469</v>
      </c>
      <c r="C187" s="20" t="s">
        <v>59</v>
      </c>
      <c r="D187" s="61">
        <v>9261</v>
      </c>
      <c r="E187" s="36">
        <f>D187*3.37</f>
        <v>31209.57</v>
      </c>
      <c r="F187" s="61">
        <v>279</v>
      </c>
      <c r="G187" s="36">
        <f>F187*4.6</f>
        <v>1283.3999999999999</v>
      </c>
      <c r="H187" s="37">
        <f>E187+G187</f>
        <v>32492.97</v>
      </c>
    </row>
    <row r="188" spans="2:8" x14ac:dyDescent="0.25">
      <c r="B188" s="31" t="s">
        <v>470</v>
      </c>
      <c r="C188" s="34" t="s">
        <v>275</v>
      </c>
      <c r="D188" s="62">
        <f>SUM(D189:D190)</f>
        <v>9443</v>
      </c>
      <c r="E188" s="63">
        <f t="shared" ref="E188:H188" si="86">SUM(E189:E190)</f>
        <v>31822.91</v>
      </c>
      <c r="F188" s="62">
        <f t="shared" si="86"/>
        <v>128</v>
      </c>
      <c r="G188" s="62">
        <f t="shared" si="86"/>
        <v>588.79999999999995</v>
      </c>
      <c r="H188" s="63">
        <f t="shared" si="86"/>
        <v>32411.71</v>
      </c>
    </row>
    <row r="189" spans="2:8" x14ac:dyDescent="0.25">
      <c r="B189" s="19" t="s">
        <v>471</v>
      </c>
      <c r="C189" s="22" t="s">
        <v>119</v>
      </c>
      <c r="D189" s="61">
        <v>1147</v>
      </c>
      <c r="E189" s="36">
        <f>D189*3.37</f>
        <v>3865.3900000000003</v>
      </c>
      <c r="F189" s="61"/>
      <c r="G189" s="36"/>
      <c r="H189" s="37">
        <f>E189+G189</f>
        <v>3865.3900000000003</v>
      </c>
    </row>
    <row r="190" spans="2:8" x14ac:dyDescent="0.25">
      <c r="B190" s="19" t="s">
        <v>472</v>
      </c>
      <c r="C190" s="20" t="s">
        <v>13</v>
      </c>
      <c r="D190" s="61">
        <v>8296</v>
      </c>
      <c r="E190" s="36">
        <f>D190*3.37</f>
        <v>27957.52</v>
      </c>
      <c r="F190" s="61">
        <v>128</v>
      </c>
      <c r="G190" s="36">
        <f>F190*4.6</f>
        <v>588.79999999999995</v>
      </c>
      <c r="H190" s="37">
        <f>E190+G190</f>
        <v>28546.32</v>
      </c>
    </row>
    <row r="191" spans="2:8" x14ac:dyDescent="0.25">
      <c r="B191" s="31" t="s">
        <v>473</v>
      </c>
      <c r="C191" s="30" t="s">
        <v>276</v>
      </c>
      <c r="D191" s="62">
        <f>SUM(D192:D202)</f>
        <v>249589</v>
      </c>
      <c r="E191" s="63">
        <f t="shared" ref="E191:H191" si="87">SUM(E192:E202)</f>
        <v>841114.93</v>
      </c>
      <c r="F191" s="62">
        <f t="shared" si="87"/>
        <v>54631</v>
      </c>
      <c r="G191" s="62">
        <f t="shared" si="87"/>
        <v>251302.59999999998</v>
      </c>
      <c r="H191" s="63">
        <f t="shared" si="87"/>
        <v>1092417.53</v>
      </c>
    </row>
    <row r="192" spans="2:8" x14ac:dyDescent="0.25">
      <c r="B192" s="19" t="s">
        <v>474</v>
      </c>
      <c r="C192" s="20" t="s">
        <v>2</v>
      </c>
      <c r="D192" s="61">
        <v>1086</v>
      </c>
      <c r="E192" s="36">
        <f>D192*3.37</f>
        <v>3659.82</v>
      </c>
      <c r="F192" s="61">
        <v>2</v>
      </c>
      <c r="G192" s="36">
        <f>F192*4.6</f>
        <v>9.1999999999999993</v>
      </c>
      <c r="H192" s="37">
        <f>E192+G192</f>
        <v>3669.02</v>
      </c>
    </row>
    <row r="193" spans="2:8" x14ac:dyDescent="0.25">
      <c r="B193" s="19" t="s">
        <v>475</v>
      </c>
      <c r="C193" s="20" t="s">
        <v>293</v>
      </c>
      <c r="D193" s="61">
        <v>9668</v>
      </c>
      <c r="E193" s="36">
        <f t="shared" ref="E193:E202" si="88">D193*3.37</f>
        <v>32581.16</v>
      </c>
      <c r="F193" s="61">
        <v>2541</v>
      </c>
      <c r="G193" s="36">
        <f t="shared" ref="G193:G200" si="89">F193*4.6</f>
        <v>11688.599999999999</v>
      </c>
      <c r="H193" s="37">
        <f t="shared" ref="H193:H202" si="90">E193+G193</f>
        <v>44269.759999999995</v>
      </c>
    </row>
    <row r="194" spans="2:8" x14ac:dyDescent="0.25">
      <c r="B194" s="19" t="s">
        <v>476</v>
      </c>
      <c r="C194" s="20" t="s">
        <v>168</v>
      </c>
      <c r="D194" s="61">
        <v>52</v>
      </c>
      <c r="E194" s="36">
        <f t="shared" si="88"/>
        <v>175.24</v>
      </c>
      <c r="F194" s="61"/>
      <c r="G194" s="36"/>
      <c r="H194" s="37">
        <f t="shared" si="90"/>
        <v>175.24</v>
      </c>
    </row>
    <row r="195" spans="2:8" x14ac:dyDescent="0.25">
      <c r="B195" s="19" t="s">
        <v>477</v>
      </c>
      <c r="C195" s="20" t="s">
        <v>12</v>
      </c>
      <c r="D195" s="61">
        <v>235566</v>
      </c>
      <c r="E195" s="36">
        <f t="shared" si="88"/>
        <v>793857.42</v>
      </c>
      <c r="F195" s="61">
        <v>52075</v>
      </c>
      <c r="G195" s="36">
        <f t="shared" si="89"/>
        <v>239544.99999999997</v>
      </c>
      <c r="H195" s="37">
        <f t="shared" si="90"/>
        <v>1033402.42</v>
      </c>
    </row>
    <row r="196" spans="2:8" x14ac:dyDescent="0.25">
      <c r="B196" s="19" t="s">
        <v>478</v>
      </c>
      <c r="C196" s="20" t="s">
        <v>43</v>
      </c>
      <c r="D196" s="61">
        <v>47</v>
      </c>
      <c r="E196" s="36">
        <f t="shared" si="88"/>
        <v>158.39000000000001</v>
      </c>
      <c r="F196" s="61"/>
      <c r="G196" s="36"/>
      <c r="H196" s="37">
        <f t="shared" si="90"/>
        <v>158.39000000000001</v>
      </c>
    </row>
    <row r="197" spans="2:8" x14ac:dyDescent="0.25">
      <c r="B197" s="19" t="s">
        <v>479</v>
      </c>
      <c r="C197" s="20" t="s">
        <v>294</v>
      </c>
      <c r="D197" s="61">
        <v>578</v>
      </c>
      <c r="E197" s="36">
        <f t="shared" si="88"/>
        <v>1947.8600000000001</v>
      </c>
      <c r="F197" s="61"/>
      <c r="G197" s="36"/>
      <c r="H197" s="37">
        <f t="shared" si="90"/>
        <v>1947.8600000000001</v>
      </c>
    </row>
    <row r="198" spans="2:8" x14ac:dyDescent="0.25">
      <c r="B198" s="19" t="s">
        <v>480</v>
      </c>
      <c r="C198" s="20" t="s">
        <v>8</v>
      </c>
      <c r="D198" s="61">
        <v>689</v>
      </c>
      <c r="E198" s="36">
        <f t="shared" si="88"/>
        <v>2321.9300000000003</v>
      </c>
      <c r="F198" s="61"/>
      <c r="G198" s="36"/>
      <c r="H198" s="37">
        <f t="shared" si="90"/>
        <v>2321.9300000000003</v>
      </c>
    </row>
    <row r="199" spans="2:8" x14ac:dyDescent="0.25">
      <c r="B199" s="19" t="s">
        <v>481</v>
      </c>
      <c r="C199" s="20" t="s">
        <v>148</v>
      </c>
      <c r="D199" s="61">
        <v>428</v>
      </c>
      <c r="E199" s="36">
        <f t="shared" si="88"/>
        <v>1442.3600000000001</v>
      </c>
      <c r="F199" s="61">
        <v>12</v>
      </c>
      <c r="G199" s="36">
        <f t="shared" si="89"/>
        <v>55.199999999999996</v>
      </c>
      <c r="H199" s="37">
        <f t="shared" si="90"/>
        <v>1497.5600000000002</v>
      </c>
    </row>
    <row r="200" spans="2:8" x14ac:dyDescent="0.25">
      <c r="B200" s="19" t="s">
        <v>482</v>
      </c>
      <c r="C200" s="20" t="s">
        <v>150</v>
      </c>
      <c r="D200" s="65">
        <v>1321</v>
      </c>
      <c r="E200" s="36">
        <f t="shared" si="88"/>
        <v>4451.7700000000004</v>
      </c>
      <c r="F200" s="65">
        <v>1</v>
      </c>
      <c r="G200" s="36">
        <f t="shared" si="89"/>
        <v>4.5999999999999996</v>
      </c>
      <c r="H200" s="37">
        <f t="shared" si="90"/>
        <v>4456.3700000000008</v>
      </c>
    </row>
    <row r="201" spans="2:8" x14ac:dyDescent="0.25">
      <c r="B201" s="19" t="s">
        <v>484</v>
      </c>
      <c r="C201" s="23" t="s">
        <v>540</v>
      </c>
      <c r="D201" s="65">
        <v>45</v>
      </c>
      <c r="E201" s="36">
        <f t="shared" si="88"/>
        <v>151.65</v>
      </c>
      <c r="F201" s="65"/>
      <c r="G201" s="36"/>
      <c r="H201" s="37">
        <f t="shared" si="90"/>
        <v>151.65</v>
      </c>
    </row>
    <row r="202" spans="2:8" x14ac:dyDescent="0.25">
      <c r="B202" s="19" t="s">
        <v>485</v>
      </c>
      <c r="C202" s="23" t="s">
        <v>542</v>
      </c>
      <c r="D202" s="65">
        <v>109</v>
      </c>
      <c r="E202" s="36">
        <f t="shared" si="88"/>
        <v>367.33</v>
      </c>
      <c r="F202" s="65"/>
      <c r="G202" s="36"/>
      <c r="H202" s="37">
        <f t="shared" si="90"/>
        <v>367.33</v>
      </c>
    </row>
    <row r="203" spans="2:8" x14ac:dyDescent="0.25">
      <c r="B203" s="31" t="s">
        <v>483</v>
      </c>
      <c r="C203" s="30" t="s">
        <v>277</v>
      </c>
      <c r="D203" s="62">
        <f>SUM(D204:D205)</f>
        <v>35969</v>
      </c>
      <c r="E203" s="63">
        <f t="shared" ref="E203:H203" si="91">SUM(E204:E205)</f>
        <v>121215.53</v>
      </c>
      <c r="F203" s="62">
        <f t="shared" si="91"/>
        <v>3458</v>
      </c>
      <c r="G203" s="62">
        <f t="shared" si="91"/>
        <v>15906.8</v>
      </c>
      <c r="H203" s="63">
        <f t="shared" si="91"/>
        <v>137122.33000000002</v>
      </c>
    </row>
    <row r="204" spans="2:8" x14ac:dyDescent="0.25">
      <c r="B204" s="19" t="s">
        <v>486</v>
      </c>
      <c r="C204" s="20" t="s">
        <v>7</v>
      </c>
      <c r="D204" s="61">
        <v>30555</v>
      </c>
      <c r="E204" s="36">
        <f>D204*3.37</f>
        <v>102970.35</v>
      </c>
      <c r="F204" s="61">
        <v>2938</v>
      </c>
      <c r="G204" s="36">
        <f>F204*4.6</f>
        <v>13514.8</v>
      </c>
      <c r="H204" s="37">
        <f>E204+G204</f>
        <v>116485.15000000001</v>
      </c>
    </row>
    <row r="205" spans="2:8" x14ac:dyDescent="0.25">
      <c r="B205" s="19" t="s">
        <v>487</v>
      </c>
      <c r="C205" s="20" t="s">
        <v>110</v>
      </c>
      <c r="D205" s="61">
        <v>5414</v>
      </c>
      <c r="E205" s="36">
        <f>D205*3.37</f>
        <v>18245.18</v>
      </c>
      <c r="F205" s="61">
        <v>520</v>
      </c>
      <c r="G205" s="36">
        <f>F205*4.6</f>
        <v>2392</v>
      </c>
      <c r="H205" s="37">
        <f>E205+G205</f>
        <v>20637.18</v>
      </c>
    </row>
    <row r="206" spans="2:8" x14ac:dyDescent="0.25">
      <c r="B206" s="31" t="s">
        <v>488</v>
      </c>
      <c r="C206" s="30" t="s">
        <v>278</v>
      </c>
      <c r="D206" s="62">
        <f>D207</f>
        <v>8580</v>
      </c>
      <c r="E206" s="63">
        <f t="shared" ref="E206:H206" si="92">E207</f>
        <v>28914.600000000002</v>
      </c>
      <c r="F206" s="62">
        <f t="shared" si="92"/>
        <v>372</v>
      </c>
      <c r="G206" s="62">
        <f t="shared" si="92"/>
        <v>1711.1999999999998</v>
      </c>
      <c r="H206" s="63">
        <f t="shared" si="92"/>
        <v>30625.800000000003</v>
      </c>
    </row>
    <row r="207" spans="2:8" x14ac:dyDescent="0.25">
      <c r="B207" s="19" t="s">
        <v>489</v>
      </c>
      <c r="C207" s="20" t="s">
        <v>77</v>
      </c>
      <c r="D207" s="61">
        <v>8580</v>
      </c>
      <c r="E207" s="36">
        <f>D207*3.37</f>
        <v>28914.600000000002</v>
      </c>
      <c r="F207" s="61">
        <v>372</v>
      </c>
      <c r="G207" s="36">
        <f>F207*4.6</f>
        <v>1711.1999999999998</v>
      </c>
      <c r="H207" s="37">
        <f>E207+G207</f>
        <v>30625.800000000003</v>
      </c>
    </row>
    <row r="208" spans="2:8" x14ac:dyDescent="0.25">
      <c r="B208" s="31" t="s">
        <v>490</v>
      </c>
      <c r="C208" s="30" t="s">
        <v>279</v>
      </c>
      <c r="D208" s="62">
        <f>SUM(D209:D210)</f>
        <v>5573</v>
      </c>
      <c r="E208" s="63">
        <f t="shared" ref="E208:H208" si="93">SUM(E209:E210)</f>
        <v>18781.010000000002</v>
      </c>
      <c r="F208" s="62">
        <f t="shared" si="93"/>
        <v>0</v>
      </c>
      <c r="G208" s="62">
        <f t="shared" si="93"/>
        <v>0</v>
      </c>
      <c r="H208" s="63">
        <f t="shared" si="93"/>
        <v>18781.010000000002</v>
      </c>
    </row>
    <row r="209" spans="1:8" ht="33.75" customHeight="1" x14ac:dyDescent="0.25">
      <c r="B209" s="19" t="s">
        <v>491</v>
      </c>
      <c r="C209" s="20" t="s">
        <v>32</v>
      </c>
      <c r="D209" s="61">
        <v>5553</v>
      </c>
      <c r="E209" s="36">
        <f>D209*3.37</f>
        <v>18713.61</v>
      </c>
      <c r="F209" s="61"/>
      <c r="G209" s="36"/>
      <c r="H209" s="37">
        <f>E209+G209</f>
        <v>18713.61</v>
      </c>
    </row>
    <row r="210" spans="1:8" x14ac:dyDescent="0.25">
      <c r="B210" s="19" t="s">
        <v>492</v>
      </c>
      <c r="C210" s="20" t="s">
        <v>63</v>
      </c>
      <c r="D210" s="61">
        <v>20</v>
      </c>
      <c r="E210" s="36">
        <f>D210*3.37</f>
        <v>67.400000000000006</v>
      </c>
      <c r="F210" s="61"/>
      <c r="G210" s="36"/>
      <c r="H210" s="37">
        <f>E210+G210</f>
        <v>67.400000000000006</v>
      </c>
    </row>
    <row r="211" spans="1:8" s="1" customFormat="1" x14ac:dyDescent="0.25">
      <c r="A211" s="14"/>
      <c r="B211" s="79" t="s">
        <v>493</v>
      </c>
      <c r="C211" s="80"/>
      <c r="D211" s="66">
        <f>D7+D12+D17+D19+D22+D24+D27+D30+D34+D37+D39+D41+D47+D54+D56+D58+D61+D64+D66+D69+D75+D80+D85+D88+D90+D93+D98+D101+D103+D105+D107+D110+D112+D115+D117+D119+D125+D130+D134+D136+D139+D142+D144+D147+D150+D152+D157+D160+D163+D165+D168+D173+D181+D183+D186+D188+D191+D203+D206+D208</f>
        <v>1127968</v>
      </c>
      <c r="E211" s="67">
        <f t="shared" ref="E211:H211" si="94">E7+E12+E17+E19+E22+E24+E27+E30+E34+E37+E39+E41+E47+E54+E56+E58+E61+E64+E66+E69+E75+E80+E85+E88+E90+E93+E98+E101+E103+E105+E107+E110+E112+E115+E117+E119+E125+E130+E134+E136+E139+E142+E144+E147+E150+E152+E157+E160+E163+E165+E168+E173+E181+E183+E186+E188+E191+E203+E206+E208</f>
        <v>3801252.1599999997</v>
      </c>
      <c r="F211" s="66">
        <f t="shared" si="94"/>
        <v>108325</v>
      </c>
      <c r="G211" s="66">
        <f t="shared" si="94"/>
        <v>498294.99999999994</v>
      </c>
      <c r="H211" s="67">
        <f t="shared" si="94"/>
        <v>4299547.1599999992</v>
      </c>
    </row>
    <row r="212" spans="1:8" x14ac:dyDescent="0.25">
      <c r="E212" s="35"/>
      <c r="G212" s="7" t="s">
        <v>680</v>
      </c>
      <c r="H212" s="10">
        <v>4299548</v>
      </c>
    </row>
    <row r="213" spans="1:8" x14ac:dyDescent="0.25">
      <c r="E213" s="69"/>
      <c r="G213" s="70"/>
      <c r="H213" s="70"/>
    </row>
    <row r="214" spans="1:8" x14ac:dyDescent="0.25">
      <c r="E214" s="6"/>
      <c r="G214" s="15"/>
    </row>
    <row r="215" spans="1:8" x14ac:dyDescent="0.25">
      <c r="D215" s="70"/>
      <c r="F215" s="70"/>
    </row>
    <row r="216" spans="1:8" x14ac:dyDescent="0.25">
      <c r="D216" s="70"/>
      <c r="F216" s="70"/>
      <c r="H216" s="27"/>
    </row>
    <row r="217" spans="1:8" x14ac:dyDescent="0.25">
      <c r="H217" s="28"/>
    </row>
  </sheetData>
  <sortState xmlns:xlrd2="http://schemas.microsoft.com/office/spreadsheetml/2017/richdata2" ref="B8:E210">
    <sortCondition ref="C6:C210"/>
  </sortState>
  <mergeCells count="5">
    <mergeCell ref="D3:E3"/>
    <mergeCell ref="F3:G3"/>
    <mergeCell ref="B4:H4"/>
    <mergeCell ref="E2:H2"/>
    <mergeCell ref="B211:C211"/>
  </mergeCells>
  <conditionalFormatting sqref="C63">
    <cfRule type="duplicateValues" dxfId="40" priority="4"/>
  </conditionalFormatting>
  <conditionalFormatting sqref="C201">
    <cfRule type="duplicateValues" dxfId="39" priority="3"/>
  </conditionalFormatting>
  <conditionalFormatting sqref="C185">
    <cfRule type="duplicateValues" dxfId="38" priority="2"/>
  </conditionalFormatting>
  <conditionalFormatting sqref="C202">
    <cfRule type="duplicateValues" dxfId="37" priority="1"/>
  </conditionalFormatting>
  <pageMargins left="0.31496062992125984" right="0.31496062992125984" top="0.35433070866141736" bottom="0.35433070866141736" header="0.31496062992125984" footer="0.31496062992125984"/>
  <pageSetup paperSize="9" scale="60" fitToHeight="0" orientation="portrait" r:id="rId1"/>
  <rowBreaks count="1" manualBreakCount="1">
    <brk id="7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70"/>
  <sheetViews>
    <sheetView tabSelected="1" view="pageBreakPreview" zoomScale="85" zoomScaleNormal="145" zoomScaleSheetLayoutView="85" workbookViewId="0">
      <selection activeCell="C6" sqref="C6"/>
    </sheetView>
  </sheetViews>
  <sheetFormatPr defaultColWidth="11" defaultRowHeight="15.75" x14ac:dyDescent="0.25"/>
  <cols>
    <col min="1" max="1" width="5.625" style="12" customWidth="1"/>
    <col min="2" max="2" width="5.375" style="45" customWidth="1"/>
    <col min="3" max="3" width="39.25" style="46" customWidth="1"/>
    <col min="4" max="4" width="16.625" style="52" customWidth="1"/>
    <col min="5" max="5" width="13.25" style="8" customWidth="1"/>
    <col min="6" max="6" width="13.625" style="8" customWidth="1"/>
    <col min="7" max="7" width="11" style="8"/>
    <col min="8" max="8" width="13" style="48" customWidth="1"/>
    <col min="9" max="16384" width="11" style="12"/>
  </cols>
  <sheetData>
    <row r="2" spans="2:8" ht="51" customHeight="1" x14ac:dyDescent="0.25">
      <c r="D2" s="47"/>
      <c r="E2" s="83" t="s">
        <v>553</v>
      </c>
      <c r="F2" s="83"/>
      <c r="G2" s="83"/>
      <c r="H2" s="83"/>
    </row>
    <row r="3" spans="2:8" x14ac:dyDescent="0.25">
      <c r="D3" s="81"/>
      <c r="E3" s="81"/>
    </row>
    <row r="4" spans="2:8" ht="36" customHeight="1" x14ac:dyDescent="0.25">
      <c r="B4" s="82" t="s">
        <v>655</v>
      </c>
      <c r="C4" s="82"/>
      <c r="D4" s="82"/>
      <c r="E4" s="82"/>
      <c r="F4" s="82"/>
      <c r="G4" s="82"/>
      <c r="H4" s="82"/>
    </row>
    <row r="6" spans="2:8" s="13" customFormat="1" ht="71.25" customHeight="1" x14ac:dyDescent="0.25">
      <c r="B6" s="11" t="s">
        <v>179</v>
      </c>
      <c r="C6" s="11" t="s">
        <v>284</v>
      </c>
      <c r="D6" s="24" t="s">
        <v>494</v>
      </c>
      <c r="E6" s="11" t="s">
        <v>495</v>
      </c>
      <c r="F6" s="24" t="s">
        <v>496</v>
      </c>
      <c r="G6" s="11" t="s">
        <v>497</v>
      </c>
      <c r="H6" s="9" t="s">
        <v>498</v>
      </c>
    </row>
    <row r="7" spans="2:8" s="49" customFormat="1" x14ac:dyDescent="0.25">
      <c r="B7" s="25" t="s">
        <v>301</v>
      </c>
      <c r="C7" s="16" t="s">
        <v>96</v>
      </c>
      <c r="D7" s="17">
        <v>2245</v>
      </c>
      <c r="E7" s="38">
        <f>D7*3.37</f>
        <v>7565.6500000000005</v>
      </c>
      <c r="F7" s="17">
        <v>73</v>
      </c>
      <c r="G7" s="39">
        <f>F7*4.6</f>
        <v>335.79999999999995</v>
      </c>
      <c r="H7" s="40">
        <f>E7+G7</f>
        <v>7901.4500000000007</v>
      </c>
    </row>
    <row r="8" spans="2:8" s="49" customFormat="1" x14ac:dyDescent="0.25">
      <c r="B8" s="25" t="s">
        <v>302</v>
      </c>
      <c r="C8" s="16" t="s">
        <v>85</v>
      </c>
      <c r="D8" s="17">
        <f>12139+218</f>
        <v>12357</v>
      </c>
      <c r="E8" s="38">
        <f t="shared" ref="E8:E70" si="0">D8*3.37</f>
        <v>41643.090000000004</v>
      </c>
      <c r="F8" s="17">
        <v>12</v>
      </c>
      <c r="G8" s="39">
        <f t="shared" ref="G8:G70" si="1">F8*4.6</f>
        <v>55.199999999999996</v>
      </c>
      <c r="H8" s="40">
        <f t="shared" ref="H8:H70" si="2">E8+G8</f>
        <v>41698.29</v>
      </c>
    </row>
    <row r="9" spans="2:8" s="49" customFormat="1" ht="33.75" customHeight="1" x14ac:dyDescent="0.25">
      <c r="B9" s="25" t="s">
        <v>308</v>
      </c>
      <c r="C9" s="16" t="s">
        <v>103</v>
      </c>
      <c r="D9" s="17">
        <v>1427</v>
      </c>
      <c r="E9" s="38">
        <f t="shared" si="0"/>
        <v>4808.99</v>
      </c>
      <c r="F9" s="17"/>
      <c r="G9" s="39">
        <f t="shared" si="1"/>
        <v>0</v>
      </c>
      <c r="H9" s="40">
        <f t="shared" si="2"/>
        <v>4808.99</v>
      </c>
    </row>
    <row r="10" spans="2:8" s="49" customFormat="1" ht="31.5" x14ac:dyDescent="0.25">
      <c r="B10" s="25" t="s">
        <v>310</v>
      </c>
      <c r="C10" s="16" t="s">
        <v>0</v>
      </c>
      <c r="D10" s="17">
        <v>2169</v>
      </c>
      <c r="E10" s="38">
        <f t="shared" si="0"/>
        <v>7309.5300000000007</v>
      </c>
      <c r="F10" s="17"/>
      <c r="G10" s="39">
        <f t="shared" si="1"/>
        <v>0</v>
      </c>
      <c r="H10" s="40">
        <f t="shared" si="2"/>
        <v>7309.5300000000007</v>
      </c>
    </row>
    <row r="11" spans="2:8" s="49" customFormat="1" x14ac:dyDescent="0.25">
      <c r="B11" s="25" t="s">
        <v>312</v>
      </c>
      <c r="C11" s="16" t="s">
        <v>658</v>
      </c>
      <c r="D11" s="17">
        <v>17813</v>
      </c>
      <c r="E11" s="38">
        <f t="shared" si="0"/>
        <v>60029.810000000005</v>
      </c>
      <c r="F11" s="17">
        <v>4049</v>
      </c>
      <c r="G11" s="39">
        <f>F11*4.6</f>
        <v>18625.399999999998</v>
      </c>
      <c r="H11" s="40">
        <f t="shared" si="2"/>
        <v>78655.210000000006</v>
      </c>
    </row>
    <row r="12" spans="2:8" s="49" customFormat="1" x14ac:dyDescent="0.25">
      <c r="B12" s="25" t="s">
        <v>313</v>
      </c>
      <c r="C12" s="16" t="s">
        <v>84</v>
      </c>
      <c r="D12" s="17">
        <v>80</v>
      </c>
      <c r="E12" s="38">
        <f t="shared" si="0"/>
        <v>269.60000000000002</v>
      </c>
      <c r="F12" s="17"/>
      <c r="G12" s="39">
        <f t="shared" si="1"/>
        <v>0</v>
      </c>
      <c r="H12" s="40">
        <f t="shared" si="2"/>
        <v>269.60000000000002</v>
      </c>
    </row>
    <row r="13" spans="2:8" s="49" customFormat="1" x14ac:dyDescent="0.25">
      <c r="B13" s="25" t="s">
        <v>315</v>
      </c>
      <c r="C13" s="16" t="s">
        <v>545</v>
      </c>
      <c r="D13" s="17">
        <v>269</v>
      </c>
      <c r="E13" s="38">
        <f t="shared" si="0"/>
        <v>906.53</v>
      </c>
      <c r="F13" s="17"/>
      <c r="G13" s="39">
        <f t="shared" si="1"/>
        <v>0</v>
      </c>
      <c r="H13" s="40">
        <f t="shared" si="2"/>
        <v>906.53</v>
      </c>
    </row>
    <row r="14" spans="2:8" s="49" customFormat="1" x14ac:dyDescent="0.25">
      <c r="B14" s="25" t="s">
        <v>318</v>
      </c>
      <c r="C14" s="16" t="s">
        <v>24</v>
      </c>
      <c r="D14" s="17">
        <v>81</v>
      </c>
      <c r="E14" s="38">
        <f t="shared" si="0"/>
        <v>272.97000000000003</v>
      </c>
      <c r="F14" s="17"/>
      <c r="G14" s="39">
        <f t="shared" si="1"/>
        <v>0</v>
      </c>
      <c r="H14" s="40">
        <f t="shared" si="2"/>
        <v>272.97000000000003</v>
      </c>
    </row>
    <row r="15" spans="2:8" s="49" customFormat="1" x14ac:dyDescent="0.25">
      <c r="B15" s="25" t="s">
        <v>322</v>
      </c>
      <c r="C15" s="16" t="s">
        <v>73</v>
      </c>
      <c r="D15" s="17">
        <v>26</v>
      </c>
      <c r="E15" s="38">
        <f t="shared" si="0"/>
        <v>87.62</v>
      </c>
      <c r="F15" s="17"/>
      <c r="G15" s="39">
        <f t="shared" si="1"/>
        <v>0</v>
      </c>
      <c r="H15" s="40">
        <f t="shared" si="2"/>
        <v>87.62</v>
      </c>
    </row>
    <row r="16" spans="2:8" s="49" customFormat="1" ht="18" customHeight="1" x14ac:dyDescent="0.25">
      <c r="B16" s="25" t="s">
        <v>325</v>
      </c>
      <c r="C16" s="16" t="s">
        <v>26</v>
      </c>
      <c r="D16" s="17">
        <v>258</v>
      </c>
      <c r="E16" s="38">
        <f t="shared" si="0"/>
        <v>869.46</v>
      </c>
      <c r="F16" s="17"/>
      <c r="G16" s="39">
        <f t="shared" si="1"/>
        <v>0</v>
      </c>
      <c r="H16" s="40">
        <f t="shared" si="2"/>
        <v>869.46</v>
      </c>
    </row>
    <row r="17" spans="2:8" s="49" customFormat="1" x14ac:dyDescent="0.25">
      <c r="B17" s="25" t="s">
        <v>327</v>
      </c>
      <c r="C17" s="16" t="s">
        <v>3</v>
      </c>
      <c r="D17" s="17">
        <v>176</v>
      </c>
      <c r="E17" s="38">
        <f t="shared" si="0"/>
        <v>593.12</v>
      </c>
      <c r="F17" s="17"/>
      <c r="G17" s="39">
        <f t="shared" si="1"/>
        <v>0</v>
      </c>
      <c r="H17" s="40">
        <f t="shared" si="2"/>
        <v>593.12</v>
      </c>
    </row>
    <row r="18" spans="2:8" s="49" customFormat="1" x14ac:dyDescent="0.25">
      <c r="B18" s="25" t="s">
        <v>329</v>
      </c>
      <c r="C18" s="16" t="s">
        <v>19</v>
      </c>
      <c r="D18" s="17">
        <v>377</v>
      </c>
      <c r="E18" s="38">
        <f t="shared" si="0"/>
        <v>1270.49</v>
      </c>
      <c r="F18" s="17"/>
      <c r="G18" s="39">
        <f t="shared" si="1"/>
        <v>0</v>
      </c>
      <c r="H18" s="40">
        <f t="shared" si="2"/>
        <v>1270.49</v>
      </c>
    </row>
    <row r="19" spans="2:8" s="49" customFormat="1" ht="31.5" x14ac:dyDescent="0.25">
      <c r="B19" s="25" t="s">
        <v>335</v>
      </c>
      <c r="C19" s="16" t="s">
        <v>181</v>
      </c>
      <c r="D19" s="17">
        <v>205</v>
      </c>
      <c r="E19" s="38">
        <f t="shared" si="0"/>
        <v>690.85</v>
      </c>
      <c r="F19" s="17"/>
      <c r="G19" s="39">
        <f t="shared" si="1"/>
        <v>0</v>
      </c>
      <c r="H19" s="40">
        <f t="shared" si="2"/>
        <v>690.85</v>
      </c>
    </row>
    <row r="20" spans="2:8" s="49" customFormat="1" ht="31.5" x14ac:dyDescent="0.25">
      <c r="B20" s="25" t="s">
        <v>342</v>
      </c>
      <c r="C20" s="16" t="s">
        <v>52</v>
      </c>
      <c r="D20" s="17">
        <v>156</v>
      </c>
      <c r="E20" s="38">
        <f t="shared" si="0"/>
        <v>525.72</v>
      </c>
      <c r="F20" s="17"/>
      <c r="G20" s="39">
        <f t="shared" si="1"/>
        <v>0</v>
      </c>
      <c r="H20" s="40">
        <f t="shared" si="2"/>
        <v>525.72</v>
      </c>
    </row>
    <row r="21" spans="2:8" ht="31.5" x14ac:dyDescent="0.25">
      <c r="B21" s="25" t="s">
        <v>344</v>
      </c>
      <c r="C21" s="16" t="s">
        <v>1</v>
      </c>
      <c r="D21" s="17">
        <v>5852</v>
      </c>
      <c r="E21" s="38">
        <f t="shared" si="0"/>
        <v>19721.240000000002</v>
      </c>
      <c r="F21" s="17"/>
      <c r="G21" s="39">
        <f t="shared" si="1"/>
        <v>0</v>
      </c>
      <c r="H21" s="40">
        <f t="shared" si="2"/>
        <v>19721.240000000002</v>
      </c>
    </row>
    <row r="22" spans="2:8" ht="31.5" x14ac:dyDescent="0.25">
      <c r="B22" s="25" t="s">
        <v>346</v>
      </c>
      <c r="C22" s="16" t="s">
        <v>536</v>
      </c>
      <c r="D22" s="17">
        <v>20</v>
      </c>
      <c r="E22" s="38">
        <f t="shared" si="0"/>
        <v>67.400000000000006</v>
      </c>
      <c r="F22" s="17"/>
      <c r="G22" s="39">
        <f t="shared" si="1"/>
        <v>0</v>
      </c>
      <c r="H22" s="40">
        <f t="shared" si="2"/>
        <v>67.400000000000006</v>
      </c>
    </row>
    <row r="23" spans="2:8" ht="31.5" x14ac:dyDescent="0.25">
      <c r="B23" s="25" t="s">
        <v>348</v>
      </c>
      <c r="C23" s="16" t="s">
        <v>535</v>
      </c>
      <c r="D23" s="17">
        <v>5</v>
      </c>
      <c r="E23" s="38">
        <f t="shared" si="0"/>
        <v>16.850000000000001</v>
      </c>
      <c r="F23" s="17"/>
      <c r="G23" s="39">
        <f t="shared" si="1"/>
        <v>0</v>
      </c>
      <c r="H23" s="40">
        <f t="shared" si="2"/>
        <v>16.850000000000001</v>
      </c>
    </row>
    <row r="24" spans="2:8" x14ac:dyDescent="0.25">
      <c r="B24" s="25" t="s">
        <v>350</v>
      </c>
      <c r="C24" s="16" t="s">
        <v>171</v>
      </c>
      <c r="D24" s="17">
        <v>48</v>
      </c>
      <c r="E24" s="38">
        <f t="shared" si="0"/>
        <v>161.76</v>
      </c>
      <c r="F24" s="17">
        <v>1</v>
      </c>
      <c r="G24" s="39">
        <f t="shared" si="1"/>
        <v>4.5999999999999996</v>
      </c>
      <c r="H24" s="40">
        <f t="shared" si="2"/>
        <v>166.35999999999999</v>
      </c>
    </row>
    <row r="25" spans="2:8" x14ac:dyDescent="0.25">
      <c r="B25" s="25" t="s">
        <v>352</v>
      </c>
      <c r="C25" s="16" t="s">
        <v>534</v>
      </c>
      <c r="D25" s="17">
        <v>584</v>
      </c>
      <c r="E25" s="38">
        <f t="shared" si="0"/>
        <v>1968.0800000000002</v>
      </c>
      <c r="F25" s="17"/>
      <c r="G25" s="39">
        <f t="shared" si="1"/>
        <v>0</v>
      </c>
      <c r="H25" s="40">
        <f t="shared" si="2"/>
        <v>1968.0800000000002</v>
      </c>
    </row>
    <row r="26" spans="2:8" ht="33" customHeight="1" x14ac:dyDescent="0.25">
      <c r="B26" s="25" t="s">
        <v>355</v>
      </c>
      <c r="C26" s="16" t="s">
        <v>667</v>
      </c>
      <c r="D26" s="17">
        <v>69</v>
      </c>
      <c r="E26" s="38">
        <f t="shared" si="0"/>
        <v>232.53</v>
      </c>
      <c r="F26" s="17">
        <v>89</v>
      </c>
      <c r="G26" s="39">
        <f t="shared" si="1"/>
        <v>409.4</v>
      </c>
      <c r="H26" s="40">
        <f t="shared" si="2"/>
        <v>641.92999999999995</v>
      </c>
    </row>
    <row r="27" spans="2:8" x14ac:dyDescent="0.25">
      <c r="B27" s="25" t="s">
        <v>361</v>
      </c>
      <c r="C27" s="16" t="s">
        <v>154</v>
      </c>
      <c r="D27" s="17">
        <v>547</v>
      </c>
      <c r="E27" s="38">
        <f t="shared" si="0"/>
        <v>1843.39</v>
      </c>
      <c r="F27" s="17"/>
      <c r="G27" s="39">
        <f t="shared" si="1"/>
        <v>0</v>
      </c>
      <c r="H27" s="40">
        <f t="shared" si="2"/>
        <v>1843.39</v>
      </c>
    </row>
    <row r="28" spans="2:8" ht="35.25" customHeight="1" x14ac:dyDescent="0.25">
      <c r="B28" s="25" t="s">
        <v>366</v>
      </c>
      <c r="C28" s="16" t="s">
        <v>538</v>
      </c>
      <c r="D28" s="17">
        <v>48</v>
      </c>
      <c r="E28" s="38">
        <f t="shared" si="0"/>
        <v>161.76</v>
      </c>
      <c r="F28" s="17"/>
      <c r="G28" s="39">
        <f t="shared" si="1"/>
        <v>0</v>
      </c>
      <c r="H28" s="40">
        <f t="shared" si="2"/>
        <v>161.76</v>
      </c>
    </row>
    <row r="29" spans="2:8" x14ac:dyDescent="0.25">
      <c r="B29" s="25" t="s">
        <v>371</v>
      </c>
      <c r="C29" s="16" t="s">
        <v>539</v>
      </c>
      <c r="D29" s="17">
        <v>28</v>
      </c>
      <c r="E29" s="38">
        <f t="shared" si="0"/>
        <v>94.36</v>
      </c>
      <c r="F29" s="17"/>
      <c r="G29" s="39">
        <f t="shared" si="1"/>
        <v>0</v>
      </c>
      <c r="H29" s="40">
        <f t="shared" si="2"/>
        <v>94.36</v>
      </c>
    </row>
    <row r="30" spans="2:8" ht="31.5" x14ac:dyDescent="0.25">
      <c r="B30" s="25" t="s">
        <v>374</v>
      </c>
      <c r="C30" s="16" t="s">
        <v>166</v>
      </c>
      <c r="D30" s="17">
        <v>21</v>
      </c>
      <c r="E30" s="38">
        <f t="shared" si="0"/>
        <v>70.77</v>
      </c>
      <c r="F30" s="17"/>
      <c r="G30" s="39">
        <f t="shared" si="1"/>
        <v>0</v>
      </c>
      <c r="H30" s="40">
        <f t="shared" si="2"/>
        <v>70.77</v>
      </c>
    </row>
    <row r="31" spans="2:8" ht="31.5" x14ac:dyDescent="0.25">
      <c r="B31" s="25" t="s">
        <v>376</v>
      </c>
      <c r="C31" s="16" t="s">
        <v>551</v>
      </c>
      <c r="D31" s="17">
        <v>73</v>
      </c>
      <c r="E31" s="38">
        <f t="shared" si="0"/>
        <v>246.01000000000002</v>
      </c>
      <c r="F31" s="17">
        <v>2</v>
      </c>
      <c r="G31" s="39">
        <f t="shared" si="1"/>
        <v>9.1999999999999993</v>
      </c>
      <c r="H31" s="40">
        <f t="shared" si="2"/>
        <v>255.21</v>
      </c>
    </row>
    <row r="32" spans="2:8" x14ac:dyDescent="0.25">
      <c r="B32" s="25" t="s">
        <v>379</v>
      </c>
      <c r="C32" s="16" t="s">
        <v>543</v>
      </c>
      <c r="D32" s="17">
        <v>404</v>
      </c>
      <c r="E32" s="38">
        <f t="shared" si="0"/>
        <v>1361.48</v>
      </c>
      <c r="F32" s="17"/>
      <c r="G32" s="39">
        <f t="shared" si="1"/>
        <v>0</v>
      </c>
      <c r="H32" s="40">
        <f t="shared" si="2"/>
        <v>1361.48</v>
      </c>
    </row>
    <row r="33" spans="2:8" x14ac:dyDescent="0.25">
      <c r="B33" s="25" t="s">
        <v>383</v>
      </c>
      <c r="C33" s="16" t="s">
        <v>662</v>
      </c>
      <c r="D33" s="17">
        <v>1</v>
      </c>
      <c r="E33" s="38">
        <f t="shared" si="0"/>
        <v>3.37</v>
      </c>
      <c r="F33" s="17"/>
      <c r="G33" s="39">
        <f t="shared" si="1"/>
        <v>0</v>
      </c>
      <c r="H33" s="40">
        <f t="shared" si="2"/>
        <v>3.37</v>
      </c>
    </row>
    <row r="34" spans="2:8" x14ac:dyDescent="0.25">
      <c r="B34" s="25" t="s">
        <v>385</v>
      </c>
      <c r="C34" s="41" t="s">
        <v>549</v>
      </c>
      <c r="D34" s="17">
        <v>3</v>
      </c>
      <c r="E34" s="38">
        <f t="shared" si="0"/>
        <v>10.11</v>
      </c>
      <c r="F34" s="17"/>
      <c r="G34" s="39">
        <f t="shared" si="1"/>
        <v>0</v>
      </c>
      <c r="H34" s="40">
        <f t="shared" si="2"/>
        <v>10.11</v>
      </c>
    </row>
    <row r="35" spans="2:8" x14ac:dyDescent="0.25">
      <c r="B35" s="25" t="s">
        <v>387</v>
      </c>
      <c r="C35" s="16" t="s">
        <v>544</v>
      </c>
      <c r="D35" s="17">
        <v>295</v>
      </c>
      <c r="E35" s="38">
        <f t="shared" si="0"/>
        <v>994.15</v>
      </c>
      <c r="F35" s="17"/>
      <c r="G35" s="39">
        <f t="shared" si="1"/>
        <v>0</v>
      </c>
      <c r="H35" s="40">
        <f t="shared" si="2"/>
        <v>994.15</v>
      </c>
    </row>
    <row r="36" spans="2:8" s="14" customFormat="1" x14ac:dyDescent="0.25">
      <c r="B36" s="25" t="s">
        <v>389</v>
      </c>
      <c r="C36" s="16" t="s">
        <v>182</v>
      </c>
      <c r="D36" s="17">
        <v>942</v>
      </c>
      <c r="E36" s="38">
        <f t="shared" si="0"/>
        <v>3174.54</v>
      </c>
      <c r="F36" s="17"/>
      <c r="G36" s="39">
        <f t="shared" si="1"/>
        <v>0</v>
      </c>
      <c r="H36" s="40">
        <f t="shared" si="2"/>
        <v>3174.54</v>
      </c>
    </row>
    <row r="37" spans="2:8" s="14" customFormat="1" x14ac:dyDescent="0.25">
      <c r="B37" s="25" t="s">
        <v>391</v>
      </c>
      <c r="C37" s="16" t="s">
        <v>500</v>
      </c>
      <c r="D37" s="17">
        <v>120</v>
      </c>
      <c r="E37" s="38">
        <f t="shared" si="0"/>
        <v>404.40000000000003</v>
      </c>
      <c r="F37" s="17"/>
      <c r="G37" s="39">
        <f t="shared" si="1"/>
        <v>0</v>
      </c>
      <c r="H37" s="40">
        <f t="shared" si="2"/>
        <v>404.40000000000003</v>
      </c>
    </row>
    <row r="38" spans="2:8" s="14" customFormat="1" x14ac:dyDescent="0.25">
      <c r="B38" s="25" t="s">
        <v>394</v>
      </c>
      <c r="C38" s="16" t="s">
        <v>501</v>
      </c>
      <c r="D38" s="17">
        <v>559</v>
      </c>
      <c r="E38" s="38">
        <f t="shared" si="0"/>
        <v>1883.8300000000002</v>
      </c>
      <c r="F38" s="17">
        <v>1</v>
      </c>
      <c r="G38" s="39">
        <f t="shared" si="1"/>
        <v>4.5999999999999996</v>
      </c>
      <c r="H38" s="40">
        <f t="shared" si="2"/>
        <v>1888.43</v>
      </c>
    </row>
    <row r="39" spans="2:8" s="14" customFormat="1" x14ac:dyDescent="0.25">
      <c r="B39" s="25" t="s">
        <v>396</v>
      </c>
      <c r="C39" s="16" t="s">
        <v>502</v>
      </c>
      <c r="D39" s="17">
        <v>60</v>
      </c>
      <c r="E39" s="38">
        <f t="shared" si="0"/>
        <v>202.20000000000002</v>
      </c>
      <c r="F39" s="17"/>
      <c r="G39" s="39">
        <f t="shared" si="1"/>
        <v>0</v>
      </c>
      <c r="H39" s="40">
        <f t="shared" si="2"/>
        <v>202.20000000000002</v>
      </c>
    </row>
    <row r="40" spans="2:8" s="14" customFormat="1" x14ac:dyDescent="0.25">
      <c r="B40" s="25" t="s">
        <v>399</v>
      </c>
      <c r="C40" s="16" t="s">
        <v>503</v>
      </c>
      <c r="D40" s="17">
        <v>50</v>
      </c>
      <c r="E40" s="38">
        <f t="shared" si="0"/>
        <v>168.5</v>
      </c>
      <c r="F40" s="17">
        <v>3</v>
      </c>
      <c r="G40" s="39">
        <f t="shared" si="1"/>
        <v>13.799999999999999</v>
      </c>
      <c r="H40" s="40">
        <f t="shared" si="2"/>
        <v>182.3</v>
      </c>
    </row>
    <row r="41" spans="2:8" s="14" customFormat="1" ht="47.25" x14ac:dyDescent="0.25">
      <c r="B41" s="25" t="s">
        <v>401</v>
      </c>
      <c r="C41" s="56" t="s">
        <v>679</v>
      </c>
      <c r="D41" s="17">
        <v>1</v>
      </c>
      <c r="E41" s="38">
        <f t="shared" si="0"/>
        <v>3.37</v>
      </c>
      <c r="F41" s="17"/>
      <c r="G41" s="39"/>
      <c r="H41" s="40">
        <f t="shared" si="2"/>
        <v>3.37</v>
      </c>
    </row>
    <row r="42" spans="2:8" s="14" customFormat="1" x14ac:dyDescent="0.25">
      <c r="B42" s="25" t="s">
        <v>403</v>
      </c>
      <c r="C42" s="16" t="s">
        <v>533</v>
      </c>
      <c r="D42" s="17">
        <v>508</v>
      </c>
      <c r="E42" s="38">
        <f t="shared" si="0"/>
        <v>1711.96</v>
      </c>
      <c r="F42" s="17"/>
      <c r="G42" s="39">
        <f t="shared" si="1"/>
        <v>0</v>
      </c>
      <c r="H42" s="40">
        <f t="shared" si="2"/>
        <v>1711.96</v>
      </c>
    </row>
    <row r="43" spans="2:8" s="14" customFormat="1" ht="33" customHeight="1" x14ac:dyDescent="0.25">
      <c r="B43" s="25" t="s">
        <v>409</v>
      </c>
      <c r="C43" s="16" t="s">
        <v>44</v>
      </c>
      <c r="D43" s="17">
        <v>10</v>
      </c>
      <c r="E43" s="38">
        <f t="shared" si="0"/>
        <v>33.700000000000003</v>
      </c>
      <c r="F43" s="17"/>
      <c r="G43" s="39">
        <f t="shared" si="1"/>
        <v>0</v>
      </c>
      <c r="H43" s="40">
        <f t="shared" si="2"/>
        <v>33.700000000000003</v>
      </c>
    </row>
    <row r="44" spans="2:8" s="14" customFormat="1" ht="31.5" x14ac:dyDescent="0.25">
      <c r="B44" s="25" t="s">
        <v>414</v>
      </c>
      <c r="C44" s="16" t="s">
        <v>33</v>
      </c>
      <c r="D44" s="17">
        <v>241</v>
      </c>
      <c r="E44" s="38">
        <f t="shared" si="0"/>
        <v>812.17000000000007</v>
      </c>
      <c r="F44" s="17"/>
      <c r="G44" s="39">
        <f t="shared" si="1"/>
        <v>0</v>
      </c>
      <c r="H44" s="40">
        <f t="shared" si="2"/>
        <v>812.17000000000007</v>
      </c>
    </row>
    <row r="45" spans="2:8" s="14" customFormat="1" ht="33" customHeight="1" x14ac:dyDescent="0.25">
      <c r="B45" s="25" t="s">
        <v>418</v>
      </c>
      <c r="C45" s="16" t="s">
        <v>145</v>
      </c>
      <c r="D45" s="17">
        <v>207</v>
      </c>
      <c r="E45" s="38">
        <f t="shared" si="0"/>
        <v>697.59</v>
      </c>
      <c r="F45" s="17"/>
      <c r="G45" s="39">
        <f t="shared" si="1"/>
        <v>0</v>
      </c>
      <c r="H45" s="40">
        <f t="shared" si="2"/>
        <v>697.59</v>
      </c>
    </row>
    <row r="46" spans="2:8" s="14" customFormat="1" x14ac:dyDescent="0.25">
      <c r="B46" s="25" t="s">
        <v>420</v>
      </c>
      <c r="C46" s="16" t="s">
        <v>54</v>
      </c>
      <c r="D46" s="17">
        <v>77</v>
      </c>
      <c r="E46" s="38">
        <f t="shared" si="0"/>
        <v>259.49</v>
      </c>
      <c r="F46" s="17"/>
      <c r="G46" s="39">
        <f t="shared" si="1"/>
        <v>0</v>
      </c>
      <c r="H46" s="40">
        <f t="shared" si="2"/>
        <v>259.49</v>
      </c>
    </row>
    <row r="47" spans="2:8" s="14" customFormat="1" x14ac:dyDescent="0.25">
      <c r="B47" s="25" t="s">
        <v>423</v>
      </c>
      <c r="C47" s="16" t="s">
        <v>176</v>
      </c>
      <c r="D47" s="17">
        <v>159</v>
      </c>
      <c r="E47" s="38">
        <f t="shared" si="0"/>
        <v>535.83000000000004</v>
      </c>
      <c r="F47" s="17">
        <v>2</v>
      </c>
      <c r="G47" s="39">
        <f t="shared" si="1"/>
        <v>9.1999999999999993</v>
      </c>
      <c r="H47" s="40">
        <f t="shared" si="2"/>
        <v>545.03000000000009</v>
      </c>
    </row>
    <row r="48" spans="2:8" s="14" customFormat="1" x14ac:dyDescent="0.25">
      <c r="B48" s="25" t="s">
        <v>426</v>
      </c>
      <c r="C48" s="16" t="s">
        <v>499</v>
      </c>
      <c r="D48" s="17">
        <v>8</v>
      </c>
      <c r="E48" s="38">
        <f t="shared" si="0"/>
        <v>26.96</v>
      </c>
      <c r="F48" s="17"/>
      <c r="G48" s="39">
        <f t="shared" si="1"/>
        <v>0</v>
      </c>
      <c r="H48" s="40">
        <f t="shared" si="2"/>
        <v>26.96</v>
      </c>
    </row>
    <row r="49" spans="2:8" s="14" customFormat="1" x14ac:dyDescent="0.25">
      <c r="B49" s="25" t="s">
        <v>428</v>
      </c>
      <c r="C49" s="42" t="s">
        <v>547</v>
      </c>
      <c r="D49" s="17">
        <v>1502</v>
      </c>
      <c r="E49" s="38">
        <f t="shared" si="0"/>
        <v>5061.74</v>
      </c>
      <c r="F49" s="17">
        <v>97</v>
      </c>
      <c r="G49" s="39">
        <f t="shared" si="1"/>
        <v>446.2</v>
      </c>
      <c r="H49" s="40">
        <f t="shared" si="2"/>
        <v>5507.94</v>
      </c>
    </row>
    <row r="50" spans="2:8" s="14" customFormat="1" x14ac:dyDescent="0.25">
      <c r="B50" s="25" t="s">
        <v>431</v>
      </c>
      <c r="C50" s="42" t="s">
        <v>548</v>
      </c>
      <c r="D50" s="17">
        <v>156</v>
      </c>
      <c r="E50" s="38">
        <f t="shared" si="0"/>
        <v>525.72</v>
      </c>
      <c r="F50" s="17"/>
      <c r="G50" s="39">
        <f t="shared" si="1"/>
        <v>0</v>
      </c>
      <c r="H50" s="40">
        <f t="shared" si="2"/>
        <v>525.72</v>
      </c>
    </row>
    <row r="51" spans="2:8" s="14" customFormat="1" x14ac:dyDescent="0.25">
      <c r="B51" s="25" t="s">
        <v>434</v>
      </c>
      <c r="C51" s="16" t="s">
        <v>183</v>
      </c>
      <c r="D51" s="17">
        <v>98</v>
      </c>
      <c r="E51" s="38">
        <f t="shared" si="0"/>
        <v>330.26</v>
      </c>
      <c r="F51" s="17"/>
      <c r="G51" s="39">
        <f t="shared" si="1"/>
        <v>0</v>
      </c>
      <c r="H51" s="40">
        <f t="shared" si="2"/>
        <v>330.26</v>
      </c>
    </row>
    <row r="52" spans="2:8" s="14" customFormat="1" x14ac:dyDescent="0.25">
      <c r="B52" s="25" t="s">
        <v>436</v>
      </c>
      <c r="C52" s="16" t="s">
        <v>144</v>
      </c>
      <c r="D52" s="17">
        <v>338</v>
      </c>
      <c r="E52" s="38">
        <f t="shared" si="0"/>
        <v>1139.06</v>
      </c>
      <c r="F52" s="17"/>
      <c r="G52" s="39">
        <f t="shared" si="1"/>
        <v>0</v>
      </c>
      <c r="H52" s="40">
        <f t="shared" si="2"/>
        <v>1139.06</v>
      </c>
    </row>
    <row r="53" spans="2:8" s="14" customFormat="1" x14ac:dyDescent="0.25">
      <c r="B53" s="25" t="s">
        <v>441</v>
      </c>
      <c r="C53" s="16" t="s">
        <v>117</v>
      </c>
      <c r="D53" s="17">
        <v>1240</v>
      </c>
      <c r="E53" s="38">
        <f t="shared" si="0"/>
        <v>4178.8</v>
      </c>
      <c r="F53" s="17"/>
      <c r="G53" s="39">
        <f t="shared" si="1"/>
        <v>0</v>
      </c>
      <c r="H53" s="40">
        <f t="shared" si="2"/>
        <v>4178.8</v>
      </c>
    </row>
    <row r="54" spans="2:8" s="14" customFormat="1" x14ac:dyDescent="0.25">
      <c r="B54" s="25" t="s">
        <v>444</v>
      </c>
      <c r="C54" s="16" t="s">
        <v>169</v>
      </c>
      <c r="D54" s="17">
        <v>14</v>
      </c>
      <c r="E54" s="38">
        <f t="shared" si="0"/>
        <v>47.18</v>
      </c>
      <c r="F54" s="17"/>
      <c r="G54" s="39">
        <f t="shared" si="1"/>
        <v>0</v>
      </c>
      <c r="H54" s="40">
        <f t="shared" si="2"/>
        <v>47.18</v>
      </c>
    </row>
    <row r="55" spans="2:8" s="14" customFormat="1" x14ac:dyDescent="0.25">
      <c r="B55" s="25" t="s">
        <v>447</v>
      </c>
      <c r="C55" s="16" t="s">
        <v>16</v>
      </c>
      <c r="D55" s="17">
        <v>179</v>
      </c>
      <c r="E55" s="38">
        <f t="shared" si="0"/>
        <v>603.23</v>
      </c>
      <c r="F55" s="17">
        <v>48</v>
      </c>
      <c r="G55" s="39">
        <f t="shared" si="1"/>
        <v>220.79999999999998</v>
      </c>
      <c r="H55" s="40">
        <f t="shared" si="2"/>
        <v>824.03</v>
      </c>
    </row>
    <row r="56" spans="2:8" s="14" customFormat="1" x14ac:dyDescent="0.25">
      <c r="B56" s="25" t="s">
        <v>449</v>
      </c>
      <c r="C56" s="16" t="s">
        <v>70</v>
      </c>
      <c r="D56" s="17">
        <v>895</v>
      </c>
      <c r="E56" s="38">
        <f t="shared" si="0"/>
        <v>3016.15</v>
      </c>
      <c r="F56" s="17"/>
      <c r="G56" s="39">
        <f t="shared" si="1"/>
        <v>0</v>
      </c>
      <c r="H56" s="40">
        <f t="shared" si="2"/>
        <v>3016.15</v>
      </c>
    </row>
    <row r="57" spans="2:8" s="14" customFormat="1" x14ac:dyDescent="0.25">
      <c r="B57" s="25" t="s">
        <v>452</v>
      </c>
      <c r="C57" s="16" t="s">
        <v>45</v>
      </c>
      <c r="D57" s="17">
        <v>97</v>
      </c>
      <c r="E57" s="38">
        <f t="shared" si="0"/>
        <v>326.89</v>
      </c>
      <c r="F57" s="17"/>
      <c r="G57" s="39">
        <f t="shared" si="1"/>
        <v>0</v>
      </c>
      <c r="H57" s="40">
        <f t="shared" si="2"/>
        <v>326.89</v>
      </c>
    </row>
    <row r="58" spans="2:8" s="14" customFormat="1" ht="31.5" x14ac:dyDescent="0.25">
      <c r="B58" s="25" t="s">
        <v>457</v>
      </c>
      <c r="C58" s="16" t="s">
        <v>50</v>
      </c>
      <c r="D58" s="17">
        <v>100</v>
      </c>
      <c r="E58" s="38">
        <f t="shared" si="0"/>
        <v>337</v>
      </c>
      <c r="F58" s="17"/>
      <c r="G58" s="39">
        <f t="shared" si="1"/>
        <v>0</v>
      </c>
      <c r="H58" s="40">
        <f t="shared" si="2"/>
        <v>337</v>
      </c>
    </row>
    <row r="59" spans="2:8" s="14" customFormat="1" x14ac:dyDescent="0.25">
      <c r="B59" s="25" t="s">
        <v>463</v>
      </c>
      <c r="C59" s="16" t="s">
        <v>143</v>
      </c>
      <c r="D59" s="17">
        <v>162</v>
      </c>
      <c r="E59" s="38">
        <f t="shared" si="0"/>
        <v>545.94000000000005</v>
      </c>
      <c r="F59" s="17"/>
      <c r="G59" s="39">
        <f t="shared" si="1"/>
        <v>0</v>
      </c>
      <c r="H59" s="40">
        <f t="shared" si="2"/>
        <v>545.94000000000005</v>
      </c>
    </row>
    <row r="60" spans="2:8" s="14" customFormat="1" ht="31.5" x14ac:dyDescent="0.25">
      <c r="B60" s="25" t="s">
        <v>465</v>
      </c>
      <c r="C60" s="16" t="s">
        <v>174</v>
      </c>
      <c r="D60" s="17">
        <v>233</v>
      </c>
      <c r="E60" s="38">
        <f t="shared" si="0"/>
        <v>785.21</v>
      </c>
      <c r="F60" s="17"/>
      <c r="G60" s="39">
        <f t="shared" si="1"/>
        <v>0</v>
      </c>
      <c r="H60" s="40">
        <f t="shared" si="2"/>
        <v>785.21</v>
      </c>
    </row>
    <row r="61" spans="2:8" s="14" customFormat="1" ht="31.5" x14ac:dyDescent="0.25">
      <c r="B61" s="25" t="s">
        <v>468</v>
      </c>
      <c r="C61" s="16" t="s">
        <v>30</v>
      </c>
      <c r="D61" s="17">
        <v>146</v>
      </c>
      <c r="E61" s="38">
        <f t="shared" si="0"/>
        <v>492.02000000000004</v>
      </c>
      <c r="F61" s="17"/>
      <c r="G61" s="39">
        <f t="shared" si="1"/>
        <v>0</v>
      </c>
      <c r="H61" s="40">
        <f t="shared" si="2"/>
        <v>492.02000000000004</v>
      </c>
    </row>
    <row r="62" spans="2:8" s="14" customFormat="1" ht="31.5" x14ac:dyDescent="0.25">
      <c r="B62" s="25" t="s">
        <v>470</v>
      </c>
      <c r="C62" s="16" t="s">
        <v>31</v>
      </c>
      <c r="D62" s="17">
        <v>3097</v>
      </c>
      <c r="E62" s="38">
        <f t="shared" si="0"/>
        <v>10436.890000000001</v>
      </c>
      <c r="F62" s="17">
        <v>1</v>
      </c>
      <c r="G62" s="39">
        <f t="shared" si="1"/>
        <v>4.5999999999999996</v>
      </c>
      <c r="H62" s="40">
        <f t="shared" si="2"/>
        <v>10441.490000000002</v>
      </c>
    </row>
    <row r="63" spans="2:8" s="14" customFormat="1" x14ac:dyDescent="0.25">
      <c r="B63" s="25" t="s">
        <v>473</v>
      </c>
      <c r="C63" s="16" t="s">
        <v>46</v>
      </c>
      <c r="D63" s="17">
        <v>339</v>
      </c>
      <c r="E63" s="38">
        <f t="shared" si="0"/>
        <v>1142.43</v>
      </c>
      <c r="F63" s="17"/>
      <c r="G63" s="39">
        <f t="shared" si="1"/>
        <v>0</v>
      </c>
      <c r="H63" s="40">
        <f t="shared" si="2"/>
        <v>1142.43</v>
      </c>
    </row>
    <row r="64" spans="2:8" s="14" customFormat="1" x14ac:dyDescent="0.25">
      <c r="B64" s="25" t="s">
        <v>318</v>
      </c>
      <c r="C64" s="54" t="s">
        <v>678</v>
      </c>
      <c r="D64" s="17">
        <v>1</v>
      </c>
      <c r="E64" s="38">
        <f t="shared" si="0"/>
        <v>3.37</v>
      </c>
      <c r="F64" s="17"/>
      <c r="G64" s="39"/>
      <c r="H64" s="40">
        <f t="shared" si="2"/>
        <v>3.37</v>
      </c>
    </row>
    <row r="65" spans="2:8" s="14" customFormat="1" x14ac:dyDescent="0.25">
      <c r="B65" s="25" t="s">
        <v>488</v>
      </c>
      <c r="C65" s="16" t="s">
        <v>184</v>
      </c>
      <c r="D65" s="17">
        <v>252</v>
      </c>
      <c r="E65" s="38">
        <f t="shared" si="0"/>
        <v>849.24</v>
      </c>
      <c r="F65" s="17"/>
      <c r="G65" s="39">
        <f t="shared" si="1"/>
        <v>0</v>
      </c>
      <c r="H65" s="40">
        <f t="shared" si="2"/>
        <v>849.24</v>
      </c>
    </row>
    <row r="66" spans="2:8" s="14" customFormat="1" x14ac:dyDescent="0.25">
      <c r="B66" s="25" t="s">
        <v>490</v>
      </c>
      <c r="C66" s="16" t="s">
        <v>185</v>
      </c>
      <c r="D66" s="17">
        <v>1506</v>
      </c>
      <c r="E66" s="38">
        <f t="shared" si="0"/>
        <v>5075.22</v>
      </c>
      <c r="F66" s="17"/>
      <c r="G66" s="39">
        <f t="shared" si="1"/>
        <v>0</v>
      </c>
      <c r="H66" s="40">
        <f t="shared" si="2"/>
        <v>5075.22</v>
      </c>
    </row>
    <row r="67" spans="2:8" s="14" customFormat="1" x14ac:dyDescent="0.25">
      <c r="B67" s="25" t="s">
        <v>555</v>
      </c>
      <c r="C67" s="16" t="s">
        <v>186</v>
      </c>
      <c r="D67" s="17">
        <v>20</v>
      </c>
      <c r="E67" s="38">
        <f t="shared" si="0"/>
        <v>67.400000000000006</v>
      </c>
      <c r="F67" s="17"/>
      <c r="G67" s="39">
        <f t="shared" si="1"/>
        <v>0</v>
      </c>
      <c r="H67" s="40">
        <f t="shared" si="2"/>
        <v>67.400000000000006</v>
      </c>
    </row>
    <row r="68" spans="2:8" s="14" customFormat="1" x14ac:dyDescent="0.25">
      <c r="B68" s="25" t="s">
        <v>556</v>
      </c>
      <c r="C68" s="16" t="s">
        <v>187</v>
      </c>
      <c r="D68" s="17">
        <v>679</v>
      </c>
      <c r="E68" s="38">
        <f t="shared" si="0"/>
        <v>2288.23</v>
      </c>
      <c r="F68" s="17"/>
      <c r="G68" s="39">
        <f t="shared" si="1"/>
        <v>0</v>
      </c>
      <c r="H68" s="40">
        <f t="shared" si="2"/>
        <v>2288.23</v>
      </c>
    </row>
    <row r="69" spans="2:8" s="14" customFormat="1" x14ac:dyDescent="0.25">
      <c r="B69" s="25" t="s">
        <v>557</v>
      </c>
      <c r="C69" s="16" t="s">
        <v>670</v>
      </c>
      <c r="D69" s="17">
        <v>459</v>
      </c>
      <c r="E69" s="38">
        <f t="shared" si="0"/>
        <v>1546.8300000000002</v>
      </c>
      <c r="F69" s="17">
        <v>15</v>
      </c>
      <c r="G69" s="39">
        <f t="shared" si="1"/>
        <v>69</v>
      </c>
      <c r="H69" s="40">
        <f t="shared" si="2"/>
        <v>1615.8300000000002</v>
      </c>
    </row>
    <row r="70" spans="2:8" s="14" customFormat="1" x14ac:dyDescent="0.25">
      <c r="B70" s="25" t="s">
        <v>558</v>
      </c>
      <c r="C70" s="16" t="s">
        <v>675</v>
      </c>
      <c r="D70" s="17">
        <v>32</v>
      </c>
      <c r="E70" s="38">
        <f t="shared" si="0"/>
        <v>107.84</v>
      </c>
      <c r="F70" s="17"/>
      <c r="G70" s="39">
        <f t="shared" si="1"/>
        <v>0</v>
      </c>
      <c r="H70" s="40">
        <f t="shared" si="2"/>
        <v>107.84</v>
      </c>
    </row>
    <row r="71" spans="2:8" s="14" customFormat="1" x14ac:dyDescent="0.25">
      <c r="B71" s="25" t="s">
        <v>559</v>
      </c>
      <c r="C71" s="16" t="s">
        <v>188</v>
      </c>
      <c r="D71" s="17">
        <v>19</v>
      </c>
      <c r="E71" s="38">
        <f t="shared" ref="E71:E132" si="3">D71*3.37</f>
        <v>64.03</v>
      </c>
      <c r="F71" s="17"/>
      <c r="G71" s="39">
        <f t="shared" ref="G71:G132" si="4">F71*4.6</f>
        <v>0</v>
      </c>
      <c r="H71" s="40">
        <f t="shared" ref="H71:H74" si="5">E71+G71</f>
        <v>64.03</v>
      </c>
    </row>
    <row r="72" spans="2:8" s="14" customFormat="1" x14ac:dyDescent="0.25">
      <c r="B72" s="25" t="s">
        <v>560</v>
      </c>
      <c r="C72" s="16" t="s">
        <v>674</v>
      </c>
      <c r="D72" s="17">
        <v>12</v>
      </c>
      <c r="E72" s="38">
        <f t="shared" si="3"/>
        <v>40.44</v>
      </c>
      <c r="F72" s="17"/>
      <c r="G72" s="39">
        <f t="shared" si="4"/>
        <v>0</v>
      </c>
      <c r="H72" s="40">
        <f t="shared" si="5"/>
        <v>40.44</v>
      </c>
    </row>
    <row r="73" spans="2:8" s="14" customFormat="1" x14ac:dyDescent="0.25">
      <c r="B73" s="25" t="s">
        <v>561</v>
      </c>
      <c r="C73" s="16" t="s">
        <v>189</v>
      </c>
      <c r="D73" s="17">
        <v>44</v>
      </c>
      <c r="E73" s="38">
        <f t="shared" si="3"/>
        <v>148.28</v>
      </c>
      <c r="F73" s="17"/>
      <c r="G73" s="39">
        <f t="shared" si="4"/>
        <v>0</v>
      </c>
      <c r="H73" s="40">
        <f t="shared" si="5"/>
        <v>148.28</v>
      </c>
    </row>
    <row r="74" spans="2:8" s="14" customFormat="1" x14ac:dyDescent="0.25">
      <c r="B74" s="25" t="s">
        <v>562</v>
      </c>
      <c r="C74" s="16" t="s">
        <v>669</v>
      </c>
      <c r="D74" s="17">
        <v>15</v>
      </c>
      <c r="E74" s="38">
        <f t="shared" si="3"/>
        <v>50.550000000000004</v>
      </c>
      <c r="F74" s="17">
        <v>583</v>
      </c>
      <c r="G74" s="39">
        <f t="shared" si="4"/>
        <v>2681.7999999999997</v>
      </c>
      <c r="H74" s="40">
        <f t="shared" si="5"/>
        <v>2732.35</v>
      </c>
    </row>
    <row r="75" spans="2:8" s="14" customFormat="1" x14ac:dyDescent="0.25">
      <c r="B75" s="25" t="s">
        <v>563</v>
      </c>
      <c r="C75" s="16" t="s">
        <v>190</v>
      </c>
      <c r="D75" s="17">
        <v>110</v>
      </c>
      <c r="E75" s="38">
        <f t="shared" si="3"/>
        <v>370.7</v>
      </c>
      <c r="F75" s="17"/>
      <c r="G75" s="39">
        <f t="shared" si="4"/>
        <v>0</v>
      </c>
      <c r="H75" s="40">
        <f t="shared" ref="H75:H132" si="6">E75+G75</f>
        <v>370.7</v>
      </c>
    </row>
    <row r="76" spans="2:8" s="14" customFormat="1" x14ac:dyDescent="0.25">
      <c r="B76" s="25" t="s">
        <v>564</v>
      </c>
      <c r="C76" s="16" t="s">
        <v>191</v>
      </c>
      <c r="D76" s="17">
        <v>1</v>
      </c>
      <c r="E76" s="38">
        <f t="shared" si="3"/>
        <v>3.37</v>
      </c>
      <c r="F76" s="17"/>
      <c r="G76" s="39">
        <f t="shared" si="4"/>
        <v>0</v>
      </c>
      <c r="H76" s="40">
        <f t="shared" si="6"/>
        <v>3.37</v>
      </c>
    </row>
    <row r="77" spans="2:8" s="14" customFormat="1" x14ac:dyDescent="0.25">
      <c r="B77" s="25" t="s">
        <v>565</v>
      </c>
      <c r="C77" s="16" t="s">
        <v>192</v>
      </c>
      <c r="D77" s="17">
        <v>78</v>
      </c>
      <c r="E77" s="38">
        <f t="shared" si="3"/>
        <v>262.86</v>
      </c>
      <c r="F77" s="17"/>
      <c r="G77" s="39">
        <f t="shared" si="4"/>
        <v>0</v>
      </c>
      <c r="H77" s="40">
        <f t="shared" si="6"/>
        <v>262.86</v>
      </c>
    </row>
    <row r="78" spans="2:8" s="14" customFormat="1" x14ac:dyDescent="0.25">
      <c r="B78" s="25" t="s">
        <v>566</v>
      </c>
      <c r="C78" s="16" t="s">
        <v>193</v>
      </c>
      <c r="D78" s="17">
        <v>88</v>
      </c>
      <c r="E78" s="38">
        <f t="shared" si="3"/>
        <v>296.56</v>
      </c>
      <c r="F78" s="17">
        <v>99</v>
      </c>
      <c r="G78" s="39">
        <f t="shared" si="4"/>
        <v>455.4</v>
      </c>
      <c r="H78" s="40">
        <f t="shared" si="6"/>
        <v>751.96</v>
      </c>
    </row>
    <row r="79" spans="2:8" s="14" customFormat="1" x14ac:dyDescent="0.25">
      <c r="B79" s="25" t="s">
        <v>567</v>
      </c>
      <c r="C79" s="16" t="s">
        <v>194</v>
      </c>
      <c r="D79" s="17">
        <v>216</v>
      </c>
      <c r="E79" s="38">
        <f t="shared" si="3"/>
        <v>727.92000000000007</v>
      </c>
      <c r="F79" s="17"/>
      <c r="G79" s="39">
        <f t="shared" si="4"/>
        <v>0</v>
      </c>
      <c r="H79" s="40">
        <f t="shared" si="6"/>
        <v>727.92000000000007</v>
      </c>
    </row>
    <row r="80" spans="2:8" s="14" customFormat="1" x14ac:dyDescent="0.25">
      <c r="B80" s="25" t="s">
        <v>568</v>
      </c>
      <c r="C80" s="16" t="s">
        <v>195</v>
      </c>
      <c r="D80" s="17">
        <v>333</v>
      </c>
      <c r="E80" s="38">
        <f t="shared" si="3"/>
        <v>1122.21</v>
      </c>
      <c r="F80" s="17"/>
      <c r="G80" s="39">
        <f t="shared" si="4"/>
        <v>0</v>
      </c>
      <c r="H80" s="40">
        <f t="shared" si="6"/>
        <v>1122.21</v>
      </c>
    </row>
    <row r="81" spans="2:8" s="14" customFormat="1" x14ac:dyDescent="0.25">
      <c r="B81" s="25" t="s">
        <v>569</v>
      </c>
      <c r="C81" s="16" t="s">
        <v>196</v>
      </c>
      <c r="D81" s="17">
        <v>718</v>
      </c>
      <c r="E81" s="38">
        <f t="shared" si="3"/>
        <v>2419.66</v>
      </c>
      <c r="F81" s="17"/>
      <c r="G81" s="39">
        <f t="shared" si="4"/>
        <v>0</v>
      </c>
      <c r="H81" s="40">
        <f t="shared" si="6"/>
        <v>2419.66</v>
      </c>
    </row>
    <row r="82" spans="2:8" s="14" customFormat="1" x14ac:dyDescent="0.25">
      <c r="B82" s="25" t="s">
        <v>570</v>
      </c>
      <c r="C82" s="16" t="s">
        <v>197</v>
      </c>
      <c r="D82" s="17">
        <v>18</v>
      </c>
      <c r="E82" s="38">
        <f t="shared" si="3"/>
        <v>60.660000000000004</v>
      </c>
      <c r="F82" s="17"/>
      <c r="G82" s="39">
        <f t="shared" si="4"/>
        <v>0</v>
      </c>
      <c r="H82" s="40">
        <f t="shared" si="6"/>
        <v>60.660000000000004</v>
      </c>
    </row>
    <row r="83" spans="2:8" s="14" customFormat="1" x14ac:dyDescent="0.25">
      <c r="B83" s="25" t="s">
        <v>571</v>
      </c>
      <c r="C83" s="16" t="s">
        <v>198</v>
      </c>
      <c r="D83" s="17">
        <v>60</v>
      </c>
      <c r="E83" s="38">
        <f t="shared" si="3"/>
        <v>202.20000000000002</v>
      </c>
      <c r="F83" s="17"/>
      <c r="G83" s="39">
        <f t="shared" si="4"/>
        <v>0</v>
      </c>
      <c r="H83" s="40">
        <f t="shared" si="6"/>
        <v>202.20000000000002</v>
      </c>
    </row>
    <row r="84" spans="2:8" s="14" customFormat="1" x14ac:dyDescent="0.25">
      <c r="B84" s="25" t="s">
        <v>572</v>
      </c>
      <c r="C84" s="16" t="s">
        <v>199</v>
      </c>
      <c r="D84" s="17">
        <v>26</v>
      </c>
      <c r="E84" s="38">
        <f t="shared" si="3"/>
        <v>87.62</v>
      </c>
      <c r="F84" s="17"/>
      <c r="G84" s="39">
        <f t="shared" si="4"/>
        <v>0</v>
      </c>
      <c r="H84" s="40">
        <f t="shared" si="6"/>
        <v>87.62</v>
      </c>
    </row>
    <row r="85" spans="2:8" s="14" customFormat="1" x14ac:dyDescent="0.25">
      <c r="B85" s="25" t="s">
        <v>573</v>
      </c>
      <c r="C85" s="16" t="s">
        <v>200</v>
      </c>
      <c r="D85" s="17">
        <v>229</v>
      </c>
      <c r="E85" s="38">
        <f t="shared" si="3"/>
        <v>771.73</v>
      </c>
      <c r="F85" s="17"/>
      <c r="G85" s="39">
        <f t="shared" si="4"/>
        <v>0</v>
      </c>
      <c r="H85" s="40">
        <f t="shared" si="6"/>
        <v>771.73</v>
      </c>
    </row>
    <row r="86" spans="2:8" s="14" customFormat="1" x14ac:dyDescent="0.25">
      <c r="B86" s="25" t="s">
        <v>574</v>
      </c>
      <c r="C86" s="16" t="s">
        <v>201</v>
      </c>
      <c r="D86" s="17">
        <v>8316</v>
      </c>
      <c r="E86" s="38">
        <f t="shared" si="3"/>
        <v>28024.920000000002</v>
      </c>
      <c r="F86" s="17">
        <v>206</v>
      </c>
      <c r="G86" s="39">
        <f t="shared" si="4"/>
        <v>947.59999999999991</v>
      </c>
      <c r="H86" s="40">
        <f t="shared" si="6"/>
        <v>28972.52</v>
      </c>
    </row>
    <row r="87" spans="2:8" s="14" customFormat="1" x14ac:dyDescent="0.25">
      <c r="B87" s="25" t="s">
        <v>575</v>
      </c>
      <c r="C87" s="16" t="s">
        <v>202</v>
      </c>
      <c r="D87" s="17">
        <v>1109</v>
      </c>
      <c r="E87" s="38">
        <f t="shared" si="3"/>
        <v>3737.33</v>
      </c>
      <c r="F87" s="17">
        <v>8</v>
      </c>
      <c r="G87" s="39">
        <f t="shared" si="4"/>
        <v>36.799999999999997</v>
      </c>
      <c r="H87" s="40">
        <f t="shared" si="6"/>
        <v>3774.13</v>
      </c>
    </row>
    <row r="88" spans="2:8" s="14" customFormat="1" x14ac:dyDescent="0.25">
      <c r="B88" s="25" t="s">
        <v>576</v>
      </c>
      <c r="C88" s="16" t="s">
        <v>203</v>
      </c>
      <c r="D88" s="17">
        <v>1863</v>
      </c>
      <c r="E88" s="38">
        <f t="shared" si="3"/>
        <v>6278.31</v>
      </c>
      <c r="F88" s="17"/>
      <c r="G88" s="39">
        <f t="shared" si="4"/>
        <v>0</v>
      </c>
      <c r="H88" s="40">
        <f t="shared" si="6"/>
        <v>6278.31</v>
      </c>
    </row>
    <row r="89" spans="2:8" s="14" customFormat="1" x14ac:dyDescent="0.25">
      <c r="B89" s="25" t="s">
        <v>577</v>
      </c>
      <c r="C89" s="16" t="s">
        <v>668</v>
      </c>
      <c r="D89" s="17">
        <v>401</v>
      </c>
      <c r="E89" s="38">
        <f t="shared" si="3"/>
        <v>1351.3700000000001</v>
      </c>
      <c r="F89" s="17"/>
      <c r="G89" s="39">
        <f t="shared" si="4"/>
        <v>0</v>
      </c>
      <c r="H89" s="40">
        <f t="shared" si="6"/>
        <v>1351.3700000000001</v>
      </c>
    </row>
    <row r="90" spans="2:8" s="14" customFormat="1" x14ac:dyDescent="0.25">
      <c r="B90" s="25" t="s">
        <v>578</v>
      </c>
      <c r="C90" s="16" t="s">
        <v>672</v>
      </c>
      <c r="D90" s="17">
        <v>70</v>
      </c>
      <c r="E90" s="38">
        <f t="shared" si="3"/>
        <v>235.9</v>
      </c>
      <c r="F90" s="17"/>
      <c r="G90" s="39">
        <f t="shared" si="4"/>
        <v>0</v>
      </c>
      <c r="H90" s="40">
        <f t="shared" si="6"/>
        <v>235.9</v>
      </c>
    </row>
    <row r="91" spans="2:8" s="14" customFormat="1" x14ac:dyDescent="0.25">
      <c r="B91" s="25" t="s">
        <v>579</v>
      </c>
      <c r="C91" s="16" t="s">
        <v>504</v>
      </c>
      <c r="D91" s="17">
        <v>1420</v>
      </c>
      <c r="E91" s="38">
        <f t="shared" si="3"/>
        <v>4785.4000000000005</v>
      </c>
      <c r="F91" s="17"/>
      <c r="G91" s="39">
        <f t="shared" si="4"/>
        <v>0</v>
      </c>
      <c r="H91" s="40">
        <f t="shared" si="6"/>
        <v>4785.4000000000005</v>
      </c>
    </row>
    <row r="92" spans="2:8" s="14" customFormat="1" x14ac:dyDescent="0.25">
      <c r="B92" s="25" t="s">
        <v>580</v>
      </c>
      <c r="C92" s="16" t="s">
        <v>505</v>
      </c>
      <c r="D92" s="17">
        <v>39</v>
      </c>
      <c r="E92" s="38">
        <f t="shared" si="3"/>
        <v>131.43</v>
      </c>
      <c r="F92" s="17"/>
      <c r="G92" s="39">
        <f t="shared" si="4"/>
        <v>0</v>
      </c>
      <c r="H92" s="40">
        <f t="shared" si="6"/>
        <v>131.43</v>
      </c>
    </row>
    <row r="93" spans="2:8" s="14" customFormat="1" x14ac:dyDescent="0.25">
      <c r="B93" s="25" t="s">
        <v>581</v>
      </c>
      <c r="C93" s="16" t="s">
        <v>506</v>
      </c>
      <c r="D93" s="17">
        <v>58</v>
      </c>
      <c r="E93" s="38">
        <f t="shared" si="3"/>
        <v>195.46</v>
      </c>
      <c r="F93" s="17"/>
      <c r="G93" s="39">
        <f t="shared" si="4"/>
        <v>0</v>
      </c>
      <c r="H93" s="40">
        <f t="shared" si="6"/>
        <v>195.46</v>
      </c>
    </row>
    <row r="94" spans="2:8" s="14" customFormat="1" x14ac:dyDescent="0.25">
      <c r="B94" s="25" t="s">
        <v>582</v>
      </c>
      <c r="C94" s="16" t="s">
        <v>507</v>
      </c>
      <c r="D94" s="17">
        <v>101</v>
      </c>
      <c r="E94" s="38">
        <f t="shared" si="3"/>
        <v>340.37</v>
      </c>
      <c r="F94" s="17"/>
      <c r="G94" s="39">
        <f t="shared" si="4"/>
        <v>0</v>
      </c>
      <c r="H94" s="40">
        <f t="shared" si="6"/>
        <v>340.37</v>
      </c>
    </row>
    <row r="95" spans="2:8" s="14" customFormat="1" x14ac:dyDescent="0.25">
      <c r="B95" s="25" t="s">
        <v>583</v>
      </c>
      <c r="C95" s="16" t="s">
        <v>673</v>
      </c>
      <c r="D95" s="17">
        <v>575</v>
      </c>
      <c r="E95" s="38">
        <f t="shared" si="3"/>
        <v>1937.75</v>
      </c>
      <c r="F95" s="17">
        <v>29</v>
      </c>
      <c r="G95" s="39">
        <f t="shared" si="4"/>
        <v>133.39999999999998</v>
      </c>
      <c r="H95" s="40">
        <f t="shared" si="6"/>
        <v>2071.15</v>
      </c>
    </row>
    <row r="96" spans="2:8" s="14" customFormat="1" ht="31.5" x14ac:dyDescent="0.25">
      <c r="B96" s="25" t="s">
        <v>584</v>
      </c>
      <c r="C96" s="16" t="s">
        <v>508</v>
      </c>
      <c r="D96" s="17">
        <v>116</v>
      </c>
      <c r="E96" s="38">
        <f t="shared" si="3"/>
        <v>390.92</v>
      </c>
      <c r="F96" s="17"/>
      <c r="G96" s="39">
        <f t="shared" si="4"/>
        <v>0</v>
      </c>
      <c r="H96" s="40">
        <f t="shared" si="6"/>
        <v>390.92</v>
      </c>
    </row>
    <row r="97" spans="2:8" s="14" customFormat="1" x14ac:dyDescent="0.25">
      <c r="B97" s="25" t="s">
        <v>585</v>
      </c>
      <c r="C97" s="16" t="s">
        <v>204</v>
      </c>
      <c r="D97" s="17">
        <v>429</v>
      </c>
      <c r="E97" s="38">
        <f t="shared" si="3"/>
        <v>1445.73</v>
      </c>
      <c r="F97" s="17">
        <v>8</v>
      </c>
      <c r="G97" s="39">
        <f t="shared" si="4"/>
        <v>36.799999999999997</v>
      </c>
      <c r="H97" s="40">
        <f t="shared" si="6"/>
        <v>1482.53</v>
      </c>
    </row>
    <row r="98" spans="2:8" s="14" customFormat="1" x14ac:dyDescent="0.25">
      <c r="B98" s="25" t="s">
        <v>586</v>
      </c>
      <c r="C98" s="16" t="s">
        <v>205</v>
      </c>
      <c r="D98" s="17">
        <v>25812</v>
      </c>
      <c r="E98" s="38">
        <f t="shared" si="3"/>
        <v>86986.44</v>
      </c>
      <c r="F98" s="17">
        <v>2880</v>
      </c>
      <c r="G98" s="39">
        <f t="shared" si="4"/>
        <v>13247.999999999998</v>
      </c>
      <c r="H98" s="40">
        <f t="shared" si="6"/>
        <v>100234.44</v>
      </c>
    </row>
    <row r="99" spans="2:8" s="14" customFormat="1" x14ac:dyDescent="0.25">
      <c r="B99" s="25" t="s">
        <v>587</v>
      </c>
      <c r="C99" s="16" t="s">
        <v>206</v>
      </c>
      <c r="D99" s="17">
        <v>10</v>
      </c>
      <c r="E99" s="38">
        <f t="shared" si="3"/>
        <v>33.700000000000003</v>
      </c>
      <c r="F99" s="17"/>
      <c r="G99" s="39">
        <f t="shared" si="4"/>
        <v>0</v>
      </c>
      <c r="H99" s="40">
        <f t="shared" si="6"/>
        <v>33.700000000000003</v>
      </c>
    </row>
    <row r="100" spans="2:8" s="14" customFormat="1" x14ac:dyDescent="0.25">
      <c r="B100" s="25" t="s">
        <v>588</v>
      </c>
      <c r="C100" s="16" t="s">
        <v>671</v>
      </c>
      <c r="D100" s="17">
        <v>2172</v>
      </c>
      <c r="E100" s="38">
        <f t="shared" si="3"/>
        <v>7319.64</v>
      </c>
      <c r="F100" s="17"/>
      <c r="G100" s="39"/>
      <c r="H100" s="40">
        <f t="shared" si="6"/>
        <v>7319.64</v>
      </c>
    </row>
    <row r="101" spans="2:8" s="14" customFormat="1" x14ac:dyDescent="0.25">
      <c r="B101" s="25" t="s">
        <v>589</v>
      </c>
      <c r="C101" s="16" t="s">
        <v>207</v>
      </c>
      <c r="D101" s="17">
        <v>8</v>
      </c>
      <c r="E101" s="38">
        <f t="shared" si="3"/>
        <v>26.96</v>
      </c>
      <c r="F101" s="17"/>
      <c r="G101" s="39">
        <f t="shared" si="4"/>
        <v>0</v>
      </c>
      <c r="H101" s="40">
        <f t="shared" si="6"/>
        <v>26.96</v>
      </c>
    </row>
    <row r="102" spans="2:8" s="14" customFormat="1" x14ac:dyDescent="0.25">
      <c r="B102" s="25" t="s">
        <v>590</v>
      </c>
      <c r="C102" s="16" t="s">
        <v>208</v>
      </c>
      <c r="D102" s="17">
        <v>22</v>
      </c>
      <c r="E102" s="38">
        <f t="shared" si="3"/>
        <v>74.14</v>
      </c>
      <c r="F102" s="17"/>
      <c r="G102" s="39">
        <f t="shared" si="4"/>
        <v>0</v>
      </c>
      <c r="H102" s="40">
        <f t="shared" si="6"/>
        <v>74.14</v>
      </c>
    </row>
    <row r="103" spans="2:8" s="14" customFormat="1" ht="31.5" x14ac:dyDescent="0.25">
      <c r="B103" s="25" t="s">
        <v>591</v>
      </c>
      <c r="C103" s="16" t="s">
        <v>209</v>
      </c>
      <c r="D103" s="17">
        <v>41</v>
      </c>
      <c r="E103" s="38">
        <f t="shared" si="3"/>
        <v>138.17000000000002</v>
      </c>
      <c r="F103" s="17"/>
      <c r="G103" s="39">
        <f t="shared" si="4"/>
        <v>0</v>
      </c>
      <c r="H103" s="40">
        <f t="shared" si="6"/>
        <v>138.17000000000002</v>
      </c>
    </row>
    <row r="104" spans="2:8" s="14" customFormat="1" x14ac:dyDescent="0.25">
      <c r="B104" s="25" t="s">
        <v>592</v>
      </c>
      <c r="C104" s="16" t="s">
        <v>210</v>
      </c>
      <c r="D104" s="17">
        <v>135</v>
      </c>
      <c r="E104" s="38">
        <f t="shared" si="3"/>
        <v>454.95</v>
      </c>
      <c r="F104" s="17"/>
      <c r="G104" s="39">
        <f t="shared" si="4"/>
        <v>0</v>
      </c>
      <c r="H104" s="40">
        <f t="shared" si="6"/>
        <v>454.95</v>
      </c>
    </row>
    <row r="105" spans="2:8" s="14" customFormat="1" x14ac:dyDescent="0.25">
      <c r="B105" s="25" t="s">
        <v>593</v>
      </c>
      <c r="C105" s="16" t="s">
        <v>211</v>
      </c>
      <c r="D105" s="17">
        <v>125</v>
      </c>
      <c r="E105" s="38">
        <f t="shared" si="3"/>
        <v>421.25</v>
      </c>
      <c r="F105" s="17"/>
      <c r="G105" s="39">
        <f t="shared" si="4"/>
        <v>0</v>
      </c>
      <c r="H105" s="40">
        <f t="shared" si="6"/>
        <v>421.25</v>
      </c>
    </row>
    <row r="106" spans="2:8" s="14" customFormat="1" x14ac:dyDescent="0.25">
      <c r="B106" s="25" t="s">
        <v>594</v>
      </c>
      <c r="C106" s="16" t="s">
        <v>212</v>
      </c>
      <c r="D106" s="17">
        <v>20</v>
      </c>
      <c r="E106" s="38">
        <f t="shared" si="3"/>
        <v>67.400000000000006</v>
      </c>
      <c r="F106" s="17"/>
      <c r="G106" s="39">
        <f t="shared" si="4"/>
        <v>0</v>
      </c>
      <c r="H106" s="40">
        <f t="shared" si="6"/>
        <v>67.400000000000006</v>
      </c>
    </row>
    <row r="107" spans="2:8" s="14" customFormat="1" x14ac:dyDescent="0.25">
      <c r="B107" s="25" t="s">
        <v>595</v>
      </c>
      <c r="C107" s="16" t="s">
        <v>213</v>
      </c>
      <c r="D107" s="17">
        <v>20</v>
      </c>
      <c r="E107" s="38">
        <f t="shared" si="3"/>
        <v>67.400000000000006</v>
      </c>
      <c r="F107" s="17">
        <v>18</v>
      </c>
      <c r="G107" s="39">
        <f t="shared" si="4"/>
        <v>82.8</v>
      </c>
      <c r="H107" s="40">
        <f t="shared" si="6"/>
        <v>150.19999999999999</v>
      </c>
    </row>
    <row r="108" spans="2:8" s="14" customFormat="1" x14ac:dyDescent="0.25">
      <c r="B108" s="25" t="s">
        <v>596</v>
      </c>
      <c r="C108" s="16" t="s">
        <v>214</v>
      </c>
      <c r="D108" s="17">
        <v>3904</v>
      </c>
      <c r="E108" s="38">
        <f t="shared" si="3"/>
        <v>13156.48</v>
      </c>
      <c r="F108" s="17">
        <v>338</v>
      </c>
      <c r="G108" s="39">
        <f t="shared" si="4"/>
        <v>1554.8</v>
      </c>
      <c r="H108" s="40">
        <f t="shared" si="6"/>
        <v>14711.279999999999</v>
      </c>
    </row>
    <row r="109" spans="2:8" s="14" customFormat="1" ht="31.5" x14ac:dyDescent="0.25">
      <c r="B109" s="25" t="s">
        <v>597</v>
      </c>
      <c r="C109" s="16" t="s">
        <v>175</v>
      </c>
      <c r="D109" s="17">
        <v>393</v>
      </c>
      <c r="E109" s="38">
        <f t="shared" si="3"/>
        <v>1324.41</v>
      </c>
      <c r="F109" s="17"/>
      <c r="G109" s="39">
        <f t="shared" si="4"/>
        <v>0</v>
      </c>
      <c r="H109" s="40">
        <f t="shared" si="6"/>
        <v>1324.41</v>
      </c>
    </row>
    <row r="110" spans="2:8" s="14" customFormat="1" ht="31.5" x14ac:dyDescent="0.25">
      <c r="B110" s="25" t="s">
        <v>598</v>
      </c>
      <c r="C110" s="16" t="s">
        <v>172</v>
      </c>
      <c r="D110" s="17">
        <v>51</v>
      </c>
      <c r="E110" s="38">
        <f t="shared" si="3"/>
        <v>171.87</v>
      </c>
      <c r="F110" s="17"/>
      <c r="G110" s="39">
        <f t="shared" si="4"/>
        <v>0</v>
      </c>
      <c r="H110" s="40">
        <f t="shared" si="6"/>
        <v>171.87</v>
      </c>
    </row>
    <row r="111" spans="2:8" s="14" customFormat="1" x14ac:dyDescent="0.25">
      <c r="B111" s="25" t="s">
        <v>599</v>
      </c>
      <c r="C111" s="16" t="s">
        <v>509</v>
      </c>
      <c r="D111" s="17">
        <f>28+3+51</f>
        <v>82</v>
      </c>
      <c r="E111" s="38">
        <f t="shared" si="3"/>
        <v>276.34000000000003</v>
      </c>
      <c r="F111" s="17">
        <v>73</v>
      </c>
      <c r="G111" s="39">
        <f t="shared" si="4"/>
        <v>335.79999999999995</v>
      </c>
      <c r="H111" s="40">
        <f t="shared" si="6"/>
        <v>612.14</v>
      </c>
    </row>
    <row r="112" spans="2:8" s="14" customFormat="1" x14ac:dyDescent="0.25">
      <c r="B112" s="25" t="s">
        <v>600</v>
      </c>
      <c r="C112" s="16" t="s">
        <v>510</v>
      </c>
      <c r="D112" s="17">
        <v>1</v>
      </c>
      <c r="E112" s="38">
        <f t="shared" si="3"/>
        <v>3.37</v>
      </c>
      <c r="F112" s="17">
        <v>1</v>
      </c>
      <c r="G112" s="39">
        <f t="shared" si="4"/>
        <v>4.5999999999999996</v>
      </c>
      <c r="H112" s="40">
        <f t="shared" si="6"/>
        <v>7.97</v>
      </c>
    </row>
    <row r="113" spans="2:8" s="14" customFormat="1" ht="31.5" x14ac:dyDescent="0.25">
      <c r="B113" s="25" t="s">
        <v>601</v>
      </c>
      <c r="C113" s="16" t="s">
        <v>511</v>
      </c>
      <c r="D113" s="17">
        <v>8</v>
      </c>
      <c r="E113" s="38">
        <f t="shared" si="3"/>
        <v>26.96</v>
      </c>
      <c r="F113" s="17"/>
      <c r="G113" s="39">
        <f t="shared" si="4"/>
        <v>0</v>
      </c>
      <c r="H113" s="40">
        <f t="shared" si="6"/>
        <v>26.96</v>
      </c>
    </row>
    <row r="114" spans="2:8" s="14" customFormat="1" ht="31.5" x14ac:dyDescent="0.25">
      <c r="B114" s="25" t="s">
        <v>602</v>
      </c>
      <c r="C114" s="16" t="s">
        <v>512</v>
      </c>
      <c r="D114" s="17">
        <v>100</v>
      </c>
      <c r="E114" s="38">
        <f t="shared" si="3"/>
        <v>337</v>
      </c>
      <c r="F114" s="17"/>
      <c r="G114" s="39">
        <f t="shared" si="4"/>
        <v>0</v>
      </c>
      <c r="H114" s="40">
        <f t="shared" si="6"/>
        <v>337</v>
      </c>
    </row>
    <row r="115" spans="2:8" s="14" customFormat="1" x14ac:dyDescent="0.25">
      <c r="B115" s="25" t="s">
        <v>603</v>
      </c>
      <c r="C115" s="16" t="s">
        <v>513</v>
      </c>
      <c r="D115" s="17">
        <v>71</v>
      </c>
      <c r="E115" s="38">
        <f t="shared" si="3"/>
        <v>239.27</v>
      </c>
      <c r="F115" s="17"/>
      <c r="G115" s="39">
        <f t="shared" si="4"/>
        <v>0</v>
      </c>
      <c r="H115" s="40">
        <f t="shared" si="6"/>
        <v>239.27</v>
      </c>
    </row>
    <row r="116" spans="2:8" s="14" customFormat="1" x14ac:dyDescent="0.25">
      <c r="B116" s="25" t="s">
        <v>604</v>
      </c>
      <c r="C116" s="16" t="s">
        <v>147</v>
      </c>
      <c r="D116" s="17">
        <v>1210</v>
      </c>
      <c r="E116" s="38">
        <f t="shared" si="3"/>
        <v>4077.7000000000003</v>
      </c>
      <c r="F116" s="17"/>
      <c r="G116" s="39">
        <f t="shared" si="4"/>
        <v>0</v>
      </c>
      <c r="H116" s="40">
        <f t="shared" si="6"/>
        <v>4077.7000000000003</v>
      </c>
    </row>
    <row r="117" spans="2:8" s="14" customFormat="1" x14ac:dyDescent="0.25">
      <c r="B117" s="25" t="s">
        <v>605</v>
      </c>
      <c r="C117" s="16" t="s">
        <v>140</v>
      </c>
      <c r="D117" s="17">
        <v>315</v>
      </c>
      <c r="E117" s="38">
        <f t="shared" si="3"/>
        <v>1061.55</v>
      </c>
      <c r="F117" s="17"/>
      <c r="G117" s="39">
        <f t="shared" si="4"/>
        <v>0</v>
      </c>
      <c r="H117" s="40">
        <f t="shared" si="6"/>
        <v>1061.55</v>
      </c>
    </row>
    <row r="118" spans="2:8" s="14" customFormat="1" x14ac:dyDescent="0.25">
      <c r="B118" s="25" t="s">
        <v>606</v>
      </c>
      <c r="C118" s="16" t="s">
        <v>38</v>
      </c>
      <c r="D118" s="17">
        <v>3570</v>
      </c>
      <c r="E118" s="38">
        <f t="shared" si="3"/>
        <v>12030.9</v>
      </c>
      <c r="F118" s="17"/>
      <c r="G118" s="39">
        <f t="shared" si="4"/>
        <v>0</v>
      </c>
      <c r="H118" s="40">
        <f t="shared" si="6"/>
        <v>12030.9</v>
      </c>
    </row>
    <row r="119" spans="2:8" s="14" customFormat="1" x14ac:dyDescent="0.25">
      <c r="B119" s="25" t="s">
        <v>607</v>
      </c>
      <c r="C119" s="16" t="s">
        <v>4</v>
      </c>
      <c r="D119" s="17">
        <v>3388</v>
      </c>
      <c r="E119" s="38">
        <f t="shared" si="3"/>
        <v>11417.56</v>
      </c>
      <c r="F119" s="17">
        <v>74</v>
      </c>
      <c r="G119" s="39">
        <f t="shared" si="4"/>
        <v>340.4</v>
      </c>
      <c r="H119" s="40">
        <f t="shared" si="6"/>
        <v>11757.96</v>
      </c>
    </row>
    <row r="120" spans="2:8" s="14" customFormat="1" x14ac:dyDescent="0.25">
      <c r="B120" s="25" t="s">
        <v>608</v>
      </c>
      <c r="C120" s="16" t="s">
        <v>177</v>
      </c>
      <c r="D120" s="17">
        <v>332</v>
      </c>
      <c r="E120" s="38">
        <f t="shared" si="3"/>
        <v>1118.8400000000001</v>
      </c>
      <c r="F120" s="17">
        <v>5</v>
      </c>
      <c r="G120" s="39">
        <f t="shared" si="4"/>
        <v>23</v>
      </c>
      <c r="H120" s="40">
        <f t="shared" si="6"/>
        <v>1141.8400000000001</v>
      </c>
    </row>
    <row r="121" spans="2:8" s="14" customFormat="1" x14ac:dyDescent="0.25">
      <c r="B121" s="25" t="s">
        <v>609</v>
      </c>
      <c r="C121" s="16" t="s">
        <v>156</v>
      </c>
      <c r="D121" s="17">
        <v>431</v>
      </c>
      <c r="E121" s="38">
        <f t="shared" si="3"/>
        <v>1452.47</v>
      </c>
      <c r="F121" s="17">
        <v>60</v>
      </c>
      <c r="G121" s="39">
        <f t="shared" si="4"/>
        <v>276</v>
      </c>
      <c r="H121" s="40">
        <f t="shared" si="6"/>
        <v>1728.47</v>
      </c>
    </row>
    <row r="122" spans="2:8" s="14" customFormat="1" ht="31.5" x14ac:dyDescent="0.25">
      <c r="B122" s="25" t="s">
        <v>610</v>
      </c>
      <c r="C122" s="16" t="s">
        <v>124</v>
      </c>
      <c r="D122" s="17">
        <v>72</v>
      </c>
      <c r="E122" s="38">
        <f t="shared" si="3"/>
        <v>242.64000000000001</v>
      </c>
      <c r="F122" s="17"/>
      <c r="G122" s="39">
        <f t="shared" si="4"/>
        <v>0</v>
      </c>
      <c r="H122" s="40">
        <f t="shared" si="6"/>
        <v>242.64000000000001</v>
      </c>
    </row>
    <row r="123" spans="2:8" s="14" customFormat="1" x14ac:dyDescent="0.25">
      <c r="B123" s="25" t="s">
        <v>611</v>
      </c>
      <c r="C123" s="16" t="s">
        <v>215</v>
      </c>
      <c r="D123" s="17">
        <v>572</v>
      </c>
      <c r="E123" s="38">
        <f t="shared" si="3"/>
        <v>1927.64</v>
      </c>
      <c r="F123" s="17"/>
      <c r="G123" s="39">
        <f t="shared" si="4"/>
        <v>0</v>
      </c>
      <c r="H123" s="40">
        <f t="shared" si="6"/>
        <v>1927.64</v>
      </c>
    </row>
    <row r="124" spans="2:8" s="14" customFormat="1" x14ac:dyDescent="0.25">
      <c r="B124" s="25" t="s">
        <v>612</v>
      </c>
      <c r="C124" s="16" t="s">
        <v>10</v>
      </c>
      <c r="D124" s="17">
        <v>103</v>
      </c>
      <c r="E124" s="38">
        <f t="shared" si="3"/>
        <v>347.11</v>
      </c>
      <c r="F124" s="17"/>
      <c r="G124" s="39">
        <f t="shared" si="4"/>
        <v>0</v>
      </c>
      <c r="H124" s="40">
        <f t="shared" si="6"/>
        <v>347.11</v>
      </c>
    </row>
    <row r="125" spans="2:8" s="14" customFormat="1" x14ac:dyDescent="0.25">
      <c r="B125" s="25" t="s">
        <v>613</v>
      </c>
      <c r="C125" s="16" t="s">
        <v>137</v>
      </c>
      <c r="D125" s="17">
        <v>1</v>
      </c>
      <c r="E125" s="38">
        <f t="shared" si="3"/>
        <v>3.37</v>
      </c>
      <c r="F125" s="17"/>
      <c r="G125" s="39">
        <f t="shared" si="4"/>
        <v>0</v>
      </c>
      <c r="H125" s="40">
        <f t="shared" si="6"/>
        <v>3.37</v>
      </c>
    </row>
    <row r="126" spans="2:8" s="14" customFormat="1" x14ac:dyDescent="0.25">
      <c r="B126" s="25" t="s">
        <v>614</v>
      </c>
      <c r="C126" s="16" t="s">
        <v>167</v>
      </c>
      <c r="D126" s="17">
        <v>30</v>
      </c>
      <c r="E126" s="38">
        <f t="shared" si="3"/>
        <v>101.10000000000001</v>
      </c>
      <c r="F126" s="17"/>
      <c r="G126" s="39">
        <f t="shared" si="4"/>
        <v>0</v>
      </c>
      <c r="H126" s="40">
        <f t="shared" si="6"/>
        <v>101.10000000000001</v>
      </c>
    </row>
    <row r="127" spans="2:8" s="14" customFormat="1" x14ac:dyDescent="0.25">
      <c r="B127" s="25" t="s">
        <v>615</v>
      </c>
      <c r="C127" s="16" t="s">
        <v>162</v>
      </c>
      <c r="D127" s="17">
        <v>193</v>
      </c>
      <c r="E127" s="38">
        <f t="shared" si="3"/>
        <v>650.41</v>
      </c>
      <c r="F127" s="17">
        <v>1</v>
      </c>
      <c r="G127" s="39">
        <f t="shared" si="4"/>
        <v>4.5999999999999996</v>
      </c>
      <c r="H127" s="40">
        <f t="shared" si="6"/>
        <v>655.01</v>
      </c>
    </row>
    <row r="128" spans="2:8" s="14" customFormat="1" x14ac:dyDescent="0.25">
      <c r="B128" s="25" t="s">
        <v>616</v>
      </c>
      <c r="C128" s="16" t="s">
        <v>126</v>
      </c>
      <c r="D128" s="17">
        <v>2951</v>
      </c>
      <c r="E128" s="38">
        <f t="shared" si="3"/>
        <v>9944.8700000000008</v>
      </c>
      <c r="F128" s="17"/>
      <c r="G128" s="39">
        <f t="shared" si="4"/>
        <v>0</v>
      </c>
      <c r="H128" s="40">
        <f t="shared" si="6"/>
        <v>9944.8700000000008</v>
      </c>
    </row>
    <row r="129" spans="2:8" s="14" customFormat="1" x14ac:dyDescent="0.25">
      <c r="B129" s="25" t="s">
        <v>617</v>
      </c>
      <c r="C129" s="16" t="s">
        <v>65</v>
      </c>
      <c r="D129" s="17">
        <v>43</v>
      </c>
      <c r="E129" s="38">
        <f t="shared" si="3"/>
        <v>144.91</v>
      </c>
      <c r="F129" s="17"/>
      <c r="G129" s="39">
        <f t="shared" si="4"/>
        <v>0</v>
      </c>
      <c r="H129" s="40">
        <f t="shared" si="6"/>
        <v>144.91</v>
      </c>
    </row>
    <row r="130" spans="2:8" s="14" customFormat="1" x14ac:dyDescent="0.25">
      <c r="B130" s="25" t="s">
        <v>618</v>
      </c>
      <c r="C130" s="16" t="s">
        <v>163</v>
      </c>
      <c r="D130" s="17">
        <v>451</v>
      </c>
      <c r="E130" s="38">
        <f t="shared" si="3"/>
        <v>1519.8700000000001</v>
      </c>
      <c r="F130" s="17"/>
      <c r="G130" s="39">
        <f t="shared" si="4"/>
        <v>0</v>
      </c>
      <c r="H130" s="40">
        <f t="shared" si="6"/>
        <v>1519.8700000000001</v>
      </c>
    </row>
    <row r="131" spans="2:8" s="14" customFormat="1" x14ac:dyDescent="0.25">
      <c r="B131" s="25" t="s">
        <v>619</v>
      </c>
      <c r="C131" s="16" t="s">
        <v>178</v>
      </c>
      <c r="D131" s="17">
        <v>109</v>
      </c>
      <c r="E131" s="38">
        <f t="shared" si="3"/>
        <v>367.33</v>
      </c>
      <c r="F131" s="17"/>
      <c r="G131" s="39">
        <f t="shared" si="4"/>
        <v>0</v>
      </c>
      <c r="H131" s="40">
        <f t="shared" si="6"/>
        <v>367.33</v>
      </c>
    </row>
    <row r="132" spans="2:8" s="14" customFormat="1" x14ac:dyDescent="0.25">
      <c r="B132" s="25" t="s">
        <v>620</v>
      </c>
      <c r="C132" s="16" t="s">
        <v>170</v>
      </c>
      <c r="D132" s="17">
        <v>20</v>
      </c>
      <c r="E132" s="38">
        <f t="shared" si="3"/>
        <v>67.400000000000006</v>
      </c>
      <c r="F132" s="17"/>
      <c r="G132" s="39">
        <f t="shared" si="4"/>
        <v>0</v>
      </c>
      <c r="H132" s="40">
        <f t="shared" si="6"/>
        <v>67.400000000000006</v>
      </c>
    </row>
    <row r="133" spans="2:8" s="14" customFormat="1" x14ac:dyDescent="0.25">
      <c r="B133" s="25" t="s">
        <v>621</v>
      </c>
      <c r="C133" s="16" t="s">
        <v>155</v>
      </c>
      <c r="D133" s="17">
        <v>748</v>
      </c>
      <c r="E133" s="38">
        <f t="shared" ref="E133:E166" si="7">D133*3.37</f>
        <v>2520.7600000000002</v>
      </c>
      <c r="F133" s="17"/>
      <c r="G133" s="39">
        <f t="shared" ref="G133:G166" si="8">F133*4.6</f>
        <v>0</v>
      </c>
      <c r="H133" s="40">
        <f t="shared" ref="H133:H166" si="9">E133+G133</f>
        <v>2520.7600000000002</v>
      </c>
    </row>
    <row r="134" spans="2:8" s="14" customFormat="1" x14ac:dyDescent="0.25">
      <c r="B134" s="25" t="s">
        <v>622</v>
      </c>
      <c r="C134" s="16" t="s">
        <v>514</v>
      </c>
      <c r="D134" s="17">
        <v>49</v>
      </c>
      <c r="E134" s="38">
        <f t="shared" si="7"/>
        <v>165.13</v>
      </c>
      <c r="F134" s="17"/>
      <c r="G134" s="39">
        <f t="shared" si="8"/>
        <v>0</v>
      </c>
      <c r="H134" s="40">
        <f t="shared" si="9"/>
        <v>165.13</v>
      </c>
    </row>
    <row r="135" spans="2:8" s="14" customFormat="1" x14ac:dyDescent="0.25">
      <c r="B135" s="25" t="s">
        <v>623</v>
      </c>
      <c r="C135" s="16" t="s">
        <v>515</v>
      </c>
      <c r="D135" s="17">
        <v>1</v>
      </c>
      <c r="E135" s="38">
        <f t="shared" si="7"/>
        <v>3.37</v>
      </c>
      <c r="F135" s="17">
        <v>1</v>
      </c>
      <c r="G135" s="39">
        <f t="shared" si="8"/>
        <v>4.5999999999999996</v>
      </c>
      <c r="H135" s="40">
        <f t="shared" si="9"/>
        <v>7.97</v>
      </c>
    </row>
    <row r="136" spans="2:8" s="14" customFormat="1" x14ac:dyDescent="0.25">
      <c r="B136" s="25" t="s">
        <v>624</v>
      </c>
      <c r="C136" s="16" t="s">
        <v>516</v>
      </c>
      <c r="D136" s="17">
        <v>939</v>
      </c>
      <c r="E136" s="38">
        <f t="shared" si="7"/>
        <v>3164.4300000000003</v>
      </c>
      <c r="F136" s="17"/>
      <c r="G136" s="39">
        <f t="shared" si="8"/>
        <v>0</v>
      </c>
      <c r="H136" s="40">
        <f t="shared" si="9"/>
        <v>3164.4300000000003</v>
      </c>
    </row>
    <row r="137" spans="2:8" s="14" customFormat="1" x14ac:dyDescent="0.25">
      <c r="B137" s="25" t="s">
        <v>625</v>
      </c>
      <c r="C137" s="16" t="s">
        <v>517</v>
      </c>
      <c r="D137" s="17">
        <v>1602</v>
      </c>
      <c r="E137" s="38">
        <f t="shared" si="7"/>
        <v>5398.74</v>
      </c>
      <c r="F137" s="17"/>
      <c r="G137" s="39">
        <f t="shared" si="8"/>
        <v>0</v>
      </c>
      <c r="H137" s="40">
        <f t="shared" si="9"/>
        <v>5398.74</v>
      </c>
    </row>
    <row r="138" spans="2:8" s="14" customFormat="1" x14ac:dyDescent="0.25">
      <c r="B138" s="25" t="s">
        <v>626</v>
      </c>
      <c r="C138" s="16" t="s">
        <v>81</v>
      </c>
      <c r="D138" s="17">
        <v>372</v>
      </c>
      <c r="E138" s="38">
        <f t="shared" si="7"/>
        <v>1253.6400000000001</v>
      </c>
      <c r="F138" s="17"/>
      <c r="G138" s="39">
        <f t="shared" si="8"/>
        <v>0</v>
      </c>
      <c r="H138" s="40">
        <f t="shared" si="9"/>
        <v>1253.6400000000001</v>
      </c>
    </row>
    <row r="139" spans="2:8" s="14" customFormat="1" x14ac:dyDescent="0.25">
      <c r="B139" s="25" t="s">
        <v>627</v>
      </c>
      <c r="C139" s="16" t="s">
        <v>518</v>
      </c>
      <c r="D139" s="17">
        <v>69</v>
      </c>
      <c r="E139" s="38">
        <f t="shared" si="7"/>
        <v>232.53</v>
      </c>
      <c r="F139" s="17"/>
      <c r="G139" s="39">
        <f t="shared" si="8"/>
        <v>0</v>
      </c>
      <c r="H139" s="40">
        <f t="shared" si="9"/>
        <v>232.53</v>
      </c>
    </row>
    <row r="140" spans="2:8" s="14" customFormat="1" x14ac:dyDescent="0.25">
      <c r="B140" s="25" t="s">
        <v>628</v>
      </c>
      <c r="C140" s="16" t="s">
        <v>519</v>
      </c>
      <c r="D140" s="17">
        <v>252</v>
      </c>
      <c r="E140" s="38">
        <f t="shared" si="7"/>
        <v>849.24</v>
      </c>
      <c r="F140" s="17">
        <v>22</v>
      </c>
      <c r="G140" s="39">
        <f t="shared" si="8"/>
        <v>101.19999999999999</v>
      </c>
      <c r="H140" s="40">
        <f t="shared" si="9"/>
        <v>950.44</v>
      </c>
    </row>
    <row r="141" spans="2:8" s="14" customFormat="1" x14ac:dyDescent="0.25">
      <c r="B141" s="25" t="s">
        <v>629</v>
      </c>
      <c r="C141" s="16" t="s">
        <v>520</v>
      </c>
      <c r="D141" s="17">
        <v>49</v>
      </c>
      <c r="E141" s="38">
        <f t="shared" si="7"/>
        <v>165.13</v>
      </c>
      <c r="F141" s="17">
        <v>1</v>
      </c>
      <c r="G141" s="39">
        <f t="shared" si="8"/>
        <v>4.5999999999999996</v>
      </c>
      <c r="H141" s="40">
        <f t="shared" si="9"/>
        <v>169.73</v>
      </c>
    </row>
    <row r="142" spans="2:8" s="14" customFormat="1" x14ac:dyDescent="0.25">
      <c r="B142" s="25" t="s">
        <v>630</v>
      </c>
      <c r="C142" s="16" t="s">
        <v>521</v>
      </c>
      <c r="D142" s="17">
        <f>20+100</f>
        <v>120</v>
      </c>
      <c r="E142" s="38">
        <f t="shared" si="7"/>
        <v>404.40000000000003</v>
      </c>
      <c r="F142" s="17"/>
      <c r="G142" s="39">
        <f t="shared" si="8"/>
        <v>0</v>
      </c>
      <c r="H142" s="40">
        <f t="shared" si="9"/>
        <v>404.40000000000003</v>
      </c>
    </row>
    <row r="143" spans="2:8" s="14" customFormat="1" x14ac:dyDescent="0.25">
      <c r="B143" s="25" t="s">
        <v>631</v>
      </c>
      <c r="C143" s="16" t="s">
        <v>522</v>
      </c>
      <c r="D143" s="17">
        <v>1</v>
      </c>
      <c r="E143" s="38">
        <f t="shared" si="7"/>
        <v>3.37</v>
      </c>
      <c r="F143" s="17"/>
      <c r="G143" s="39">
        <f t="shared" si="8"/>
        <v>0</v>
      </c>
      <c r="H143" s="40">
        <f t="shared" si="9"/>
        <v>3.37</v>
      </c>
    </row>
    <row r="144" spans="2:8" s="14" customFormat="1" x14ac:dyDescent="0.25">
      <c r="B144" s="25" t="s">
        <v>632</v>
      </c>
      <c r="C144" s="16" t="s">
        <v>523</v>
      </c>
      <c r="D144" s="17">
        <v>1141</v>
      </c>
      <c r="E144" s="38">
        <f t="shared" si="7"/>
        <v>3845.17</v>
      </c>
      <c r="F144" s="17">
        <v>3</v>
      </c>
      <c r="G144" s="39">
        <f t="shared" si="8"/>
        <v>13.799999999999999</v>
      </c>
      <c r="H144" s="40">
        <f t="shared" si="9"/>
        <v>3858.9700000000003</v>
      </c>
    </row>
    <row r="145" spans="2:9" s="14" customFormat="1" x14ac:dyDescent="0.25">
      <c r="B145" s="25" t="s">
        <v>633</v>
      </c>
      <c r="C145" s="16" t="s">
        <v>524</v>
      </c>
      <c r="D145" s="17">
        <v>19</v>
      </c>
      <c r="E145" s="38">
        <f t="shared" si="7"/>
        <v>64.03</v>
      </c>
      <c r="F145" s="17"/>
      <c r="G145" s="39">
        <f t="shared" si="8"/>
        <v>0</v>
      </c>
      <c r="H145" s="40">
        <f t="shared" si="9"/>
        <v>64.03</v>
      </c>
    </row>
    <row r="146" spans="2:9" s="14" customFormat="1" x14ac:dyDescent="0.25">
      <c r="B146" s="25" t="s">
        <v>634</v>
      </c>
      <c r="C146" s="16" t="s">
        <v>525</v>
      </c>
      <c r="D146" s="17">
        <v>622</v>
      </c>
      <c r="E146" s="38">
        <f t="shared" si="7"/>
        <v>2096.14</v>
      </c>
      <c r="F146" s="17"/>
      <c r="G146" s="39">
        <f t="shared" si="8"/>
        <v>0</v>
      </c>
      <c r="H146" s="40">
        <f t="shared" si="9"/>
        <v>2096.14</v>
      </c>
    </row>
    <row r="147" spans="2:9" s="14" customFormat="1" x14ac:dyDescent="0.25">
      <c r="B147" s="25" t="s">
        <v>635</v>
      </c>
      <c r="C147" s="16" t="s">
        <v>526</v>
      </c>
      <c r="D147" s="17">
        <v>6</v>
      </c>
      <c r="E147" s="38">
        <f t="shared" si="7"/>
        <v>20.22</v>
      </c>
      <c r="F147" s="17"/>
      <c r="G147" s="39">
        <f t="shared" si="8"/>
        <v>0</v>
      </c>
      <c r="H147" s="40">
        <f t="shared" si="9"/>
        <v>20.22</v>
      </c>
    </row>
    <row r="148" spans="2:9" s="14" customFormat="1" x14ac:dyDescent="0.25">
      <c r="B148" s="25" t="s">
        <v>636</v>
      </c>
      <c r="C148" s="16" t="s">
        <v>527</v>
      </c>
      <c r="D148" s="17">
        <v>30</v>
      </c>
      <c r="E148" s="38">
        <f t="shared" si="7"/>
        <v>101.10000000000001</v>
      </c>
      <c r="F148" s="17"/>
      <c r="G148" s="39">
        <f t="shared" si="8"/>
        <v>0</v>
      </c>
      <c r="H148" s="40">
        <f t="shared" si="9"/>
        <v>101.10000000000001</v>
      </c>
    </row>
    <row r="149" spans="2:9" s="14" customFormat="1" x14ac:dyDescent="0.25">
      <c r="B149" s="25" t="s">
        <v>637</v>
      </c>
      <c r="C149" s="54" t="s">
        <v>677</v>
      </c>
      <c r="D149" s="17">
        <v>472</v>
      </c>
      <c r="E149" s="38">
        <f t="shared" si="7"/>
        <v>1590.64</v>
      </c>
      <c r="F149" s="17">
        <v>5</v>
      </c>
      <c r="G149" s="39">
        <f t="shared" si="8"/>
        <v>23</v>
      </c>
      <c r="H149" s="40">
        <f t="shared" si="9"/>
        <v>1613.64</v>
      </c>
    </row>
    <row r="150" spans="2:9" s="14" customFormat="1" x14ac:dyDescent="0.25">
      <c r="B150" s="25" t="s">
        <v>638</v>
      </c>
      <c r="C150" s="54" t="s">
        <v>676</v>
      </c>
      <c r="D150" s="17">
        <v>2</v>
      </c>
      <c r="E150" s="38">
        <f t="shared" si="7"/>
        <v>6.74</v>
      </c>
      <c r="F150" s="17">
        <v>291</v>
      </c>
      <c r="G150" s="39">
        <f t="shared" si="8"/>
        <v>1338.6</v>
      </c>
      <c r="H150" s="40">
        <f t="shared" si="9"/>
        <v>1345.34</v>
      </c>
    </row>
    <row r="151" spans="2:9" s="14" customFormat="1" ht="31.5" x14ac:dyDescent="0.25">
      <c r="B151" s="25" t="s">
        <v>639</v>
      </c>
      <c r="C151" s="16" t="s">
        <v>528</v>
      </c>
      <c r="D151" s="17">
        <v>257</v>
      </c>
      <c r="E151" s="38">
        <f t="shared" si="7"/>
        <v>866.09</v>
      </c>
      <c r="F151" s="17"/>
      <c r="G151" s="39">
        <f t="shared" si="8"/>
        <v>0</v>
      </c>
      <c r="H151" s="40">
        <f t="shared" si="9"/>
        <v>866.09</v>
      </c>
    </row>
    <row r="152" spans="2:9" s="14" customFormat="1" x14ac:dyDescent="0.25">
      <c r="B152" s="25" t="s">
        <v>640</v>
      </c>
      <c r="C152" s="16" t="s">
        <v>530</v>
      </c>
      <c r="D152" s="17">
        <v>3</v>
      </c>
      <c r="E152" s="38">
        <f t="shared" si="7"/>
        <v>10.11</v>
      </c>
      <c r="F152" s="17">
        <v>1</v>
      </c>
      <c r="G152" s="39">
        <f t="shared" si="8"/>
        <v>4.5999999999999996</v>
      </c>
      <c r="H152" s="40">
        <f t="shared" si="9"/>
        <v>14.709999999999999</v>
      </c>
    </row>
    <row r="153" spans="2:9" s="14" customFormat="1" x14ac:dyDescent="0.25">
      <c r="B153" s="25" t="s">
        <v>641</v>
      </c>
      <c r="C153" s="16" t="s">
        <v>531</v>
      </c>
      <c r="D153" s="17">
        <v>34</v>
      </c>
      <c r="E153" s="38">
        <f t="shared" si="7"/>
        <v>114.58</v>
      </c>
      <c r="F153" s="17"/>
      <c r="G153" s="39">
        <f t="shared" si="8"/>
        <v>0</v>
      </c>
      <c r="H153" s="40">
        <f t="shared" si="9"/>
        <v>114.58</v>
      </c>
    </row>
    <row r="154" spans="2:9" s="14" customFormat="1" ht="31.5" x14ac:dyDescent="0.25">
      <c r="B154" s="25" t="s">
        <v>642</v>
      </c>
      <c r="C154" s="16" t="s">
        <v>529</v>
      </c>
      <c r="D154" s="17">
        <v>90</v>
      </c>
      <c r="E154" s="38">
        <f t="shared" si="7"/>
        <v>303.3</v>
      </c>
      <c r="F154" s="17"/>
      <c r="G154" s="39">
        <f t="shared" si="8"/>
        <v>0</v>
      </c>
      <c r="H154" s="40">
        <f t="shared" si="9"/>
        <v>303.3</v>
      </c>
    </row>
    <row r="155" spans="2:9" s="14" customFormat="1" ht="31.5" x14ac:dyDescent="0.25">
      <c r="B155" s="25" t="s">
        <v>643</v>
      </c>
      <c r="C155" s="16" t="s">
        <v>532</v>
      </c>
      <c r="D155" s="17">
        <v>27</v>
      </c>
      <c r="E155" s="38">
        <f t="shared" si="7"/>
        <v>90.990000000000009</v>
      </c>
      <c r="F155" s="17"/>
      <c r="G155" s="39">
        <f t="shared" si="8"/>
        <v>0</v>
      </c>
      <c r="H155" s="40">
        <f t="shared" si="9"/>
        <v>90.990000000000009</v>
      </c>
    </row>
    <row r="156" spans="2:9" s="14" customFormat="1" ht="31.5" x14ac:dyDescent="0.25">
      <c r="B156" s="25" t="s">
        <v>644</v>
      </c>
      <c r="C156" s="16" t="s">
        <v>216</v>
      </c>
      <c r="D156" s="17">
        <v>593</v>
      </c>
      <c r="E156" s="38">
        <f t="shared" si="7"/>
        <v>1998.41</v>
      </c>
      <c r="F156" s="17"/>
      <c r="G156" s="39">
        <f t="shared" si="8"/>
        <v>0</v>
      </c>
      <c r="H156" s="40">
        <f t="shared" si="9"/>
        <v>1998.41</v>
      </c>
    </row>
    <row r="157" spans="2:9" s="14" customFormat="1" ht="29.25" customHeight="1" x14ac:dyDescent="0.25">
      <c r="B157" s="25" t="s">
        <v>645</v>
      </c>
      <c r="C157" s="16" t="s">
        <v>217</v>
      </c>
      <c r="D157" s="17">
        <v>2</v>
      </c>
      <c r="E157" s="38">
        <f t="shared" si="7"/>
        <v>6.74</v>
      </c>
      <c r="F157" s="17"/>
      <c r="G157" s="39">
        <f t="shared" si="8"/>
        <v>0</v>
      </c>
      <c r="H157" s="40">
        <f t="shared" si="9"/>
        <v>6.74</v>
      </c>
    </row>
    <row r="158" spans="2:9" s="14" customFormat="1" ht="31.5" x14ac:dyDescent="0.25">
      <c r="B158" s="25" t="s">
        <v>646</v>
      </c>
      <c r="C158" s="16" t="s">
        <v>218</v>
      </c>
      <c r="D158" s="17">
        <v>20</v>
      </c>
      <c r="E158" s="38">
        <f t="shared" si="7"/>
        <v>67.400000000000006</v>
      </c>
      <c r="F158" s="17"/>
      <c r="G158" s="39">
        <f t="shared" si="8"/>
        <v>0</v>
      </c>
      <c r="H158" s="40">
        <f t="shared" si="9"/>
        <v>67.400000000000006</v>
      </c>
    </row>
    <row r="159" spans="2:9" s="14" customFormat="1" ht="31.5" x14ac:dyDescent="0.25">
      <c r="B159" s="25" t="s">
        <v>647</v>
      </c>
      <c r="C159" s="16" t="s">
        <v>219</v>
      </c>
      <c r="D159" s="17">
        <v>1280</v>
      </c>
      <c r="E159" s="38">
        <f t="shared" si="7"/>
        <v>4313.6000000000004</v>
      </c>
      <c r="F159" s="17"/>
      <c r="G159" s="39">
        <f t="shared" si="8"/>
        <v>0</v>
      </c>
      <c r="H159" s="40">
        <f t="shared" si="9"/>
        <v>4313.6000000000004</v>
      </c>
      <c r="I159" s="53"/>
    </row>
    <row r="160" spans="2:9" s="14" customFormat="1" ht="31.5" x14ac:dyDescent="0.25">
      <c r="B160" s="25" t="s">
        <v>648</v>
      </c>
      <c r="C160" s="16" t="s">
        <v>220</v>
      </c>
      <c r="D160" s="17">
        <v>919</v>
      </c>
      <c r="E160" s="38">
        <f t="shared" si="7"/>
        <v>3097.03</v>
      </c>
      <c r="F160" s="17"/>
      <c r="G160" s="39">
        <f t="shared" si="8"/>
        <v>0</v>
      </c>
      <c r="H160" s="40">
        <f t="shared" si="9"/>
        <v>3097.03</v>
      </c>
    </row>
    <row r="161" spans="2:8" s="14" customFormat="1" x14ac:dyDescent="0.25">
      <c r="B161" s="25" t="s">
        <v>649</v>
      </c>
      <c r="C161" s="16" t="s">
        <v>221</v>
      </c>
      <c r="D161" s="17">
        <v>285</v>
      </c>
      <c r="E161" s="38">
        <f t="shared" si="7"/>
        <v>960.45</v>
      </c>
      <c r="F161" s="17"/>
      <c r="G161" s="39">
        <f t="shared" si="8"/>
        <v>0</v>
      </c>
      <c r="H161" s="40">
        <f t="shared" si="9"/>
        <v>960.45</v>
      </c>
    </row>
    <row r="162" spans="2:8" s="14" customFormat="1" ht="29.25" customHeight="1" x14ac:dyDescent="0.25">
      <c r="B162" s="25" t="s">
        <v>650</v>
      </c>
      <c r="C162" s="16" t="s">
        <v>159</v>
      </c>
      <c r="D162" s="17">
        <v>465</v>
      </c>
      <c r="E162" s="38">
        <f t="shared" si="7"/>
        <v>1567.05</v>
      </c>
      <c r="F162" s="17"/>
      <c r="G162" s="39">
        <f t="shared" si="8"/>
        <v>0</v>
      </c>
      <c r="H162" s="40">
        <f t="shared" si="9"/>
        <v>1567.05</v>
      </c>
    </row>
    <row r="163" spans="2:8" s="14" customFormat="1" ht="31.5" x14ac:dyDescent="0.25">
      <c r="B163" s="25" t="s">
        <v>651</v>
      </c>
      <c r="C163" s="16" t="s">
        <v>153</v>
      </c>
      <c r="D163" s="17">
        <v>146</v>
      </c>
      <c r="E163" s="38">
        <f t="shared" si="7"/>
        <v>492.02000000000004</v>
      </c>
      <c r="F163" s="17"/>
      <c r="G163" s="39">
        <f t="shared" si="8"/>
        <v>0</v>
      </c>
      <c r="H163" s="40">
        <f t="shared" si="9"/>
        <v>492.02000000000004</v>
      </c>
    </row>
    <row r="164" spans="2:8" s="14" customFormat="1" ht="31.5" x14ac:dyDescent="0.25">
      <c r="B164" s="25" t="s">
        <v>652</v>
      </c>
      <c r="C164" s="16" t="s">
        <v>5</v>
      </c>
      <c r="D164" s="17">
        <v>210</v>
      </c>
      <c r="E164" s="38">
        <f t="shared" si="7"/>
        <v>707.7</v>
      </c>
      <c r="F164" s="17"/>
      <c r="G164" s="39">
        <f t="shared" si="8"/>
        <v>0</v>
      </c>
      <c r="H164" s="40">
        <f t="shared" si="9"/>
        <v>707.7</v>
      </c>
    </row>
    <row r="165" spans="2:8" s="14" customFormat="1" ht="35.25" customHeight="1" x14ac:dyDescent="0.25">
      <c r="B165" s="25" t="s">
        <v>653</v>
      </c>
      <c r="C165" s="16" t="s">
        <v>11</v>
      </c>
      <c r="D165" s="17">
        <v>3033</v>
      </c>
      <c r="E165" s="38">
        <f t="shared" si="7"/>
        <v>10221.210000000001</v>
      </c>
      <c r="F165" s="17"/>
      <c r="G165" s="39">
        <f t="shared" si="8"/>
        <v>0</v>
      </c>
      <c r="H165" s="40">
        <f t="shared" si="9"/>
        <v>10221.210000000001</v>
      </c>
    </row>
    <row r="166" spans="2:8" s="14" customFormat="1" ht="31.5" x14ac:dyDescent="0.25">
      <c r="B166" s="25" t="s">
        <v>654</v>
      </c>
      <c r="C166" s="16" t="s">
        <v>40</v>
      </c>
      <c r="D166" s="17">
        <v>491</v>
      </c>
      <c r="E166" s="38">
        <f t="shared" si="7"/>
        <v>1654.67</v>
      </c>
      <c r="F166" s="17"/>
      <c r="G166" s="39">
        <f t="shared" si="8"/>
        <v>0</v>
      </c>
      <c r="H166" s="40">
        <f t="shared" si="9"/>
        <v>1654.67</v>
      </c>
    </row>
    <row r="167" spans="2:8" s="14" customFormat="1" x14ac:dyDescent="0.25">
      <c r="B167" s="26"/>
      <c r="C167" s="26"/>
      <c r="D167" s="43">
        <f>SUM(D7:D166)</f>
        <v>137703</v>
      </c>
      <c r="E167" s="44">
        <f>SUM(E7:E166)</f>
        <v>464059.1100000001</v>
      </c>
      <c r="F167" s="44">
        <f>SUM(F7:F166)</f>
        <v>9100</v>
      </c>
      <c r="G167" s="44">
        <f>SUM(G7:G166)</f>
        <v>41859.999999999993</v>
      </c>
      <c r="H167" s="44">
        <f>SUM(H7:H166)</f>
        <v>505919.11000000016</v>
      </c>
    </row>
    <row r="168" spans="2:8" s="14" customFormat="1" x14ac:dyDescent="0.25">
      <c r="B168" s="71"/>
      <c r="C168" s="71"/>
      <c r="D168" s="72"/>
      <c r="E168" s="73"/>
      <c r="F168" s="73"/>
      <c r="G168" s="74" t="s">
        <v>680</v>
      </c>
      <c r="H168" s="73">
        <v>505920</v>
      </c>
    </row>
    <row r="169" spans="2:8" x14ac:dyDescent="0.25">
      <c r="D169" s="50">
        <f>'savivald. ist.'!D211+istaigoms!D167</f>
        <v>1265671</v>
      </c>
      <c r="E169" s="50"/>
      <c r="F169" s="50">
        <f>'savivald. ist.'!F211+istaigoms!F167</f>
        <v>117425</v>
      </c>
      <c r="G169" s="45"/>
      <c r="H169" s="51">
        <f>'savivald. ist.'!H211+istaigoms!H167</f>
        <v>4805466.2699999996</v>
      </c>
    </row>
    <row r="170" spans="2:8" x14ac:dyDescent="0.25">
      <c r="G170" s="8" t="s">
        <v>680</v>
      </c>
      <c r="H170" s="75">
        <f>'savivald. ist.'!H212+istaigoms!H168</f>
        <v>4805468</v>
      </c>
    </row>
  </sheetData>
  <sortState xmlns:xlrd2="http://schemas.microsoft.com/office/spreadsheetml/2017/richdata2" ref="B7:E20">
    <sortCondition ref="C14:C20"/>
  </sortState>
  <mergeCells count="3">
    <mergeCell ref="D3:E3"/>
    <mergeCell ref="B4:H4"/>
    <mergeCell ref="E2:H2"/>
  </mergeCells>
  <phoneticPr fontId="27" type="noConversion"/>
  <conditionalFormatting sqref="C39:C41">
    <cfRule type="duplicateValues" dxfId="36" priority="43"/>
  </conditionalFormatting>
  <conditionalFormatting sqref="C91">
    <cfRule type="duplicateValues" dxfId="35" priority="41"/>
  </conditionalFormatting>
  <conditionalFormatting sqref="C92">
    <cfRule type="duplicateValues" dxfId="34" priority="39"/>
  </conditionalFormatting>
  <conditionalFormatting sqref="C93">
    <cfRule type="duplicateValues" dxfId="33" priority="38"/>
  </conditionalFormatting>
  <conditionalFormatting sqref="C94:C95">
    <cfRule type="duplicateValues" dxfId="32" priority="36"/>
  </conditionalFormatting>
  <conditionalFormatting sqref="C96">
    <cfRule type="duplicateValues" dxfId="31" priority="35"/>
  </conditionalFormatting>
  <conditionalFormatting sqref="C134:C135">
    <cfRule type="duplicateValues" dxfId="30" priority="31"/>
  </conditionalFormatting>
  <conditionalFormatting sqref="C136">
    <cfRule type="duplicateValues" dxfId="29" priority="30"/>
  </conditionalFormatting>
  <conditionalFormatting sqref="C137:C138">
    <cfRule type="duplicateValues" dxfId="28" priority="29"/>
  </conditionalFormatting>
  <conditionalFormatting sqref="C139:C140">
    <cfRule type="duplicateValues" dxfId="27" priority="28"/>
  </conditionalFormatting>
  <conditionalFormatting sqref="C141">
    <cfRule type="duplicateValues" dxfId="26" priority="27"/>
  </conditionalFormatting>
  <conditionalFormatting sqref="C142">
    <cfRule type="duplicateValues" dxfId="25" priority="26"/>
  </conditionalFormatting>
  <conditionalFormatting sqref="C143:C145">
    <cfRule type="duplicateValues" dxfId="24" priority="25"/>
  </conditionalFormatting>
  <conditionalFormatting sqref="C151">
    <cfRule type="duplicateValues" dxfId="23" priority="22"/>
  </conditionalFormatting>
  <conditionalFormatting sqref="C152">
    <cfRule type="duplicateValues" dxfId="22" priority="21"/>
  </conditionalFormatting>
  <conditionalFormatting sqref="C42">
    <cfRule type="duplicateValues" dxfId="21" priority="17"/>
  </conditionalFormatting>
  <conditionalFormatting sqref="C43">
    <cfRule type="duplicateValues" dxfId="20" priority="16"/>
  </conditionalFormatting>
  <conditionalFormatting sqref="C25">
    <cfRule type="duplicateValues" dxfId="19" priority="14"/>
  </conditionalFormatting>
  <conditionalFormatting sqref="C23">
    <cfRule type="duplicateValues" dxfId="18" priority="13"/>
  </conditionalFormatting>
  <conditionalFormatting sqref="C24">
    <cfRule type="duplicateValues" dxfId="17" priority="12"/>
  </conditionalFormatting>
  <conditionalFormatting sqref="C22">
    <cfRule type="duplicateValues" dxfId="16" priority="11"/>
  </conditionalFormatting>
  <conditionalFormatting sqref="C27">
    <cfRule type="duplicateValues" dxfId="15" priority="9"/>
  </conditionalFormatting>
  <conditionalFormatting sqref="C28">
    <cfRule type="duplicateValues" dxfId="14" priority="8"/>
  </conditionalFormatting>
  <conditionalFormatting sqref="C29">
    <cfRule type="duplicateValues" dxfId="13" priority="7"/>
  </conditionalFormatting>
  <conditionalFormatting sqref="C30">
    <cfRule type="duplicateValues" dxfId="12" priority="6"/>
  </conditionalFormatting>
  <conditionalFormatting sqref="C31:C33">
    <cfRule type="duplicateValues" dxfId="11" priority="5"/>
  </conditionalFormatting>
  <conditionalFormatting sqref="C35">
    <cfRule type="duplicateValues" dxfId="10" priority="4"/>
  </conditionalFormatting>
  <conditionalFormatting sqref="C49">
    <cfRule type="duplicateValues" dxfId="9" priority="3"/>
  </conditionalFormatting>
  <conditionalFormatting sqref="C50">
    <cfRule type="duplicateValues" dxfId="8" priority="2"/>
  </conditionalFormatting>
  <conditionalFormatting sqref="C34">
    <cfRule type="duplicateValues" dxfId="7" priority="44"/>
  </conditionalFormatting>
  <conditionalFormatting sqref="C111:C112">
    <cfRule type="duplicateValues" dxfId="6" priority="45"/>
  </conditionalFormatting>
  <conditionalFormatting sqref="C26">
    <cfRule type="duplicateValues" dxfId="5" priority="46"/>
  </conditionalFormatting>
  <conditionalFormatting sqref="C113">
    <cfRule type="duplicateValues" dxfId="4" priority="47"/>
  </conditionalFormatting>
  <conditionalFormatting sqref="C114:C115">
    <cfRule type="duplicateValues" dxfId="3" priority="48"/>
  </conditionalFormatting>
  <conditionalFormatting sqref="C146:C150">
    <cfRule type="duplicateValues" dxfId="2" priority="49"/>
  </conditionalFormatting>
  <conditionalFormatting sqref="C153:C154">
    <cfRule type="duplicateValues" dxfId="1" priority="50"/>
  </conditionalFormatting>
  <conditionalFormatting sqref="C155">
    <cfRule type="duplicateValues" dxfId="0" priority="51"/>
  </conditionalFormatting>
  <pageMargins left="0.31496062992125984" right="0.31496062992125984" top="0.35433070866141736" bottom="0.35433070866141736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4</vt:i4>
      </vt:variant>
    </vt:vector>
  </HeadingPairs>
  <TitlesOfParts>
    <vt:vector size="6" baseType="lpstr">
      <vt:lpstr>savivald. ist.</vt:lpstr>
      <vt:lpstr>istaigoms</vt:lpstr>
      <vt:lpstr>istaigoms!Print_Area</vt:lpstr>
      <vt:lpstr>'savivald. ist.'!Print_Area</vt:lpstr>
      <vt:lpstr>istaigoms!Print_Titles</vt:lpstr>
      <vt:lpstr>'savivald. ist.'!Print_Titles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Galkus</dc:creator>
  <cp:lastModifiedBy>Rita Banuškevičienė</cp:lastModifiedBy>
  <cp:lastPrinted>2021-09-19T16:24:25Z</cp:lastPrinted>
  <dcterms:created xsi:type="dcterms:W3CDTF">2021-03-12T15:25:25Z</dcterms:created>
  <dcterms:modified xsi:type="dcterms:W3CDTF">2021-09-19T16:24:59Z</dcterms:modified>
</cp:coreProperties>
</file>