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bzozovska\Desktop\Medžiaga\"/>
    </mc:Choice>
  </mc:AlternateContent>
  <xr:revisionPtr revIDLastSave="0" documentId="8_{1D5407A9-4911-4B46-931B-4AB33982E81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šlaidų lentelė" sheetId="6" r:id="rId1"/>
  </sheets>
  <definedNames>
    <definedName name="_xlnm.Print_Titles" localSheetId="0">'Išlaidų lentelė'!$8:$10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6" l="1"/>
  <c r="B15" i="6"/>
  <c r="B16" i="6"/>
  <c r="B17" i="6"/>
  <c r="B18" i="6"/>
  <c r="B19" i="6"/>
  <c r="B20" i="6"/>
  <c r="B21" i="6"/>
  <c r="B22" i="6"/>
  <c r="E21" i="6"/>
  <c r="E19" i="6"/>
  <c r="E18" i="6"/>
  <c r="E17" i="6"/>
  <c r="E16" i="6"/>
  <c r="E15" i="6"/>
  <c r="E14" i="6"/>
  <c r="B25" i="6"/>
  <c r="B26" i="6"/>
  <c r="E25" i="6"/>
  <c r="B24" i="6"/>
  <c r="B13" i="6"/>
  <c r="D28" i="6"/>
  <c r="F28" i="6"/>
  <c r="C28" i="6"/>
  <c r="E28" i="6" l="1"/>
  <c r="B28" i="6" s="1"/>
  <c r="B12" i="6"/>
</calcChain>
</file>

<file path=xl/sharedStrings.xml><?xml version="1.0" encoding="utf-8"?>
<sst xmlns="http://schemas.openxmlformats.org/spreadsheetml/2006/main" count="58" uniqueCount="57">
  <si>
    <t>eurai</t>
  </si>
  <si>
    <t>(savivaldybės pavadinimas)</t>
  </si>
  <si>
    <t>Subjekto/įstaigos pavadinimas</t>
  </si>
  <si>
    <t xml:space="preserve">Išlaidas  pagrindžiantys dokumentai </t>
  </si>
  <si>
    <t>Tiekėjas</t>
  </si>
  <si>
    <t>Gavėjas</t>
  </si>
  <si>
    <t>Dokumentas (sąskaita-faktūra, PVM sąskaita-faktūra, kvitas ir kt.)</t>
  </si>
  <si>
    <t>pavadinimas</t>
  </si>
  <si>
    <t>data</t>
  </si>
  <si>
    <t>Nr.</t>
  </si>
  <si>
    <t>IŠ VISO:</t>
  </si>
  <si>
    <t xml:space="preserve"> PATIRTOS IŠLAIDOS, SUSIJUSIOS SU VALSTYBĖS LYGIO EKSTREMALIOSIOS SITUACIJOS </t>
  </si>
  <si>
    <t>DĖL COVID-19 LIGOS (KORONAVIRUSO INFEKCIJOS)  LIKVIDAVIMU IR JOS PADARINIŲ ŠALINIMU</t>
  </si>
  <si>
    <t>Medicininių veido kaukių mokiniams, ugdomiems pagal pradinio ugdymo programas, įsigijimo išlaidos</t>
  </si>
  <si>
    <t>Asmenų transportavimo išlaidos</t>
  </si>
  <si>
    <t>Asmenų izoliavimo išlaidos</t>
  </si>
  <si>
    <t>Paslaugos (prekės) pavadinimas bei pastabos/ paaiškinimai/ trumpas išlaidų apibūdinimas dėl 4-5 stulpelių</t>
  </si>
  <si>
    <t xml:space="preserve">Išlaidos iš viso (1=2+4+5) </t>
  </si>
  <si>
    <t>iš jų:</t>
  </si>
  <si>
    <t>suma</t>
  </si>
  <si>
    <t>kaukių skaičius, vnt.</t>
  </si>
  <si>
    <t xml:space="preserve">   _____________</t>
  </si>
  <si>
    <t>(savivaldybės administracijos vadovo ar jo įgalioto asmens pareigų pavadinimas)</t>
  </si>
  <si>
    <t>(parašas)</t>
  </si>
  <si>
    <t>Rengėjo vardas, pavardė, telefono numeris, el. pašto adresas</t>
  </si>
  <si>
    <t>VISAGINO SAVIVALDYBĖ</t>
  </si>
  <si>
    <t>Visagino savivaldybės dministracija</t>
  </si>
  <si>
    <t>Administracijos direktorius</t>
  </si>
  <si>
    <t>Virginijus Andrius Bukauskas</t>
  </si>
  <si>
    <t xml:space="preserve">                                  (vardas ir  pavardė)</t>
  </si>
  <si>
    <t xml:space="preserve">Liudmila Bratygina, Finansų ir biudžeto skyriaus vyriausioji specialistė, tel. (8 386) 36049, liudmila.bratygina@visaginas.lt </t>
  </si>
  <si>
    <t>Visagino rekreacijos paslaugų centras</t>
  </si>
  <si>
    <t>Visagino socialinių paslaugų centras</t>
  </si>
  <si>
    <t xml:space="preserve">pažyma </t>
  </si>
  <si>
    <t>Nr. (2.1)P-51</t>
  </si>
  <si>
    <t>Nr. (2.1)P-5</t>
  </si>
  <si>
    <t>įsakymai dėl priemokos skyrimo vairuotojams</t>
  </si>
  <si>
    <t>Nr. (2.1)P-10</t>
  </si>
  <si>
    <t>Nr. (2.1)P-13</t>
  </si>
  <si>
    <t>Nr. (2.1)P-26</t>
  </si>
  <si>
    <t>Nr. (2.1)P-30</t>
  </si>
  <si>
    <t>Nr. (2.1)P-32</t>
  </si>
  <si>
    <t>Nr. (2.1)P-70</t>
  </si>
  <si>
    <t>Nr. (2.1)P-63</t>
  </si>
  <si>
    <t xml:space="preserve">Atsiskaitymo lapeliai </t>
  </si>
  <si>
    <t>už 2021 m. sausio-birželio mėn., rugsėjo, lapkričio-gruodžio mėn.</t>
  </si>
  <si>
    <t>Darbuotojams, kurie buvo atsakingi už transporto paslaugų (sergantiems asmenims COVID-19 liga) organizavimą, buvo mokama priemoka</t>
  </si>
  <si>
    <t>Nr. (2.1)P-117</t>
  </si>
  <si>
    <t>Nr. (2.1)P-60</t>
  </si>
  <si>
    <t>Įstaigos D.A., R. R. (informacija nuasmeninta) priskaičiuotas darbo užmokesčio priedas už funkcijų vykdymą dėl COVID-19</t>
  </si>
  <si>
    <t>už 2021 m. sausio, spalio-gruodžio mėn.</t>
  </si>
  <si>
    <t>Įsakymai dėl pavedimo budėti namuose</t>
  </si>
  <si>
    <t>Suteiktos transporto organizavimo paslaugos iš dalies buvo apmokėtos pačių paslaugų gavėjų, pažymoje pateikta informacija ir skaičiavimai dėl įstaigos patirtų papildomų išlaidų, kai buvo pervežami COVID-19 liga sergantys asmenys ir kuriems buvo taikoma izoliacija. Informacija pateikta Visagino socialinių paslaugų centro 2022 m. gegužės 19 d. raštu Nr. (6.8)Sr-E-795.</t>
  </si>
  <si>
    <t>(6.8)Sr-E-795</t>
  </si>
  <si>
    <t>Nr. (2.1)P-61</t>
  </si>
  <si>
    <t>Vairuotojams buvo mokama priemoka už darbą padidintos rizikos sąlygomis (už sergančių COVID-19 liga asmenų vežimą)</t>
  </si>
  <si>
    <t>Įstaigos vairuotojų I. C., V.G., R.R., N.T., P.K. (informacija nuasmeninta) priskaičiuotas darbo užmokesčio priedas už darbą rizikos sąlygomis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</si>
</sst>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color theme="1"/>
      <name val="Arial"/>
      <family val="2"/>
      <charset val="186"/>
    </font>
    <font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0"/>
      <name val="TimesLT"/>
      <charset val="186"/>
    </font>
    <font>
      <sz val="9"/>
      <name val="Times New Roman"/>
      <family val="1"/>
      <charset val="186"/>
    </font>
    <font>
      <sz val="10"/>
      <name val="Arial"/>
      <family val="2"/>
      <charset val="186"/>
    </font>
    <font>
      <sz val="7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2"/>
      <color theme="1"/>
      <name val="Arial"/>
      <family val="2"/>
      <charset val="186"/>
    </font>
    <font>
      <sz val="7"/>
      <name val="Times New Roman"/>
      <family val="1"/>
      <charset val="186"/>
    </font>
    <font>
      <sz val="11"/>
      <name val="Times New Roman"/>
      <family val="1"/>
      <charset val="186"/>
    </font>
    <font>
      <b/>
      <sz val="10"/>
      <color theme="1"/>
      <name val="Arial"/>
      <family val="2"/>
      <charset val="186"/>
    </font>
    <font>
      <sz val="12"/>
      <name val="Times New Roman"/>
      <family val="1"/>
      <charset val="186"/>
    </font>
    <font>
      <sz val="8"/>
      <name val="Arial"/>
      <family val="2"/>
      <charset val="186"/>
    </font>
    <font>
      <sz val="10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7" fillId="0" borderId="0"/>
  </cellStyleXfs>
  <cellXfs count="65">
    <xf numFmtId="0" fontId="0" fillId="0" borderId="0" xfId="0"/>
    <xf numFmtId="0" fontId="0" fillId="0" borderId="0" xfId="0" applyFont="1"/>
    <xf numFmtId="0" fontId="2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/>
    <xf numFmtId="0" fontId="8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/>
    <xf numFmtId="0" fontId="2" fillId="0" borderId="0" xfId="0" applyFont="1" applyBorder="1" applyAlignment="1">
      <alignment horizontal="right"/>
    </xf>
    <xf numFmtId="0" fontId="6" fillId="0" borderId="0" xfId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1" fillId="0" borderId="0" xfId="2" applyFont="1" applyBorder="1" applyProtection="1"/>
    <xf numFmtId="0" fontId="9" fillId="0" borderId="0" xfId="2" applyFont="1" applyBorder="1" applyAlignment="1" applyProtection="1">
      <alignment horizontal="center" vertical="top"/>
      <protection locked="0"/>
    </xf>
    <xf numFmtId="0" fontId="0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1" fillId="0" borderId="0" xfId="2" applyFont="1" applyBorder="1" applyAlignment="1" applyProtection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/>
    <xf numFmtId="0" fontId="9" fillId="0" borderId="0" xfId="0" applyFont="1" applyBorder="1" applyAlignment="1">
      <alignment horizontal="center" vertical="top"/>
    </xf>
    <xf numFmtId="0" fontId="9" fillId="0" borderId="0" xfId="2" applyFont="1" applyBorder="1" applyAlignment="1" applyProtection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6" fillId="0" borderId="0" xfId="1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3" fillId="0" borderId="0" xfId="0" applyFont="1" applyBorder="1" applyAlignment="1">
      <alignment horizontal="center" wrapText="1"/>
    </xf>
    <xf numFmtId="0" fontId="1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3">
    <cellStyle name="Įprastas" xfId="0" builtinId="0"/>
    <cellStyle name="Normal_SAVAPYSsssss 2" xfId="2" xr:uid="{00000000-0005-0000-0000-000001000000}"/>
    <cellStyle name="Normal_TRECFORMantras2001333" xfId="1" xr:uid="{00000000-0005-0000-0000-000002000000}"/>
  </cellStyles>
  <dxfs count="0"/>
  <tableStyles count="0" defaultTableStyle="TableStyleMedium2" defaultPivotStyle="PivotStyleLight16"/>
  <colors>
    <mruColors>
      <color rgb="FFCC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37"/>
  <sheetViews>
    <sheetView tabSelected="1" topLeftCell="A16" workbookViewId="0">
      <selection activeCell="O9" sqref="O9"/>
    </sheetView>
  </sheetViews>
  <sheetFormatPr defaultRowHeight="12.75"/>
  <cols>
    <col min="1" max="1" width="16.5703125" customWidth="1"/>
    <col min="2" max="2" width="12.28515625" style="1" customWidth="1"/>
    <col min="3" max="3" width="8.7109375" style="1" customWidth="1"/>
    <col min="4" max="4" width="11.7109375" style="1" customWidth="1"/>
    <col min="5" max="5" width="14.42578125" style="1" customWidth="1"/>
    <col min="6" max="6" width="7.5703125" style="1" customWidth="1"/>
    <col min="7" max="8" width="7.5703125" customWidth="1"/>
    <col min="9" max="9" width="11" customWidth="1"/>
    <col min="10" max="10" width="13.7109375" customWidth="1"/>
    <col min="11" max="11" width="15.28515625" customWidth="1"/>
    <col min="12" max="12" width="36.140625" customWidth="1"/>
  </cols>
  <sheetData>
    <row r="2" spans="1:12" ht="15.75">
      <c r="A2" s="1"/>
      <c r="D2" s="32" t="s">
        <v>25</v>
      </c>
      <c r="E2" s="32"/>
      <c r="F2" s="32"/>
    </row>
    <row r="3" spans="1:12">
      <c r="A3" s="46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</row>
    <row r="4" spans="1:12" ht="3" customHeight="1">
      <c r="B4" s="12"/>
      <c r="C4" s="12"/>
      <c r="D4" s="12"/>
      <c r="E4" s="13"/>
      <c r="F4" s="13"/>
    </row>
    <row r="5" spans="1:12" ht="15.75" customHeight="1">
      <c r="A5" s="40" t="s">
        <v>11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</row>
    <row r="6" spans="1:12" ht="15.75" customHeight="1">
      <c r="B6" s="48" t="s">
        <v>12</v>
      </c>
      <c r="C6" s="48"/>
      <c r="D6" s="48"/>
      <c r="E6" s="41"/>
      <c r="F6" s="41"/>
      <c r="G6" s="41"/>
      <c r="H6" s="41"/>
      <c r="I6" s="41"/>
      <c r="J6" s="41"/>
      <c r="K6" s="41"/>
    </row>
    <row r="7" spans="1:12" ht="15.75">
      <c r="B7" s="4"/>
      <c r="C7" s="4"/>
      <c r="D7" s="4"/>
      <c r="E7" s="3"/>
      <c r="F7" s="3"/>
      <c r="L7" s="11" t="s">
        <v>0</v>
      </c>
    </row>
    <row r="8" spans="1:12" s="2" customFormat="1" ht="16.5" customHeight="1">
      <c r="A8" s="49" t="s">
        <v>2</v>
      </c>
      <c r="B8" s="50" t="s">
        <v>17</v>
      </c>
      <c r="C8" s="54" t="s">
        <v>18</v>
      </c>
      <c r="D8" s="62"/>
      <c r="E8" s="62"/>
      <c r="F8" s="63"/>
      <c r="G8" s="52" t="s">
        <v>3</v>
      </c>
      <c r="H8" s="53"/>
      <c r="I8" s="53"/>
      <c r="J8" s="53"/>
      <c r="K8" s="53"/>
      <c r="L8" s="37" t="s">
        <v>16</v>
      </c>
    </row>
    <row r="9" spans="1:12" s="2" customFormat="1" ht="82.15" customHeight="1">
      <c r="A9" s="49"/>
      <c r="B9" s="51"/>
      <c r="C9" s="57" t="s">
        <v>13</v>
      </c>
      <c r="D9" s="58"/>
      <c r="E9" s="59" t="s">
        <v>14</v>
      </c>
      <c r="F9" s="64" t="s">
        <v>15</v>
      </c>
      <c r="G9" s="61" t="s">
        <v>4</v>
      </c>
      <c r="H9" s="61" t="s">
        <v>5</v>
      </c>
      <c r="I9" s="54" t="s">
        <v>6</v>
      </c>
      <c r="J9" s="55"/>
      <c r="K9" s="56"/>
      <c r="L9" s="38"/>
    </row>
    <row r="10" spans="1:12" s="2" customFormat="1" ht="41.25" customHeight="1">
      <c r="A10" s="49"/>
      <c r="B10" s="51"/>
      <c r="C10" s="15" t="s">
        <v>19</v>
      </c>
      <c r="D10" s="15" t="s">
        <v>20</v>
      </c>
      <c r="E10" s="60"/>
      <c r="F10" s="60"/>
      <c r="G10" s="61"/>
      <c r="H10" s="61"/>
      <c r="I10" s="14" t="s">
        <v>7</v>
      </c>
      <c r="J10" s="9" t="s">
        <v>8</v>
      </c>
      <c r="K10" s="9" t="s">
        <v>9</v>
      </c>
      <c r="L10" s="38"/>
    </row>
    <row r="11" spans="1:12" s="2" customFormat="1" ht="10.9" customHeight="1">
      <c r="A11" s="7"/>
      <c r="B11" s="5">
        <v>1</v>
      </c>
      <c r="C11" s="5">
        <v>2</v>
      </c>
      <c r="D11" s="5">
        <v>3</v>
      </c>
      <c r="E11" s="5">
        <v>4</v>
      </c>
      <c r="F11" s="5">
        <v>5</v>
      </c>
      <c r="G11" s="8">
        <v>6</v>
      </c>
      <c r="H11" s="8">
        <v>7</v>
      </c>
      <c r="I11" s="8">
        <v>8</v>
      </c>
      <c r="J11" s="8">
        <v>9</v>
      </c>
      <c r="K11" s="8">
        <v>10</v>
      </c>
      <c r="L11" s="8">
        <v>11</v>
      </c>
    </row>
    <row r="12" spans="1:12" s="2" customFormat="1" ht="97.9" hidden="1" customHeight="1">
      <c r="A12" s="23" t="s">
        <v>26</v>
      </c>
      <c r="B12" s="20">
        <f>ROUND(SUM(E12:E12),1)</f>
        <v>0</v>
      </c>
      <c r="C12" s="20"/>
      <c r="D12" s="20"/>
      <c r="E12" s="20"/>
      <c r="F12" s="20"/>
      <c r="G12" s="24"/>
      <c r="H12" s="24"/>
      <c r="I12" s="24"/>
      <c r="J12" s="24"/>
      <c r="K12" s="24"/>
      <c r="L12" s="27"/>
    </row>
    <row r="13" spans="1:12" s="2" customFormat="1" ht="138.6" customHeight="1">
      <c r="A13" s="31" t="s">
        <v>32</v>
      </c>
      <c r="B13" s="22">
        <f>ROUND(SUM(E13:E13),1)</f>
        <v>18.5</v>
      </c>
      <c r="C13" s="20"/>
      <c r="D13" s="20"/>
      <c r="E13" s="20">
        <v>18.52</v>
      </c>
      <c r="F13" s="20"/>
      <c r="G13" s="24"/>
      <c r="H13" s="24"/>
      <c r="I13" s="24" t="s">
        <v>33</v>
      </c>
      <c r="J13" s="30">
        <v>44700</v>
      </c>
      <c r="K13" s="9" t="s">
        <v>53</v>
      </c>
      <c r="L13" s="25" t="s">
        <v>52</v>
      </c>
    </row>
    <row r="14" spans="1:12" s="2" customFormat="1" ht="19.899999999999999" customHeight="1">
      <c r="A14" s="44" t="s">
        <v>31</v>
      </c>
      <c r="B14" s="28">
        <f t="shared" ref="B14:B22" si="0">ROUND(SUM(E14:E14),1)</f>
        <v>90.9</v>
      </c>
      <c r="C14" s="20"/>
      <c r="D14" s="20"/>
      <c r="E14" s="29">
        <f>78.4+12.5</f>
        <v>90.9</v>
      </c>
      <c r="F14" s="20"/>
      <c r="G14" s="24"/>
      <c r="H14" s="23"/>
      <c r="I14" s="34" t="s">
        <v>36</v>
      </c>
      <c r="J14" s="26">
        <v>44228</v>
      </c>
      <c r="K14" s="25" t="s">
        <v>35</v>
      </c>
      <c r="L14" s="34" t="s">
        <v>55</v>
      </c>
    </row>
    <row r="15" spans="1:12" s="2" customFormat="1" ht="19.899999999999999" customHeight="1">
      <c r="A15" s="45"/>
      <c r="B15" s="28">
        <f t="shared" si="0"/>
        <v>210.5</v>
      </c>
      <c r="C15" s="20"/>
      <c r="D15" s="20"/>
      <c r="E15" s="29">
        <f>91.78+118.68</f>
        <v>210.46</v>
      </c>
      <c r="F15" s="20"/>
      <c r="G15" s="24"/>
      <c r="H15" s="23"/>
      <c r="I15" s="35"/>
      <c r="J15" s="26">
        <v>44256</v>
      </c>
      <c r="K15" s="25" t="s">
        <v>37</v>
      </c>
      <c r="L15" s="35"/>
    </row>
    <row r="16" spans="1:12" s="2" customFormat="1" ht="19.899999999999999" customHeight="1">
      <c r="A16" s="45"/>
      <c r="B16" s="28">
        <f t="shared" si="0"/>
        <v>166.6</v>
      </c>
      <c r="C16" s="20"/>
      <c r="D16" s="20"/>
      <c r="E16" s="29">
        <f>65.54+90.12+10.92</f>
        <v>166.58</v>
      </c>
      <c r="F16" s="20"/>
      <c r="G16" s="24"/>
      <c r="H16" s="23"/>
      <c r="I16" s="35"/>
      <c r="J16" s="26">
        <v>44286</v>
      </c>
      <c r="K16" s="25" t="s">
        <v>38</v>
      </c>
      <c r="L16" s="35"/>
    </row>
    <row r="17" spans="1:12" s="2" customFormat="1" ht="19.899999999999999" customHeight="1">
      <c r="A17" s="45"/>
      <c r="B17" s="28">
        <f t="shared" si="0"/>
        <v>263.8</v>
      </c>
      <c r="C17" s="20"/>
      <c r="D17" s="20"/>
      <c r="E17" s="29">
        <f>94.44+25.45+143.94</f>
        <v>263.83</v>
      </c>
      <c r="F17" s="20"/>
      <c r="G17" s="24"/>
      <c r="H17" s="23"/>
      <c r="I17" s="35"/>
      <c r="J17" s="26">
        <v>44316</v>
      </c>
      <c r="K17" s="25" t="s">
        <v>39</v>
      </c>
      <c r="L17" s="35"/>
    </row>
    <row r="18" spans="1:12" s="2" customFormat="1" ht="19.899999999999999" customHeight="1">
      <c r="A18" s="45"/>
      <c r="B18" s="28">
        <f t="shared" si="0"/>
        <v>112.4</v>
      </c>
      <c r="C18" s="20"/>
      <c r="D18" s="20"/>
      <c r="E18" s="29">
        <f>5.69+73.96+32.78</f>
        <v>112.42999999999999</v>
      </c>
      <c r="F18" s="20"/>
      <c r="G18" s="24"/>
      <c r="H18" s="23"/>
      <c r="I18" s="35"/>
      <c r="J18" s="26">
        <v>44347</v>
      </c>
      <c r="K18" s="25" t="s">
        <v>40</v>
      </c>
      <c r="L18" s="35"/>
    </row>
    <row r="19" spans="1:12" s="2" customFormat="1" ht="19.899999999999999" customHeight="1">
      <c r="A19" s="45"/>
      <c r="B19" s="28">
        <f t="shared" si="0"/>
        <v>81.599999999999994</v>
      </c>
      <c r="C19" s="20"/>
      <c r="D19" s="20"/>
      <c r="E19" s="29">
        <f>64.39+17.17</f>
        <v>81.56</v>
      </c>
      <c r="F19" s="20"/>
      <c r="G19" s="24"/>
      <c r="H19" s="23"/>
      <c r="I19" s="35"/>
      <c r="J19" s="26">
        <v>44377</v>
      </c>
      <c r="K19" s="25" t="s">
        <v>41</v>
      </c>
      <c r="L19" s="35"/>
    </row>
    <row r="20" spans="1:12" s="2" customFormat="1" ht="19.899999999999999" customHeight="1">
      <c r="A20" s="45"/>
      <c r="B20" s="28">
        <f t="shared" si="0"/>
        <v>21.7</v>
      </c>
      <c r="C20" s="20"/>
      <c r="D20" s="20"/>
      <c r="E20" s="29">
        <v>21.72</v>
      </c>
      <c r="F20" s="20"/>
      <c r="G20" s="24"/>
      <c r="H20" s="23"/>
      <c r="I20" s="35"/>
      <c r="J20" s="26">
        <v>44470</v>
      </c>
      <c r="K20" s="25" t="s">
        <v>34</v>
      </c>
      <c r="L20" s="35"/>
    </row>
    <row r="21" spans="1:12" s="2" customFormat="1" ht="19.899999999999999" customHeight="1">
      <c r="A21" s="45"/>
      <c r="B21" s="28">
        <f t="shared" si="0"/>
        <v>41.8</v>
      </c>
      <c r="C21" s="20"/>
      <c r="D21" s="20"/>
      <c r="E21" s="29">
        <f>29.87+11.95</f>
        <v>41.82</v>
      </c>
      <c r="F21" s="20"/>
      <c r="G21" s="24"/>
      <c r="H21" s="23"/>
      <c r="I21" s="35"/>
      <c r="J21" s="26">
        <v>44530</v>
      </c>
      <c r="K21" s="25" t="s">
        <v>43</v>
      </c>
      <c r="L21" s="35"/>
    </row>
    <row r="22" spans="1:12" s="2" customFormat="1" ht="19.899999999999999" customHeight="1">
      <c r="A22" s="45"/>
      <c r="B22" s="28">
        <f t="shared" si="0"/>
        <v>21.7</v>
      </c>
      <c r="C22" s="20"/>
      <c r="D22" s="20"/>
      <c r="E22" s="29">
        <v>21.72</v>
      </c>
      <c r="F22" s="20"/>
      <c r="G22" s="24"/>
      <c r="H22" s="23"/>
      <c r="I22" s="36"/>
      <c r="J22" s="26">
        <v>44557</v>
      </c>
      <c r="K22" s="25" t="s">
        <v>42</v>
      </c>
      <c r="L22" s="36"/>
    </row>
    <row r="23" spans="1:12" s="2" customFormat="1" ht="87" customHeight="1">
      <c r="A23" s="45"/>
      <c r="B23" s="28"/>
      <c r="C23" s="20"/>
      <c r="D23" s="20"/>
      <c r="E23" s="29"/>
      <c r="F23" s="20"/>
      <c r="G23" s="24"/>
      <c r="H23" s="23"/>
      <c r="I23" s="25" t="s">
        <v>44</v>
      </c>
      <c r="J23" s="25" t="s">
        <v>45</v>
      </c>
      <c r="K23" s="25"/>
      <c r="L23" s="25" t="s">
        <v>56</v>
      </c>
    </row>
    <row r="24" spans="1:12" s="2" customFormat="1" ht="28.15" customHeight="1">
      <c r="A24" s="45"/>
      <c r="B24" s="28">
        <f>ROUND(SUM(E24:E24),1)</f>
        <v>86.4</v>
      </c>
      <c r="C24" s="28"/>
      <c r="D24" s="28"/>
      <c r="E24" s="29">
        <v>86.42</v>
      </c>
      <c r="F24" s="20"/>
      <c r="G24" s="24"/>
      <c r="H24" s="23"/>
      <c r="I24" s="34" t="s">
        <v>51</v>
      </c>
      <c r="J24" s="26">
        <v>44188</v>
      </c>
      <c r="K24" s="25" t="s">
        <v>47</v>
      </c>
      <c r="L24" s="34" t="s">
        <v>46</v>
      </c>
    </row>
    <row r="25" spans="1:12" s="2" customFormat="1" ht="24" customHeight="1">
      <c r="A25" s="45"/>
      <c r="B25" s="28">
        <f t="shared" ref="B25:B26" si="1">ROUND(SUM(E25:E25),1)</f>
        <v>449.5</v>
      </c>
      <c r="C25" s="28"/>
      <c r="D25" s="28"/>
      <c r="E25" s="29">
        <f>158.64+67.87+223.02</f>
        <v>449.53</v>
      </c>
      <c r="F25" s="20"/>
      <c r="G25" s="24"/>
      <c r="H25" s="23"/>
      <c r="I25" s="35"/>
      <c r="J25" s="26">
        <v>44495</v>
      </c>
      <c r="K25" s="25" t="s">
        <v>48</v>
      </c>
      <c r="L25" s="35"/>
    </row>
    <row r="26" spans="1:12" s="2" customFormat="1" ht="26.45" customHeight="1">
      <c r="A26" s="45"/>
      <c r="B26" s="28">
        <f t="shared" si="1"/>
        <v>25.8</v>
      </c>
      <c r="C26" s="28"/>
      <c r="D26" s="28"/>
      <c r="E26" s="29">
        <v>25.82</v>
      </c>
      <c r="F26" s="29"/>
      <c r="G26" s="24"/>
      <c r="H26" s="23"/>
      <c r="I26" s="36"/>
      <c r="J26" s="26">
        <v>44497</v>
      </c>
      <c r="K26" s="25" t="s">
        <v>54</v>
      </c>
      <c r="L26" s="36"/>
    </row>
    <row r="27" spans="1:12" s="2" customFormat="1" ht="58.15" customHeight="1">
      <c r="A27" s="45"/>
      <c r="B27" s="28"/>
      <c r="C27" s="28"/>
      <c r="D27" s="28"/>
      <c r="E27" s="28"/>
      <c r="F27" s="20"/>
      <c r="G27" s="24"/>
      <c r="H27" s="23"/>
      <c r="I27" s="25" t="s">
        <v>44</v>
      </c>
      <c r="J27" s="25" t="s">
        <v>50</v>
      </c>
      <c r="K27" s="25"/>
      <c r="L27" s="25" t="s">
        <v>49</v>
      </c>
    </row>
    <row r="28" spans="1:12" s="2" customFormat="1" ht="15" customHeight="1">
      <c r="A28" s="10" t="s">
        <v>10</v>
      </c>
      <c r="B28" s="21">
        <f>ROUND(SUM(E28:E28),1)</f>
        <v>1591.3</v>
      </c>
      <c r="C28" s="21">
        <f>SUM(C12:C27)</f>
        <v>0</v>
      </c>
      <c r="D28" s="21">
        <f>SUM(D12:D27)</f>
        <v>0</v>
      </c>
      <c r="E28" s="21">
        <f>SUM(E12:E27)</f>
        <v>1591.31</v>
      </c>
      <c r="F28" s="21">
        <f>SUM(F12:F27)</f>
        <v>0</v>
      </c>
      <c r="G28" s="24"/>
      <c r="H28" s="24"/>
      <c r="I28" s="24"/>
      <c r="J28" s="24"/>
      <c r="K28" s="24"/>
      <c r="L28" s="7"/>
    </row>
    <row r="29" spans="1:12" s="2" customFormat="1" ht="12.75" customHeight="1">
      <c r="B29" s="6"/>
      <c r="C29" s="6"/>
      <c r="D29" s="6"/>
      <c r="E29" s="6"/>
      <c r="F29" s="6"/>
    </row>
    <row r="32" spans="1:12" ht="15.75" customHeight="1">
      <c r="A32" s="16"/>
      <c r="B32" s="33" t="s">
        <v>27</v>
      </c>
      <c r="C32" s="33"/>
      <c r="D32" s="33"/>
      <c r="E32" s="33"/>
      <c r="G32" s="39" t="s">
        <v>21</v>
      </c>
      <c r="H32" s="39"/>
      <c r="I32" s="2"/>
      <c r="J32" s="33" t="s">
        <v>28</v>
      </c>
      <c r="K32" s="33"/>
      <c r="L32" s="33"/>
    </row>
    <row r="33" spans="1:15">
      <c r="A33" s="43" t="s">
        <v>22</v>
      </c>
      <c r="B33" s="41"/>
      <c r="C33" s="41"/>
      <c r="D33" s="41"/>
      <c r="E33" s="41"/>
      <c r="F33" s="41"/>
      <c r="G33" s="42" t="s">
        <v>23</v>
      </c>
      <c r="H33" s="42"/>
      <c r="I33" s="2"/>
      <c r="J33" s="2"/>
      <c r="K33" s="17" t="s">
        <v>29</v>
      </c>
      <c r="L33" s="17"/>
    </row>
    <row r="34" spans="1:15">
      <c r="A34" s="1"/>
      <c r="G34" s="1"/>
      <c r="H34" s="1"/>
      <c r="I34" s="1"/>
      <c r="J34" s="1"/>
      <c r="K34" s="1"/>
      <c r="L34" s="1"/>
      <c r="M34" s="1"/>
      <c r="N34" s="1"/>
      <c r="O34" s="1"/>
    </row>
    <row r="35" spans="1:15" s="2" customFormat="1">
      <c r="A35" s="2" t="s">
        <v>30</v>
      </c>
    </row>
    <row r="36" spans="1:15" ht="15">
      <c r="A36" s="18"/>
      <c r="D36" s="19" t="s">
        <v>24</v>
      </c>
      <c r="G36" s="1"/>
      <c r="H36" s="1"/>
      <c r="I36" s="1"/>
      <c r="J36" s="1"/>
      <c r="K36" s="1"/>
      <c r="L36" s="1"/>
      <c r="M36" s="1"/>
      <c r="N36" s="1"/>
      <c r="O36" s="1"/>
    </row>
    <row r="37" spans="1:15">
      <c r="A37" s="1"/>
      <c r="G37" s="1"/>
      <c r="H37" s="1"/>
      <c r="I37" s="1"/>
      <c r="J37" s="1"/>
      <c r="K37" s="1"/>
      <c r="L37" s="1"/>
      <c r="M37" s="1"/>
      <c r="N37" s="1"/>
      <c r="O37" s="1"/>
    </row>
  </sheetData>
  <mergeCells count="25">
    <mergeCell ref="G33:H33"/>
    <mergeCell ref="A33:F33"/>
    <mergeCell ref="A14:A27"/>
    <mergeCell ref="A3:K3"/>
    <mergeCell ref="B6:K6"/>
    <mergeCell ref="A8:A10"/>
    <mergeCell ref="B8:B10"/>
    <mergeCell ref="G8:K8"/>
    <mergeCell ref="I9:K9"/>
    <mergeCell ref="C9:D9"/>
    <mergeCell ref="E9:E10"/>
    <mergeCell ref="G9:G10"/>
    <mergeCell ref="H9:H10"/>
    <mergeCell ref="C8:F8"/>
    <mergeCell ref="F9:F10"/>
    <mergeCell ref="D2:F2"/>
    <mergeCell ref="B32:E32"/>
    <mergeCell ref="J32:L32"/>
    <mergeCell ref="I14:I22"/>
    <mergeCell ref="L14:L22"/>
    <mergeCell ref="L8:L10"/>
    <mergeCell ref="G32:H32"/>
    <mergeCell ref="A5:L5"/>
    <mergeCell ref="I24:I26"/>
    <mergeCell ref="L24:L26"/>
  </mergeCells>
  <phoneticPr fontId="15" type="noConversion"/>
  <pageMargins left="0.19685039370078741" right="0.19685039370078741" top="0.74803149606299213" bottom="0.15748031496062992" header="0.31496062992125984" footer="0.31496062992125984"/>
  <pageSetup paperSize="9" scale="90" orientation="landscape" r:id="rId1"/>
  <ignoredErrors>
    <ignoredError sqref="C28:F2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Išlaidų lentelė</vt:lpstr>
      <vt:lpstr>'Išlaidų lentelė'!Print_Titles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Boguševičienė</dc:creator>
  <cp:lastModifiedBy>Jurgita Bžozovska</cp:lastModifiedBy>
  <cp:lastPrinted>2022-05-27T10:52:17Z</cp:lastPrinted>
  <dcterms:created xsi:type="dcterms:W3CDTF">2019-12-19T13:29:20Z</dcterms:created>
  <dcterms:modified xsi:type="dcterms:W3CDTF">2022-06-20T12:49:17Z</dcterms:modified>
</cp:coreProperties>
</file>