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https://lrvk-my.sharepoint.com/personal/regina_kiseliene_lrv_lt/Documents/Darbalaukis/"/>
    </mc:Choice>
  </mc:AlternateContent>
  <xr:revisionPtr revIDLastSave="0" documentId="8_{2DA73A0C-F9A2-4A29-B11F-30E127FA9C3F}" xr6:coauthVersionLast="47" xr6:coauthVersionMax="47" xr10:uidLastSave="{00000000-0000-0000-0000-000000000000}"/>
  <bookViews>
    <workbookView xWindow="-108" yWindow="-108" windowWidth="30936" windowHeight="16896"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4" i="11" l="1"/>
  <c r="C50" i="11"/>
  <c r="C56" i="11" s="1"/>
  <c r="C43" i="11"/>
  <c r="C39" i="11"/>
  <c r="C45" i="11" s="1"/>
  <c r="C23" i="11"/>
  <c r="C19" i="11"/>
  <c r="C12" i="11"/>
  <c r="C8" i="11"/>
  <c r="C14" i="11" s="1"/>
  <c r="D51" i="14"/>
  <c r="D50" i="14"/>
  <c r="D47" i="14"/>
  <c r="D46" i="14"/>
  <c r="D48" i="14" s="1"/>
  <c r="D40" i="14"/>
  <c r="D39" i="14"/>
  <c r="D41" i="14" s="1"/>
  <c r="D36" i="14"/>
  <c r="D35" i="14"/>
  <c r="D37" i="14" s="1"/>
  <c r="D43" i="14" s="1"/>
  <c r="D22" i="14"/>
  <c r="D21" i="14"/>
  <c r="D23" i="14" s="1"/>
  <c r="G13" i="10" s="1"/>
  <c r="D18" i="14"/>
  <c r="D17" i="14"/>
  <c r="D19" i="14" s="1"/>
  <c r="G12" i="10" s="1"/>
  <c r="D11" i="14"/>
  <c r="D10" i="14"/>
  <c r="D12" i="14" s="1"/>
  <c r="D7" i="14"/>
  <c r="D6" i="14"/>
  <c r="D8" i="14" s="1"/>
  <c r="D14" i="14" s="1"/>
  <c r="C25" i="11" l="1"/>
  <c r="D52" i="14"/>
  <c r="D54" i="14" s="1"/>
  <c r="D25" i="14"/>
  <c r="I21" i="10"/>
  <c r="I20"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53" i="15"/>
  <c r="A48" i="15"/>
  <c r="A47" i="15"/>
  <c r="A41" i="15"/>
  <c r="A36" i="15"/>
  <c r="A35" i="15"/>
  <c r="A22" i="15"/>
  <c r="A17" i="15"/>
  <c r="A16" i="15"/>
  <c r="A4" i="15"/>
  <c r="A15" i="14"/>
  <c r="A4" i="14"/>
  <c r="A20" i="14"/>
  <c r="A16" i="14"/>
  <c r="A9" i="14"/>
  <c r="A5" i="14"/>
  <c r="A10" i="15"/>
  <c r="A5" i="15"/>
  <c r="I26" i="10"/>
  <c r="E54" i="12"/>
  <c r="E53" i="12"/>
  <c r="E50" i="12"/>
  <c r="E49" i="12"/>
  <c r="E43" i="12"/>
  <c r="E42" i="12"/>
  <c r="E39" i="12"/>
  <c r="E38" i="12"/>
  <c r="G55" i="15"/>
  <c r="G54" i="15"/>
  <c r="G50" i="15"/>
  <c r="G49" i="15"/>
  <c r="G43" i="15"/>
  <c r="G42" i="15"/>
  <c r="G38" i="15"/>
  <c r="G37" i="15"/>
  <c r="G40" i="15" s="1"/>
  <c r="G52" i="15" l="1"/>
  <c r="G58" i="15" s="1"/>
  <c r="E51" i="12"/>
  <c r="G57" i="15"/>
  <c r="H20" i="10"/>
  <c r="E40" i="12"/>
  <c r="E55" i="12"/>
  <c r="E57" i="12" s="1"/>
  <c r="G45" i="15"/>
  <c r="G46" i="15" s="1"/>
  <c r="E44" i="12"/>
  <c r="H21" i="10" s="1"/>
  <c r="G21" i="10"/>
  <c r="G20" i="10"/>
  <c r="I25" i="10"/>
  <c r="F20" i="10"/>
  <c r="F26" i="10"/>
  <c r="G26" i="10"/>
  <c r="F25" i="10"/>
  <c r="G24" i="15"/>
  <c r="G23" i="15"/>
  <c r="G26" i="15" s="1"/>
  <c r="F13" i="10" s="1"/>
  <c r="G19" i="15"/>
  <c r="G18" i="15"/>
  <c r="G12" i="15"/>
  <c r="G11" i="15"/>
  <c r="G14" i="15" s="1"/>
  <c r="G7" i="15"/>
  <c r="G6" i="15"/>
  <c r="E22" i="12"/>
  <c r="E21" i="12"/>
  <c r="E23" i="12" s="1"/>
  <c r="E18" i="12"/>
  <c r="E17" i="12"/>
  <c r="E11" i="12"/>
  <c r="E10" i="12"/>
  <c r="E12" i="12" s="1"/>
  <c r="H8" i="10" s="1"/>
  <c r="E7" i="12"/>
  <c r="E6" i="12"/>
  <c r="E8" i="12" s="1"/>
  <c r="E14" i="12" s="1"/>
  <c r="I8" i="10"/>
  <c r="H26" i="10" l="1"/>
  <c r="J26" i="10" s="1"/>
  <c r="K26" i="10" s="1"/>
  <c r="G9" i="15"/>
  <c r="E19" i="12"/>
  <c r="G21" i="15"/>
  <c r="G27" i="15" s="1"/>
  <c r="H13" i="10"/>
  <c r="J13" i="10" s="1"/>
  <c r="K13" i="10" s="1"/>
  <c r="I13" i="10"/>
  <c r="E46" i="12"/>
  <c r="G15" i="15"/>
  <c r="F12" i="10"/>
  <c r="J20" i="10"/>
  <c r="K20" i="10" s="1"/>
  <c r="H25" i="10"/>
  <c r="G25" i="10"/>
  <c r="F21" i="10"/>
  <c r="I7" i="10"/>
  <c r="F8" i="10"/>
  <c r="F7" i="10"/>
  <c r="J25" i="10" l="1"/>
  <c r="I12" i="10"/>
  <c r="E25" i="12"/>
  <c r="H12" i="10"/>
  <c r="J12" i="10" s="1"/>
  <c r="K12" i="10" s="1"/>
  <c r="L15" i="10" s="1"/>
  <c r="J21" i="10"/>
  <c r="K21" i="10" s="1"/>
  <c r="K25" i="10"/>
  <c r="H7" i="10"/>
  <c r="G7" i="10"/>
  <c r="G8" i="10"/>
  <c r="J7" i="10" l="1"/>
  <c r="K7" i="10" s="1"/>
  <c r="J8" i="10"/>
  <c r="K8" i="10" s="1"/>
  <c r="L23" i="10"/>
  <c r="L28" i="10"/>
  <c r="L30" i="10" l="1"/>
  <c r="L10" i="10"/>
  <c r="L17" i="10" s="1"/>
  <c r="L31" i="10" l="1"/>
</calcChain>
</file>

<file path=xl/sharedStrings.xml><?xml version="1.0" encoding="utf-8"?>
<sst xmlns="http://schemas.openxmlformats.org/spreadsheetml/2006/main" count="247" uniqueCount="104">
  <si>
    <t>Eil. Nr. </t>
  </si>
  <si>
    <t>Tikslinė grupė (T) (ūkio subjektų skaičius, vnt.)</t>
  </si>
  <si>
    <t>Išlaidos darbuotojams (D), Eur</t>
  </si>
  <si>
    <t>Išlaidos investicijoms (I), Eur</t>
  </si>
  <si>
    <t>Išlaidos medžiagoms (M), Eur</t>
  </si>
  <si>
    <t>1.</t>
  </si>
  <si>
    <t>1.1. </t>
  </si>
  <si>
    <t>1.1.1.</t>
  </si>
  <si>
    <t>1.1.2.</t>
  </si>
  <si>
    <t>...</t>
  </si>
  <si>
    <t> 1.2.</t>
  </si>
  <si>
    <t>1.2.1.</t>
  </si>
  <si>
    <t>1.2.2.</t>
  </si>
  <si>
    <t>....</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</si>
  <si>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</si>
  <si>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</si>
  <si>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</si>
  <si>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</si>
  <si>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</si>
  <si>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</si>
  <si>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</si>
  <si>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</si>
  <si>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</si>
  <si>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</si>
  <si>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</si>
  <si>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</si>
  <si>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</si>
  <si>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</si>
  <si>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</si>
  <si>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</si>
  <si>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</si>
  <si>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</si>
  <si>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</si>
  <si>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</si>
  <si>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</si>
  <si>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</si>
  <si>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</si>
  <si>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</si>
  <si>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</si>
  <si>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</si>
  <si>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</si>
  <si>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</si>
  <si>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</si>
  <si>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</si>
  <si>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</si>
  <si>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</si>
  <si>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t>
  </si>
  <si>
    <t>2.</t>
  </si>
  <si>
    <t>2.1. </t>
  </si>
  <si>
    <t>2.1.1.</t>
  </si>
  <si>
    <t>2.1.2.</t>
  </si>
  <si>
    <t> 2.2.</t>
  </si>
  <si>
    <t>2.2.1.</t>
  </si>
  <si>
    <t>2.2.2.</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</si>
  <si>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</si>
  <si>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</si>
  <si>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</si>
  <si>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</si>
  <si>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</si>
  <si>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</si>
  <si>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</si>
  <si>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</si>
  <si>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</si>
  <si>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</si>
  <si>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</si>
  <si>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</si>
  <si>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</si>
  <si>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</si>
  <si>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</si>
  <si>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</si>
  <si>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</si>
  <si>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</si>
  <si>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</si>
  <si>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</si>
  <si>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</si>
  <si>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</si>
  <si>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</si>
  <si>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</si>
  <si>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</si>
  <si>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</si>
  <si>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</si>
  <si>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</si>
  <si>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</si>
  <si>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</si>
  <si>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</si>
  <si>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</si>
  <si>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</si>
  <si>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</si>
  <si>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</si>
  <si>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</si>
  <si>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</si>
  <si>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</si>
  <si>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 xml:space="preserve"> Lietuvos Respublikos planuojamos ūkinės veiklos poveikio aplinkai vertinimo įstatymas</t>
  </si>
  <si>
    <t xml:space="preserve"> Lietuvos Respublikos planuojamos ūkinės veiklos poveikio aplinkai vertinimo įstatymopakeitimo įstatymo projektas</t>
  </si>
  <si>
    <t>Informacijos atrankai parengimas</t>
  </si>
  <si>
    <t>Informacijos patikrinimas ir pasirašymas vadovo ar jo įgalioto asmens</t>
  </si>
  <si>
    <t>7 straipsnio 2 dalis: "2. Atranka dėl poveikio aplinkai vertinimo atliekama planuojamai ūkinei veiklai, įrašytai į Planuojamos ūkinės veiklos, kuriai turi būti atliekama atranka dėl poveikio aplinkai vertinimo, rūšių sąrašą (šio įstatymo 2 priedas)."                                    2 priedas</t>
  </si>
  <si>
    <t>3 straipsnio 1 ir 2 dalys: "1. Planuojamos ūkinės veiklos, kuri dėl savo pobūdžio, masto ar numatomos vietos ypatumų gali daryti reikšmingą poveikį aplinkai, poveikio aplinkai vertinimas atliekamas, kai: 1) planuojama ūkinė veikla įrašyta į Planuojamos ūkinės veiklos, kurios poveikis aplinkai privalo būti vertinamas, rūšių sąrašą (šio įstatymo 1 priedas); 2) planuojamos ūkinės veiklos atrankos dėl poveikio aplinkai vertinimo (toliau – atranka dėl poveikio aplinkai vertinimo) metu nustatoma, kad planuojamai ūkinei veiklai privaloma atlikti poveikio aplinkai vertinimą;"    7 straipsnio 2 dalis: "2. Atranka dėl poveikio aplinkai vertinimo atliekama planuojamai ūkinei veiklai, įrašytai į Planuojamos ūkinės veiklos, kuriai turi būti atliekama atranka dėl poveikio aplinkai vertinimo, rūšių sąrašą (šio įstatymo 2 priedas)." 2 priedas</t>
  </si>
  <si>
    <t>Rašto parengimas</t>
  </si>
  <si>
    <t>Rašto pasirašymas vadovo ar jo įgalioto asmens</t>
  </si>
  <si>
    <t>ES ir LR teisės aktai</t>
  </si>
  <si>
    <t>3 straipsnio 5 dalis: "5. Atranka dėl poveikio aplinkai vertinimo ir (ar) poveikio aplinkai vertinimas neatliekami saulės šviesos energijos elektrinių statybai. Saulės šviesos energijos elektrinės projektuojamos, statomos ir eksploatuojamos laikantis aplinkos ministro nustatytų aplinkosauginių reikalavimų. Ši išimtis netaikoma, kai poveikio aplinkai vertinimas privalomas pagal šio straipsnio 1 dalies 3 punktą."                                            3 straipsnio 8 dalis: "8. Kai atsakingoji institucija yra priėmusi atrankos išvadą ir (ar) sprendimą dėl planuojamos ūkinės veiklos poveikio aplinkai, tačiau iki veiklos vykdymo pradžios ar pradėjus ją vykdyti planuojama ūkinė veikla keičiama, atranka dėl poveikio aplinkai vertinimo ar poveikio aplinkai vertinimas neatliekama, kai:
1) planuojamu ūkinės veiklos keitimu siekiama įgyvendinti sprendimo dėl poveikio aplinkai vertinimo sąlygas ir (ar) sprendime dėl poveikio aplinkai vertinimo ir (ar) atrankos išvadoje numatytas priemones reikšmingam neigiamam poveikiui aplinkai išvengti, sumažinti, atkurti, kas pažeista, ir (ar) jį kompensuoti;
2) dėl planuojamos ūkinės veiklos keitimo nesikeičia atrankos dėl poveikio aplinkai vertinimo ar poveikio aplinkai vertinimo metu nustatytas poveikis aplinkai."                                           1 ir 2 priedų pakeitimai</t>
  </si>
  <si>
    <t>Įmonių, įstaigų ir organizacijų vadovai</t>
  </si>
  <si>
    <t>Verslo ir administravimo
specialistai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</si>
</sst>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sz val="8"/>
      <color theme="1"/>
      <name val="Calibri"/>
      <family val="2"/>
      <charset val="186"/>
      <scheme val="minor"/>
    </font>
    <font>
      <b/>
      <sz val="8"/>
      <color rgb="FF000000"/>
      <name val="Calibri"/>
      <family val="2"/>
      <charset val="186"/>
      <scheme val="minor"/>
    </font>
    <font>
      <sz val="8"/>
      <color rgb="FF000000"/>
      <name val="Calibri"/>
      <family val="2"/>
      <charset val="186"/>
      <scheme val="minor"/>
    </font>
    <font>
      <i/>
      <sz val="8"/>
      <color rgb="FF000000"/>
      <name val="Calibri"/>
      <family val="2"/>
      <charset val="186"/>
      <scheme val="minor"/>
    </font>
    <font>
      <sz val="10"/>
      <color theme="1"/>
      <name val="Calibri"/>
      <family val="2"/>
      <charset val="186"/>
      <scheme val="minor"/>
    </font>
    <font>
      <b/>
      <sz val="16"/>
      <color theme="1"/>
      <name val="Calibri"/>
      <family val="2"/>
      <charset val="186"/>
      <scheme val="minor"/>
    </font>
    <font>
      <sz val="8"/>
      <name val="Calibri"/>
      <family val="2"/>
      <charset val="186"/>
      <scheme val="minor"/>
    </font>
    <font>
      <sz val="9"/>
      <color theme="1"/>
      <name val="Times New Roman"/>
      <family val="1"/>
      <charset val="186"/>
    </font>
  </fonts>
  <fills count="10">
    <fill>
      <patternFill patternType="none"/>
    </fill>
    <fill>
      <patternFill patternType="gray125"/>
    </fill>
    <fill>
      <patternFill patternType="solid">
        <fgColor rgb="FFE7E6E6"/>
        <bgColor indexed="64"/>
      </patternFill>
    </fill>
    <fill>
      <patternFill patternType="solid">
        <fgColor rgb="FFF2F2F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bgColor indexed="64"/>
      </patternFill>
    </fill>
    <fill>
      <patternFill patternType="solid">
        <fgColor theme="2"/>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2">
    <xf numFmtId="0" fontId="0" fillId="0" borderId="0" xfId="0"/>
    <xf numFmtId="0" fontId="0" fillId="0" borderId="0" xfId="0" applyAlignment="1">
      <alignment vertical="top"/>
    </xf>
    <xf numFmtId="0" fontId="1" fillId="0" borderId="0" xfId="0" applyFont="1" applyAlignment="1">
      <alignment vertical="top"/>
    </xf>
    <xf numFmtId="0" fontId="1" fillId="0" borderId="2" xfId="0" applyFont="1" applyBorder="1" applyAlignment="1">
      <alignment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0" fontId="4" fillId="0" borderId="2" xfId="0" applyFont="1" applyBorder="1" applyAlignment="1">
      <alignment vertical="top" wrapText="1"/>
    </xf>
    <xf numFmtId="0" fontId="3" fillId="3" borderId="5" xfId="0" applyFont="1" applyFill="1" applyBorder="1" applyAlignment="1">
      <alignment vertical="top" wrapText="1"/>
    </xf>
    <xf numFmtId="0" fontId="3" fillId="3" borderId="5" xfId="0" applyFont="1" applyFill="1" applyBorder="1" applyAlignment="1">
      <alignment horizontal="center" vertical="top" wrapText="1"/>
    </xf>
    <xf numFmtId="0" fontId="3" fillId="0" borderId="2" xfId="0" applyFont="1" applyBorder="1" applyAlignment="1">
      <alignment horizontal="right" vertical="top" wrapText="1"/>
    </xf>
    <xf numFmtId="0" fontId="3" fillId="0" borderId="5" xfId="0" applyFont="1" applyBorder="1" applyAlignment="1">
      <alignment vertical="top" wrapText="1"/>
    </xf>
    <xf numFmtId="0" fontId="3" fillId="0" borderId="2" xfId="0" applyFont="1" applyBorder="1" applyAlignment="1">
      <alignment vertical="top" wrapText="1"/>
    </xf>
    <xf numFmtId="0" fontId="3" fillId="2" borderId="5" xfId="0" applyFont="1" applyFill="1" applyBorder="1" applyAlignment="1">
      <alignment vertical="top" wrapText="1"/>
    </xf>
    <xf numFmtId="0" fontId="2" fillId="0" borderId="5" xfId="0" applyFont="1" applyBorder="1" applyAlignment="1">
      <alignment vertical="top" wrapText="1"/>
    </xf>
    <xf numFmtId="0" fontId="2" fillId="0" borderId="5" xfId="0" applyFont="1" applyBorder="1" applyAlignment="1">
      <alignment horizontal="center" vertical="top" wrapText="1"/>
    </xf>
    <xf numFmtId="0" fontId="3" fillId="3" borderId="5" xfId="0" applyFont="1" applyFill="1" applyBorder="1" applyAlignment="1">
      <alignment horizontal="right" vertical="top" wrapText="1"/>
    </xf>
    <xf numFmtId="0" fontId="2" fillId="3" borderId="5" xfId="0" applyFont="1" applyFill="1" applyBorder="1" applyAlignment="1">
      <alignment vertical="top" wrapText="1"/>
    </xf>
    <xf numFmtId="0" fontId="4" fillId="0" borderId="5"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center" vertical="top"/>
    </xf>
    <xf numFmtId="0" fontId="3" fillId="4"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8" xfId="0" applyFont="1" applyBorder="1" applyAlignment="1">
      <alignment vertical="top" wrapText="1"/>
    </xf>
    <xf numFmtId="0" fontId="3" fillId="5" borderId="10" xfId="0" applyFont="1" applyFill="1" applyBorder="1" applyAlignment="1">
      <alignment horizontal="center" vertical="top"/>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6" borderId="1" xfId="0" applyFont="1" applyFill="1" applyBorder="1" applyAlignment="1">
      <alignment horizontal="center" vertical="top" wrapText="1"/>
    </xf>
    <xf numFmtId="0" fontId="2" fillId="6" borderId="4" xfId="0" applyFont="1" applyFill="1" applyBorder="1" applyAlignment="1">
      <alignment vertical="top" wrapText="1"/>
    </xf>
    <xf numFmtId="0" fontId="2" fillId="0" borderId="0" xfId="0" applyFont="1" applyBorder="1" applyAlignment="1">
      <alignment horizontal="right" vertical="top" wrapText="1"/>
    </xf>
    <xf numFmtId="0" fontId="2" fillId="0" borderId="0" xfId="0" applyFont="1" applyBorder="1" applyAlignment="1">
      <alignment vertical="top" wrapText="1"/>
    </xf>
    <xf numFmtId="0" fontId="2" fillId="0" borderId="2" xfId="0" applyFont="1" applyBorder="1" applyAlignment="1">
      <alignment horizontal="center" vertical="top" wrapText="1"/>
    </xf>
    <xf numFmtId="0" fontId="3" fillId="7" borderId="0" xfId="0" applyFont="1" applyFill="1" applyBorder="1" applyAlignment="1">
      <alignment vertical="top" wrapText="1"/>
    </xf>
    <xf numFmtId="0" fontId="2" fillId="7" borderId="0" xfId="0" applyFont="1" applyFill="1" applyBorder="1" applyAlignment="1">
      <alignment vertical="top" wrapText="1"/>
    </xf>
    <xf numFmtId="0" fontId="3" fillId="9" borderId="5" xfId="0" applyFont="1" applyFill="1" applyBorder="1" applyAlignment="1">
      <alignment vertical="top" wrapText="1"/>
    </xf>
    <xf numFmtId="0" fontId="3" fillId="7" borderId="5" xfId="0" applyFont="1" applyFill="1" applyBorder="1" applyAlignment="1">
      <alignment vertical="top" wrapText="1"/>
    </xf>
    <xf numFmtId="0" fontId="7" fillId="3" borderId="5" xfId="0" applyFont="1" applyFill="1" applyBorder="1" applyAlignment="1">
      <alignment vertical="top" wrapText="1"/>
    </xf>
    <xf numFmtId="0" fontId="7" fillId="0" borderId="5" xfId="0" applyFont="1" applyBorder="1" applyAlignment="1">
      <alignment vertical="top" wrapText="1"/>
    </xf>
    <xf numFmtId="0" fontId="7" fillId="9" borderId="5" xfId="0" applyFont="1" applyFill="1" applyBorder="1" applyAlignment="1">
      <alignment vertical="top" wrapText="1"/>
    </xf>
    <xf numFmtId="0" fontId="2" fillId="6" borderId="8" xfId="0" applyFont="1" applyFill="1" applyBorder="1" applyAlignment="1">
      <alignment horizontal="center" vertical="top"/>
    </xf>
    <xf numFmtId="0" fontId="8" fillId="0" borderId="11" xfId="0" applyFont="1" applyBorder="1" applyAlignment="1">
      <alignment wrapText="1"/>
    </xf>
    <xf numFmtId="0" fontId="6" fillId="0" borderId="0" xfId="0" applyFont="1" applyAlignment="1">
      <alignment horizontal="center" vertical="top"/>
    </xf>
    <xf numFmtId="0" fontId="6" fillId="0" borderId="9" xfId="0" applyFont="1" applyBorder="1" applyAlignment="1">
      <alignment horizontal="center" vertical="top"/>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4" fillId="0" borderId="6" xfId="0" applyFont="1" applyFill="1" applyBorder="1" applyAlignment="1">
      <alignment vertical="top" wrapText="1"/>
    </xf>
    <xf numFmtId="0" fontId="4" fillId="0" borderId="7" xfId="0" applyFont="1" applyFill="1" applyBorder="1" applyAlignment="1">
      <alignment vertical="top" wrapText="1"/>
    </xf>
    <xf numFmtId="0" fontId="4" fillId="0" borderId="3" xfId="0" applyFont="1" applyFill="1" applyBorder="1" applyAlignment="1">
      <alignment vertical="top" wrapText="1"/>
    </xf>
    <xf numFmtId="0" fontId="5" fillId="5" borderId="6" xfId="0" applyFont="1" applyFill="1" applyBorder="1" applyAlignment="1">
      <alignment horizontal="center" vertical="top" wrapText="1"/>
    </xf>
    <xf numFmtId="0" fontId="5" fillId="5" borderId="7" xfId="0" applyFont="1" applyFill="1" applyBorder="1" applyAlignment="1">
      <alignment horizontal="center" vertical="top" wrapText="1"/>
    </xf>
    <xf numFmtId="0" fontId="5" fillId="5" borderId="3" xfId="0" applyFont="1" applyFill="1" applyBorder="1" applyAlignment="1">
      <alignment horizontal="center" vertical="top" wrapText="1"/>
    </xf>
    <xf numFmtId="0" fontId="5" fillId="8" borderId="6" xfId="0" applyFont="1" applyFill="1" applyBorder="1" applyAlignment="1">
      <alignment horizontal="center" vertical="top" wrapText="1"/>
    </xf>
    <xf numFmtId="0" fontId="5" fillId="8" borderId="7" xfId="0" applyFont="1" applyFill="1" applyBorder="1" applyAlignment="1">
      <alignment horizontal="center" vertical="top" wrapText="1"/>
    </xf>
    <xf numFmtId="0" fontId="5" fillId="8" borderId="3" xfId="0" applyFont="1" applyFill="1" applyBorder="1" applyAlignment="1">
      <alignment horizontal="center" vertical="top" wrapText="1"/>
    </xf>
    <xf numFmtId="0" fontId="5" fillId="5" borderId="6" xfId="0" applyFont="1" applyFill="1" applyBorder="1" applyAlignment="1">
      <alignment horizontal="center" vertical="top"/>
    </xf>
    <xf numFmtId="0" fontId="5" fillId="5" borderId="7" xfId="0" applyFont="1" applyFill="1" applyBorder="1" applyAlignment="1">
      <alignment horizontal="center" vertical="top"/>
    </xf>
    <xf numFmtId="0" fontId="5" fillId="5" borderId="3" xfId="0" applyFont="1" applyFill="1" applyBorder="1" applyAlignment="1">
      <alignment horizontal="center" vertical="top"/>
    </xf>
    <xf numFmtId="0" fontId="5" fillId="8" borderId="6" xfId="0" applyFont="1" applyFill="1" applyBorder="1" applyAlignment="1">
      <alignment horizontal="center" vertical="top"/>
    </xf>
    <xf numFmtId="0" fontId="5" fillId="8" borderId="7" xfId="0" applyFont="1" applyFill="1" applyBorder="1" applyAlignment="1">
      <alignment horizontal="center" vertical="top"/>
    </xf>
    <xf numFmtId="0" fontId="5" fillId="8" borderId="3" xfId="0" applyFont="1" applyFill="1" applyBorder="1" applyAlignment="1">
      <alignment horizontal="center" vertical="top"/>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3" fillId="0" borderId="6" xfId="0" applyFont="1" applyBorder="1" applyAlignment="1">
      <alignment horizontal="center" vertical="top" wrapText="1"/>
    </xf>
    <xf numFmtId="0" fontId="3" fillId="0" borderId="3" xfId="0" applyFont="1" applyBorder="1" applyAlignment="1">
      <alignment horizontal="center"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1"/>
  <sheetViews>
    <sheetView tabSelected="1" workbookViewId="0">
      <pane ySplit="4" topLeftCell="A5" activePane="bottomLeft" state="frozen"/>
      <selection activeCell="B1" sqref="B1"/>
      <selection pane="bottomLeft" sqref="A1:L2"/>
    </sheetView>
  </sheetViews>
  <sheetFormatPr defaultColWidth="8.6640625" defaultRowHeight="10.199999999999999" x14ac:dyDescent="0.3"/>
  <cols>
    <col min="1" max="1" width="4.5546875" style="2" customWidth="1"/>
    <col min="2" max="2" width="23.6640625" style="2" customWidth="1"/>
    <col min="3" max="3" width="9.33203125" style="2" customWidth="1"/>
    <col min="4" max="4" width="5" style="2" customWidth="1"/>
    <col min="5" max="5" width="10" style="2" customWidth="1"/>
    <col min="6" max="6" width="9.88671875" style="2" customWidth="1"/>
    <col min="7" max="7" width="8.88671875" style="2" customWidth="1"/>
    <col min="8" max="8" width="9.5546875" style="2" customWidth="1"/>
    <col min="9" max="9" width="12" style="2" customWidth="1"/>
    <col min="10" max="10" width="14.6640625" style="2" customWidth="1"/>
    <col min="11" max="11" width="18.44140625" style="2" customWidth="1"/>
    <col min="12" max="12" width="18.6640625" style="2" customWidth="1"/>
    <col min="13" max="16384" width="8.6640625" style="2"/>
  </cols>
  <sheetData>
    <row r="1" spans="1:12" x14ac:dyDescent="0.3">
      <c r="A1" s="42" t="s">
        <v>90</v>
      </c>
      <c r="B1" s="42"/>
      <c r="C1" s="42"/>
      <c r="D1" s="42"/>
      <c r="E1" s="42"/>
      <c r="F1" s="42"/>
      <c r="G1" s="42"/>
      <c r="H1" s="42"/>
      <c r="I1" s="42"/>
      <c r="J1" s="42"/>
      <c r="K1" s="42"/>
      <c r="L1" s="42"/>
    </row>
    <row r="2" spans="1:12" ht="10.8" thickBot="1" x14ac:dyDescent="0.35">
      <c r="A2" s="43"/>
      <c r="B2" s="43"/>
      <c r="C2" s="43"/>
      <c r="D2" s="43"/>
      <c r="E2" s="43"/>
      <c r="F2" s="43"/>
      <c r="G2" s="43"/>
      <c r="H2" s="43"/>
      <c r="I2" s="43"/>
      <c r="J2" s="43"/>
      <c r="K2" s="43"/>
      <c r="L2" s="43"/>
    </row>
    <row r="3" spans="1:12" ht="133.19999999999999" thickBot="1" x14ac:dyDescent="0.35">
      <c r="A3" s="40" t="s">
        <v>0</v>
      </c>
      <c r="B3" s="27" t="s">
        <v>61</v>
      </c>
      <c r="C3" s="27" t="s">
        <v>62</v>
      </c>
      <c r="D3" s="27" t="s">
        <v>64</v>
      </c>
      <c r="E3" s="27" t="s">
        <v>1</v>
      </c>
      <c r="F3" s="28" t="s">
        <v>2</v>
      </c>
      <c r="G3" s="28" t="s">
        <v>3</v>
      </c>
      <c r="H3" s="28" t="s">
        <v>4</v>
      </c>
      <c r="I3" s="28" t="s">
        <v>54</v>
      </c>
      <c r="J3" s="29" t="s">
        <v>91</v>
      </c>
      <c r="K3" s="27" t="s">
        <v>63</v>
      </c>
      <c r="L3" s="29" t="s">
        <v>55</v>
      </c>
    </row>
    <row r="4" spans="1:12" ht="10.8" thickBot="1" x14ac:dyDescent="0.35">
      <c r="A4" s="25">
        <v>1</v>
      </c>
      <c r="B4" s="26">
        <v>2</v>
      </c>
      <c r="C4" s="26">
        <v>3</v>
      </c>
      <c r="D4" s="26">
        <v>4</v>
      </c>
      <c r="E4" s="26">
        <v>5</v>
      </c>
      <c r="F4" s="26">
        <v>6</v>
      </c>
      <c r="G4" s="26">
        <v>7</v>
      </c>
      <c r="H4" s="26">
        <v>8</v>
      </c>
      <c r="I4" s="26">
        <v>9</v>
      </c>
      <c r="J4" s="26">
        <v>10</v>
      </c>
      <c r="K4" s="26">
        <v>11</v>
      </c>
      <c r="L4" s="26">
        <v>12</v>
      </c>
    </row>
    <row r="5" spans="1:12" ht="10.8" thickBot="1" x14ac:dyDescent="0.35">
      <c r="A5" s="24" t="s">
        <v>5</v>
      </c>
      <c r="B5" s="44" t="s">
        <v>92</v>
      </c>
      <c r="C5" s="45"/>
      <c r="D5" s="45"/>
      <c r="E5" s="45"/>
      <c r="F5" s="45"/>
      <c r="G5" s="45"/>
      <c r="H5" s="45"/>
      <c r="I5" s="45"/>
      <c r="J5" s="45"/>
      <c r="K5" s="45"/>
      <c r="L5" s="46"/>
    </row>
    <row r="6" spans="1:12" ht="82.2" thickBot="1" x14ac:dyDescent="0.35">
      <c r="A6" s="21" t="s">
        <v>6</v>
      </c>
      <c r="B6" s="19" t="s">
        <v>96</v>
      </c>
      <c r="C6" s="9"/>
      <c r="D6" s="12" t="s">
        <v>100</v>
      </c>
      <c r="E6" s="22">
        <v>225</v>
      </c>
      <c r="F6" s="9"/>
      <c r="G6" s="9"/>
      <c r="H6" s="9"/>
      <c r="I6" s="9"/>
      <c r="J6" s="9"/>
      <c r="K6" s="9"/>
      <c r="L6" s="9"/>
    </row>
    <row r="7" spans="1:12" ht="31.2" thickBot="1" x14ac:dyDescent="0.35">
      <c r="A7" s="21" t="s">
        <v>7</v>
      </c>
      <c r="B7" s="17"/>
      <c r="C7" s="11" t="s">
        <v>94</v>
      </c>
      <c r="D7" s="9"/>
      <c r="E7" s="9"/>
      <c r="F7" s="12">
        <f>'Išlaidos darbuotojams'!G9</f>
        <v>1764</v>
      </c>
      <c r="G7" s="12">
        <f>'Išlaidos investicijoms'!D8</f>
        <v>0</v>
      </c>
      <c r="H7" s="12">
        <f>'Išlaidos medžiagoms'!E8</f>
        <v>0</v>
      </c>
      <c r="I7" s="12">
        <f>'Išlaidos paslaugoms'!C8</f>
        <v>0</v>
      </c>
      <c r="J7" s="12">
        <f>0.05*(F7+G7+H7+I7)</f>
        <v>88.2</v>
      </c>
      <c r="K7" s="12">
        <f>SUM(F7:J7)</f>
        <v>1852.2</v>
      </c>
      <c r="L7" s="37"/>
    </row>
    <row r="8" spans="1:12" ht="72" thickBot="1" x14ac:dyDescent="0.35">
      <c r="A8" s="21" t="s">
        <v>8</v>
      </c>
      <c r="B8" s="17"/>
      <c r="C8" s="11" t="s">
        <v>95</v>
      </c>
      <c r="D8" s="9"/>
      <c r="E8" s="9"/>
      <c r="F8" s="12">
        <f>'Išlaidos darbuotojams'!G14</f>
        <v>12.5</v>
      </c>
      <c r="G8" s="12">
        <f>'Išlaidos investicijoms'!D12</f>
        <v>0</v>
      </c>
      <c r="H8" s="12">
        <f>'Išlaidos medžiagoms'!E12</f>
        <v>0</v>
      </c>
      <c r="I8" s="12">
        <f>'Išlaidos paslaugoms'!C12</f>
        <v>0</v>
      </c>
      <c r="J8" s="12">
        <f>0.05*(F8+G8+H8+I8)</f>
        <v>0.625</v>
      </c>
      <c r="K8" s="12">
        <f>SUM(F8:J8)</f>
        <v>13.125</v>
      </c>
      <c r="L8" s="37"/>
    </row>
    <row r="9" spans="1:12" ht="10.8" thickBot="1" x14ac:dyDescent="0.35">
      <c r="A9" s="21" t="s">
        <v>9</v>
      </c>
      <c r="B9" s="17"/>
      <c r="C9" s="12" t="s">
        <v>9</v>
      </c>
      <c r="D9" s="9"/>
      <c r="E9" s="9"/>
      <c r="F9" s="36"/>
      <c r="G9" s="12"/>
      <c r="H9" s="12"/>
      <c r="I9" s="12"/>
      <c r="J9" s="12"/>
      <c r="K9" s="12"/>
      <c r="L9" s="39"/>
    </row>
    <row r="10" spans="1:12" ht="10.8" thickBot="1" x14ac:dyDescent="0.35">
      <c r="A10" s="21"/>
      <c r="B10" s="47" t="s">
        <v>65</v>
      </c>
      <c r="C10" s="48"/>
      <c r="D10" s="48"/>
      <c r="E10" s="48"/>
      <c r="F10" s="48"/>
      <c r="G10" s="48"/>
      <c r="H10" s="48"/>
      <c r="I10" s="48"/>
      <c r="J10" s="48"/>
      <c r="K10" s="49"/>
      <c r="L10" s="12">
        <f>SUM(K7:K8)*E6</f>
        <v>419698.125</v>
      </c>
    </row>
    <row r="11" spans="1:12" ht="255.6" thickBot="1" x14ac:dyDescent="0.35">
      <c r="A11" s="21" t="s">
        <v>10</v>
      </c>
      <c r="B11" s="19" t="s">
        <v>97</v>
      </c>
      <c r="C11" s="9"/>
      <c r="D11" s="12" t="s">
        <v>100</v>
      </c>
      <c r="E11" s="22">
        <v>148</v>
      </c>
      <c r="F11" s="9"/>
      <c r="G11" s="9"/>
      <c r="H11" s="9"/>
      <c r="I11" s="9"/>
      <c r="J11" s="9"/>
      <c r="K11" s="9"/>
      <c r="L11" s="9"/>
    </row>
    <row r="12" spans="1:12" ht="24.6" thickBot="1" x14ac:dyDescent="0.3">
      <c r="A12" s="21" t="s">
        <v>11</v>
      </c>
      <c r="B12" s="17"/>
      <c r="C12" s="41" t="s">
        <v>98</v>
      </c>
      <c r="D12" s="9"/>
      <c r="E12" s="9"/>
      <c r="F12" s="12">
        <f>'Išlaidos darbuotojams'!G21</f>
        <v>35.28</v>
      </c>
      <c r="G12" s="12">
        <f>'Išlaidos investicijoms'!D19</f>
        <v>0</v>
      </c>
      <c r="H12" s="12">
        <f>'Išlaidos medžiagoms'!E19</f>
        <v>0</v>
      </c>
      <c r="I12" s="12">
        <f>'Išlaidos medžiagoms'!E19</f>
        <v>0</v>
      </c>
      <c r="J12" s="12">
        <f>0.05*(F12+G12+H12+I12)</f>
        <v>1.7640000000000002</v>
      </c>
      <c r="K12" s="12">
        <f>SUM(F12:J12)</f>
        <v>37.044000000000004</v>
      </c>
      <c r="L12" s="37"/>
    </row>
    <row r="13" spans="1:12" ht="60.6" thickBot="1" x14ac:dyDescent="0.3">
      <c r="A13" s="21" t="s">
        <v>12</v>
      </c>
      <c r="B13" s="17"/>
      <c r="C13" s="41" t="s">
        <v>99</v>
      </c>
      <c r="D13" s="9"/>
      <c r="E13" s="9"/>
      <c r="F13" s="12">
        <f>'Išlaidos darbuotojams'!G26</f>
        <v>2.5</v>
      </c>
      <c r="G13" s="12">
        <f>'Išlaidos investicijoms'!D23</f>
        <v>0</v>
      </c>
      <c r="H13" s="12">
        <f>'Išlaidos medžiagoms'!E23</f>
        <v>0</v>
      </c>
      <c r="I13" s="12">
        <f>'Išlaidos medžiagoms'!E23</f>
        <v>0</v>
      </c>
      <c r="J13" s="12">
        <f>0.05*(F13+G13+H13+I13)</f>
        <v>0.125</v>
      </c>
      <c r="K13" s="12">
        <f>SUM(F13:J13)</f>
        <v>2.625</v>
      </c>
      <c r="L13" s="37"/>
    </row>
    <row r="14" spans="1:12" ht="10.8" thickBot="1" x14ac:dyDescent="0.35">
      <c r="A14" s="21" t="s">
        <v>9</v>
      </c>
      <c r="B14" s="17"/>
      <c r="C14" s="22" t="s">
        <v>46</v>
      </c>
      <c r="D14" s="9"/>
      <c r="E14" s="9"/>
      <c r="F14" s="36"/>
      <c r="G14" s="12"/>
      <c r="H14" s="12"/>
      <c r="I14" s="12"/>
      <c r="J14" s="12"/>
      <c r="K14" s="12"/>
      <c r="L14" s="35"/>
    </row>
    <row r="15" spans="1:12" ht="10.8" thickBot="1" x14ac:dyDescent="0.35">
      <c r="A15" s="21"/>
      <c r="B15" s="47" t="s">
        <v>66</v>
      </c>
      <c r="C15" s="48"/>
      <c r="D15" s="48"/>
      <c r="E15" s="48"/>
      <c r="F15" s="48"/>
      <c r="G15" s="48"/>
      <c r="H15" s="48"/>
      <c r="I15" s="48"/>
      <c r="J15" s="48"/>
      <c r="K15" s="49"/>
      <c r="L15" s="38">
        <f>SUM(K12:K13)*E11</f>
        <v>5871.0120000000006</v>
      </c>
    </row>
    <row r="16" spans="1:12" ht="10.8" thickBot="1" x14ac:dyDescent="0.35">
      <c r="A16" s="21"/>
      <c r="B16" s="12" t="s">
        <v>9</v>
      </c>
      <c r="C16" s="12"/>
      <c r="D16" s="12"/>
      <c r="E16" s="12"/>
      <c r="F16" s="12"/>
      <c r="G16" s="12"/>
      <c r="H16" s="12"/>
      <c r="I16" s="12"/>
      <c r="J16" s="12"/>
      <c r="K16" s="12"/>
      <c r="L16" s="12" t="s">
        <v>9</v>
      </c>
    </row>
    <row r="17" spans="1:12" ht="10.8" thickBot="1" x14ac:dyDescent="0.35">
      <c r="A17" s="21"/>
      <c r="B17" s="50" t="s">
        <v>67</v>
      </c>
      <c r="C17" s="51"/>
      <c r="D17" s="51"/>
      <c r="E17" s="51"/>
      <c r="F17" s="51"/>
      <c r="G17" s="51"/>
      <c r="H17" s="51"/>
      <c r="I17" s="51"/>
      <c r="J17" s="51"/>
      <c r="K17" s="52"/>
      <c r="L17" s="16">
        <f>SUM(L10,L15)</f>
        <v>425569.13699999999</v>
      </c>
    </row>
    <row r="18" spans="1:12" ht="10.8" thickBot="1" x14ac:dyDescent="0.35">
      <c r="A18" s="13" t="s">
        <v>47</v>
      </c>
      <c r="B18" s="53" t="s">
        <v>93</v>
      </c>
      <c r="C18" s="54"/>
      <c r="D18" s="54"/>
      <c r="E18" s="54"/>
      <c r="F18" s="54"/>
      <c r="G18" s="54"/>
      <c r="H18" s="54"/>
      <c r="I18" s="54"/>
      <c r="J18" s="54"/>
      <c r="K18" s="54"/>
      <c r="L18" s="55"/>
    </row>
    <row r="19" spans="1:12" ht="378" thickBot="1" x14ac:dyDescent="0.35">
      <c r="A19" s="21" t="s">
        <v>48</v>
      </c>
      <c r="B19" s="19" t="s">
        <v>101</v>
      </c>
      <c r="C19" s="14"/>
      <c r="D19" s="12"/>
      <c r="E19" s="22">
        <v>200</v>
      </c>
      <c r="F19" s="9"/>
      <c r="G19" s="9"/>
      <c r="H19" s="9"/>
      <c r="I19" s="9"/>
      <c r="J19" s="9"/>
      <c r="K19" s="9"/>
      <c r="L19" s="9"/>
    </row>
    <row r="20" spans="1:12" ht="31.2" thickBot="1" x14ac:dyDescent="0.35">
      <c r="A20" s="21" t="s">
        <v>49</v>
      </c>
      <c r="B20" s="17"/>
      <c r="C20" s="11" t="s">
        <v>94</v>
      </c>
      <c r="D20" s="9"/>
      <c r="E20" s="9"/>
      <c r="F20" s="12">
        <f>'Išlaidos darbuotojams'!G40</f>
        <v>1764</v>
      </c>
      <c r="G20" s="12">
        <f>'Išlaidos investicijoms'!D37</f>
        <v>0</v>
      </c>
      <c r="H20" s="12">
        <f>'Išlaidos medžiagoms'!E40</f>
        <v>0</v>
      </c>
      <c r="I20" s="12">
        <f>'Išlaidos paslaugoms'!C39</f>
        <v>0</v>
      </c>
      <c r="J20" s="12">
        <f>0.05*(F20+G20+H20+I20)</f>
        <v>88.2</v>
      </c>
      <c r="K20" s="12">
        <f>SUM(F20:J20)</f>
        <v>1852.2</v>
      </c>
      <c r="L20" s="9"/>
    </row>
    <row r="21" spans="1:12" ht="72" thickBot="1" x14ac:dyDescent="0.35">
      <c r="A21" s="21" t="s">
        <v>50</v>
      </c>
      <c r="B21" s="17"/>
      <c r="C21" s="11" t="s">
        <v>95</v>
      </c>
      <c r="D21" s="9"/>
      <c r="E21" s="9"/>
      <c r="F21" s="12">
        <f>'Išlaidos darbuotojams'!G45</f>
        <v>12.5</v>
      </c>
      <c r="G21" s="12">
        <f>'Išlaidos investicijoms'!D41</f>
        <v>0</v>
      </c>
      <c r="H21" s="12">
        <f>'Išlaidos medžiagoms'!E44</f>
        <v>0</v>
      </c>
      <c r="I21" s="12">
        <f>'Išlaidos paslaugoms'!C43</f>
        <v>0</v>
      </c>
      <c r="J21" s="12">
        <f>0.05*(F21+G21+H21+I21)</f>
        <v>0.625</v>
      </c>
      <c r="K21" s="12">
        <f>SUM(F21:J21)</f>
        <v>13.125</v>
      </c>
      <c r="L21" s="9"/>
    </row>
    <row r="22" spans="1:12" ht="10.8" thickBot="1" x14ac:dyDescent="0.35">
      <c r="A22" s="21" t="s">
        <v>9</v>
      </c>
      <c r="B22" s="17"/>
      <c r="C22" s="22" t="s">
        <v>9</v>
      </c>
      <c r="D22" s="9"/>
      <c r="E22" s="9"/>
      <c r="F22" s="36"/>
      <c r="G22" s="12"/>
      <c r="H22" s="12"/>
      <c r="I22" s="12"/>
      <c r="J22" s="12"/>
      <c r="K22" s="12"/>
      <c r="L22" s="9"/>
    </row>
    <row r="23" spans="1:12" ht="10.8" thickBot="1" x14ac:dyDescent="0.35">
      <c r="A23" s="21"/>
      <c r="B23" s="47" t="s">
        <v>65</v>
      </c>
      <c r="C23" s="48"/>
      <c r="D23" s="48"/>
      <c r="E23" s="48"/>
      <c r="F23" s="48"/>
      <c r="G23" s="48"/>
      <c r="H23" s="48"/>
      <c r="I23" s="48"/>
      <c r="J23" s="48"/>
      <c r="K23" s="49"/>
      <c r="L23" s="38">
        <f>SUM(K20:K21)*E19</f>
        <v>373065</v>
      </c>
    </row>
    <row r="24" spans="1:12" ht="378" thickBot="1" x14ac:dyDescent="0.35">
      <c r="A24" s="21" t="s">
        <v>51</v>
      </c>
      <c r="B24" s="19" t="s">
        <v>101</v>
      </c>
      <c r="C24" s="14"/>
      <c r="D24" s="12"/>
      <c r="E24" s="22">
        <v>74</v>
      </c>
      <c r="F24" s="9"/>
      <c r="G24" s="9"/>
      <c r="H24" s="9"/>
      <c r="I24" s="9"/>
      <c r="J24" s="9"/>
      <c r="K24" s="9"/>
      <c r="L24" s="9"/>
    </row>
    <row r="25" spans="1:12" ht="24.6" thickBot="1" x14ac:dyDescent="0.3">
      <c r="A25" s="21" t="s">
        <v>52</v>
      </c>
      <c r="B25" s="23"/>
      <c r="C25" s="41" t="s">
        <v>98</v>
      </c>
      <c r="D25" s="9"/>
      <c r="E25" s="9"/>
      <c r="F25" s="12">
        <f>'Išlaidos darbuotojams'!G52</f>
        <v>35.28</v>
      </c>
      <c r="G25" s="12">
        <f>'Išlaidos investicijoms'!D48</f>
        <v>0</v>
      </c>
      <c r="H25" s="12">
        <f>'Išlaidos medžiagoms'!E51</f>
        <v>0</v>
      </c>
      <c r="I25" s="12">
        <f>'Išlaidos paslaugoms'!C50</f>
        <v>0</v>
      </c>
      <c r="J25" s="12">
        <f>0.05*(F25+G25+H25+I25)</f>
        <v>1.7640000000000002</v>
      </c>
      <c r="K25" s="12">
        <f>SUM(F25:J25)</f>
        <v>37.044000000000004</v>
      </c>
      <c r="L25" s="9"/>
    </row>
    <row r="26" spans="1:12" ht="60.6" thickBot="1" x14ac:dyDescent="0.3">
      <c r="A26" s="21" t="s">
        <v>53</v>
      </c>
      <c r="B26" s="23"/>
      <c r="C26" s="41" t="s">
        <v>99</v>
      </c>
      <c r="D26" s="9"/>
      <c r="E26" s="9"/>
      <c r="F26" s="12">
        <f>'Išlaidos darbuotojams'!G57</f>
        <v>2.5</v>
      </c>
      <c r="G26" s="12">
        <f>'Išlaidos investicijoms'!D52</f>
        <v>0</v>
      </c>
      <c r="H26" s="12">
        <f>'Išlaidos medžiagoms'!E55</f>
        <v>0</v>
      </c>
      <c r="I26" s="12">
        <f>'Išlaidos paslaugoms'!C54</f>
        <v>0</v>
      </c>
      <c r="J26" s="12">
        <f>0.05*(F26+G26+H26+I26)</f>
        <v>0.125</v>
      </c>
      <c r="K26" s="12">
        <f>SUM(F26:J26)</f>
        <v>2.625</v>
      </c>
      <c r="L26" s="9"/>
    </row>
    <row r="27" spans="1:12" ht="10.8" thickBot="1" x14ac:dyDescent="0.35">
      <c r="A27" s="21" t="s">
        <v>9</v>
      </c>
      <c r="B27" s="23"/>
      <c r="C27" s="22" t="s">
        <v>9</v>
      </c>
      <c r="D27" s="9"/>
      <c r="E27" s="9"/>
      <c r="F27" s="36"/>
      <c r="G27" s="12"/>
      <c r="H27" s="12"/>
      <c r="I27" s="12"/>
      <c r="J27" s="12"/>
      <c r="K27" s="12"/>
      <c r="L27" s="9"/>
    </row>
    <row r="28" spans="1:12" ht="10.8" thickBot="1" x14ac:dyDescent="0.35">
      <c r="A28" s="21"/>
      <c r="B28" s="47" t="s">
        <v>66</v>
      </c>
      <c r="C28" s="48"/>
      <c r="D28" s="48"/>
      <c r="E28" s="48"/>
      <c r="F28" s="48"/>
      <c r="G28" s="48"/>
      <c r="H28" s="48"/>
      <c r="I28" s="48"/>
      <c r="J28" s="48"/>
      <c r="K28" s="49"/>
      <c r="L28" s="38">
        <f>SUM(K25:K26)*E24</f>
        <v>2935.5060000000003</v>
      </c>
    </row>
    <row r="29" spans="1:12" ht="10.8" thickBot="1" x14ac:dyDescent="0.35">
      <c r="A29" s="21"/>
      <c r="B29" s="12" t="s">
        <v>9</v>
      </c>
      <c r="C29" s="12"/>
      <c r="D29" s="12"/>
      <c r="E29" s="12"/>
      <c r="F29" s="12"/>
      <c r="G29" s="12"/>
      <c r="H29" s="12"/>
      <c r="I29" s="12"/>
      <c r="J29" s="12"/>
      <c r="K29" s="12"/>
      <c r="L29" s="12"/>
    </row>
    <row r="30" spans="1:12" ht="10.8" thickBot="1" x14ac:dyDescent="0.35">
      <c r="A30" s="21"/>
      <c r="B30" s="50" t="s">
        <v>68</v>
      </c>
      <c r="C30" s="51"/>
      <c r="D30" s="51"/>
      <c r="E30" s="51"/>
      <c r="F30" s="51"/>
      <c r="G30" s="51"/>
      <c r="H30" s="51"/>
      <c r="I30" s="51"/>
      <c r="J30" s="51"/>
      <c r="K30" s="52"/>
      <c r="L30" s="16">
        <f>SUM(L23,L28)</f>
        <v>376000.50599999999</v>
      </c>
    </row>
    <row r="31" spans="1:12" ht="10.8" thickBot="1" x14ac:dyDescent="0.35">
      <c r="A31" s="21"/>
      <c r="B31" s="50" t="s">
        <v>69</v>
      </c>
      <c r="C31" s="51"/>
      <c r="D31" s="51"/>
      <c r="E31" s="51"/>
      <c r="F31" s="51"/>
      <c r="G31" s="51"/>
      <c r="H31" s="51"/>
      <c r="I31" s="51"/>
      <c r="J31" s="51"/>
      <c r="K31" s="52"/>
      <c r="L31" s="16">
        <f>+L30-L17</f>
        <v>-49568.630999999994</v>
      </c>
    </row>
  </sheetData>
  <mergeCells count="10">
    <mergeCell ref="A1:L2"/>
    <mergeCell ref="B5:L5"/>
    <mergeCell ref="B10:K10"/>
    <mergeCell ref="B31:K31"/>
    <mergeCell ref="B15:K15"/>
    <mergeCell ref="B17:K17"/>
    <mergeCell ref="B18:L18"/>
    <mergeCell ref="B23:K23"/>
    <mergeCell ref="B28:K28"/>
    <mergeCell ref="B30:K30"/>
  </mergeCells>
  <pageMargins left="0" right="0"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8"/>
  <sheetViews>
    <sheetView topLeftCell="A5" workbookViewId="0">
      <selection activeCell="L14" sqref="L14"/>
    </sheetView>
  </sheetViews>
  <sheetFormatPr defaultColWidth="8.6640625" defaultRowHeight="10.199999999999999" x14ac:dyDescent="0.3"/>
  <cols>
    <col min="1" max="1" width="30.6640625" style="2" customWidth="1"/>
    <col min="2" max="2" width="10" style="2" customWidth="1"/>
    <col min="3" max="3" width="11.109375" style="2" customWidth="1"/>
    <col min="4" max="4" width="14.109375" style="2" customWidth="1"/>
    <col min="5" max="5" width="14.44140625" style="2" customWidth="1"/>
    <col min="6" max="6" width="13.33203125" style="2" customWidth="1"/>
    <col min="7" max="7" width="13.88671875" style="2" customWidth="1"/>
    <col min="8" max="16384" width="8.6640625" style="2"/>
  </cols>
  <sheetData>
    <row r="1" spans="1:7" ht="14.4" thickBot="1" x14ac:dyDescent="0.35">
      <c r="A1" s="56" t="s">
        <v>70</v>
      </c>
      <c r="B1" s="57"/>
      <c r="C1" s="57"/>
      <c r="D1" s="57"/>
      <c r="E1" s="57"/>
      <c r="F1" s="57"/>
      <c r="G1" s="58"/>
    </row>
    <row r="2" spans="1:7" ht="61.8" thickBot="1" x14ac:dyDescent="0.35">
      <c r="A2" s="4" t="s">
        <v>81</v>
      </c>
      <c r="B2" s="5" t="s">
        <v>14</v>
      </c>
      <c r="C2" s="5" t="s">
        <v>15</v>
      </c>
      <c r="D2" s="5" t="s">
        <v>72</v>
      </c>
      <c r="E2" s="5" t="s">
        <v>73</v>
      </c>
      <c r="F2" s="5" t="s">
        <v>16</v>
      </c>
      <c r="G2" s="5" t="s">
        <v>74</v>
      </c>
    </row>
    <row r="3" spans="1:7" ht="10.8" thickBot="1" x14ac:dyDescent="0.35">
      <c r="A3" s="6">
        <v>1</v>
      </c>
      <c r="B3" s="7">
        <v>2</v>
      </c>
      <c r="C3" s="6">
        <v>3</v>
      </c>
      <c r="D3" s="7">
        <v>4</v>
      </c>
      <c r="E3" s="6">
        <v>5</v>
      </c>
      <c r="F3" s="7">
        <v>6</v>
      </c>
      <c r="G3" s="6">
        <v>7</v>
      </c>
    </row>
    <row r="4" spans="1:7" ht="61.8" thickBot="1" x14ac:dyDescent="0.35">
      <c r="A4" s="8" t="str">
        <f>'PI skaičiuoklė'!B6</f>
        <v>7 straipsnio 2 dalis: "2. Atranka dėl poveikio aplinkai vertinimo atliekama planuojamai ūkinei veiklai, įrašytai į Planuojamos ūkinės veiklos, kuriai turi būti atliekama atranka dėl poveikio aplinkai vertinimo, rūšių sąrašą (šio įstatymo 2 priedas)."                                    2 priedas</v>
      </c>
      <c r="B4" s="9"/>
      <c r="C4" s="10"/>
      <c r="D4" s="10"/>
      <c r="E4" s="10"/>
      <c r="F4" s="10"/>
      <c r="G4" s="10"/>
    </row>
    <row r="5" spans="1:7" ht="10.8" thickBot="1" x14ac:dyDescent="0.35">
      <c r="A5" s="11" t="str">
        <f>'PI skaičiuoklė'!C7</f>
        <v>Informacijos atrankai parengimas</v>
      </c>
      <c r="B5" s="9"/>
      <c r="C5" s="10"/>
      <c r="D5" s="10"/>
      <c r="E5" s="10"/>
      <c r="F5" s="10"/>
      <c r="G5" s="10"/>
    </row>
    <row r="6" spans="1:7" ht="41.4" thickBot="1" x14ac:dyDescent="0.35">
      <c r="A6" s="3"/>
      <c r="B6" s="12" t="s">
        <v>103</v>
      </c>
      <c r="C6" s="12">
        <v>1</v>
      </c>
      <c r="D6" s="12">
        <v>8.82</v>
      </c>
      <c r="E6" s="12">
        <v>200</v>
      </c>
      <c r="F6" s="12">
        <v>1</v>
      </c>
      <c r="G6" s="12">
        <f>+C6*D6*E6*F6</f>
        <v>1764</v>
      </c>
    </row>
    <row r="7" spans="1:7" ht="10.8" thickBot="1" x14ac:dyDescent="0.35">
      <c r="A7" s="13"/>
      <c r="B7" s="12" t="s">
        <v>18</v>
      </c>
      <c r="C7" s="12">
        <v>0</v>
      </c>
      <c r="D7" s="12">
        <v>0</v>
      </c>
      <c r="E7" s="12">
        <v>0</v>
      </c>
      <c r="F7" s="12">
        <v>0</v>
      </c>
      <c r="G7" s="12">
        <f t="shared" ref="G7" si="0">+C7*D7*E7*F7</f>
        <v>0</v>
      </c>
    </row>
    <row r="8" spans="1:7" ht="10.8" thickBot="1" x14ac:dyDescent="0.35">
      <c r="A8" s="13"/>
      <c r="B8" s="12" t="s">
        <v>9</v>
      </c>
      <c r="C8" s="12"/>
      <c r="D8" s="12"/>
      <c r="E8" s="12"/>
      <c r="F8" s="12"/>
      <c r="G8" s="12"/>
    </row>
    <row r="9" spans="1:7" ht="10.8" thickBot="1" x14ac:dyDescent="0.35">
      <c r="A9" s="47" t="s">
        <v>75</v>
      </c>
      <c r="B9" s="48"/>
      <c r="C9" s="48"/>
      <c r="D9" s="48"/>
      <c r="E9" s="48"/>
      <c r="F9" s="49"/>
      <c r="G9" s="12">
        <f>SUM(G6:G8)</f>
        <v>1764</v>
      </c>
    </row>
    <row r="10" spans="1:7" ht="21" thickBot="1" x14ac:dyDescent="0.35">
      <c r="A10" s="11" t="str">
        <f>'PI skaičiuoklė'!C8</f>
        <v>Informacijos patikrinimas ir pasirašymas vadovo ar jo įgalioto asmens</v>
      </c>
      <c r="B10" s="14"/>
      <c r="C10" s="14"/>
      <c r="D10" s="14"/>
      <c r="E10" s="14"/>
      <c r="F10" s="14"/>
      <c r="G10" s="14"/>
    </row>
    <row r="11" spans="1:7" ht="31.2" thickBot="1" x14ac:dyDescent="0.35">
      <c r="A11" s="3"/>
      <c r="B11" s="12" t="s">
        <v>102</v>
      </c>
      <c r="C11" s="12">
        <v>1</v>
      </c>
      <c r="D11" s="12">
        <v>12.5</v>
      </c>
      <c r="E11" s="12">
        <v>1</v>
      </c>
      <c r="F11" s="12">
        <v>1</v>
      </c>
      <c r="G11" s="12">
        <f>+C11*D11*E11*F11</f>
        <v>12.5</v>
      </c>
    </row>
    <row r="12" spans="1:7" ht="10.8" thickBot="1" x14ac:dyDescent="0.35">
      <c r="A12" s="13"/>
      <c r="B12" s="12" t="s">
        <v>20</v>
      </c>
      <c r="C12" s="12">
        <v>0</v>
      </c>
      <c r="D12" s="12">
        <v>0</v>
      </c>
      <c r="E12" s="12">
        <v>0</v>
      </c>
      <c r="F12" s="12">
        <v>0</v>
      </c>
      <c r="G12" s="12">
        <f t="shared" ref="G12" si="1">+C12*D12*E12*F12</f>
        <v>0</v>
      </c>
    </row>
    <row r="13" spans="1:7" ht="10.8" thickBot="1" x14ac:dyDescent="0.35">
      <c r="A13" s="13"/>
      <c r="B13" s="12" t="s">
        <v>9</v>
      </c>
      <c r="C13" s="12"/>
      <c r="D13" s="12"/>
      <c r="E13" s="12"/>
      <c r="F13" s="12"/>
      <c r="G13" s="12"/>
    </row>
    <row r="14" spans="1:7" ht="10.8" thickBot="1" x14ac:dyDescent="0.35">
      <c r="A14" s="47" t="s">
        <v>76</v>
      </c>
      <c r="B14" s="48"/>
      <c r="C14" s="48"/>
      <c r="D14" s="48"/>
      <c r="E14" s="48"/>
      <c r="F14" s="49"/>
      <c r="G14" s="12">
        <f>SUM(G11:G13)</f>
        <v>12.5</v>
      </c>
    </row>
    <row r="15" spans="1:7" ht="10.8" thickBot="1" x14ac:dyDescent="0.35">
      <c r="A15" s="50" t="s">
        <v>77</v>
      </c>
      <c r="B15" s="51"/>
      <c r="C15" s="51"/>
      <c r="D15" s="51"/>
      <c r="E15" s="51"/>
      <c r="F15" s="52"/>
      <c r="G15" s="15">
        <f>SUM(G9,G14)</f>
        <v>1776.5</v>
      </c>
    </row>
    <row r="16" spans="1:7" ht="194.4" thickBot="1" x14ac:dyDescent="0.35">
      <c r="A16" s="8" t="str">
        <f>'PI skaičiuoklė'!B11</f>
        <v>3 straipsnio 1 ir 2 dalys: "1. Planuojamos ūkinės veiklos, kuri dėl savo pobūdžio, masto ar numatomos vietos ypatumų gali daryti reikšmingą poveikį aplinkai, poveikio aplinkai vertinimas atliekamas, kai: 1) planuojama ūkinė veikla įrašyta į Planuojamos ūkinės veiklos, kurios poveikis aplinkai privalo būti vertinamas, rūšių sąrašą (šio įstatymo 1 priedas); 2) planuojamos ūkinės veiklos atrankos dėl poveikio aplinkai vertinimo (toliau – atranka dėl poveikio aplinkai vertinimo) metu nustatoma, kad planuojamai ūkinei veiklai privaloma atlikti poveikio aplinkai vertinimą;"    7 straipsnio 2 dalis: "2. Atranka dėl poveikio aplinkai vertinimo atliekama planuojamai ūkinei veiklai, įrašytai į Planuojamos ūkinės veiklos, kuriai turi būti atliekama atranka dėl poveikio aplinkai vertinimo, rūšių sąrašą (šio įstatymo 2 priedas)." 2 priedas</v>
      </c>
      <c r="B16" s="9"/>
      <c r="C16" s="9"/>
      <c r="D16" s="9"/>
      <c r="E16" s="9"/>
      <c r="F16" s="9"/>
      <c r="G16" s="9"/>
    </row>
    <row r="17" spans="1:7" ht="10.8" thickBot="1" x14ac:dyDescent="0.35">
      <c r="A17" s="11" t="str">
        <f>'PI skaičiuoklė'!C12</f>
        <v>Rašto parengimas</v>
      </c>
      <c r="B17" s="9"/>
      <c r="C17" s="9"/>
      <c r="D17" s="9"/>
      <c r="E17" s="9"/>
      <c r="F17" s="9"/>
      <c r="G17" s="9"/>
    </row>
    <row r="18" spans="1:7" ht="41.4" thickBot="1" x14ac:dyDescent="0.35">
      <c r="A18" s="3"/>
      <c r="B18" s="12" t="s">
        <v>103</v>
      </c>
      <c r="C18" s="12">
        <v>1</v>
      </c>
      <c r="D18" s="12">
        <v>8.82</v>
      </c>
      <c r="E18" s="12">
        <v>4</v>
      </c>
      <c r="F18" s="12">
        <v>1</v>
      </c>
      <c r="G18" s="12">
        <f t="shared" ref="G18:G19" si="2">+C18*D18*E18*F18</f>
        <v>35.28</v>
      </c>
    </row>
    <row r="19" spans="1:7" ht="10.8" thickBot="1" x14ac:dyDescent="0.35">
      <c r="A19" s="13"/>
      <c r="B19" s="12" t="s">
        <v>22</v>
      </c>
      <c r="C19" s="12">
        <v>0</v>
      </c>
      <c r="D19" s="12">
        <v>0</v>
      </c>
      <c r="E19" s="12">
        <v>0</v>
      </c>
      <c r="F19" s="12">
        <v>0</v>
      </c>
      <c r="G19" s="12">
        <f t="shared" si="2"/>
        <v>0</v>
      </c>
    </row>
    <row r="20" spans="1:7" ht="10.8" thickBot="1" x14ac:dyDescent="0.35">
      <c r="A20" s="13"/>
      <c r="B20" s="12" t="s">
        <v>9</v>
      </c>
      <c r="C20" s="12"/>
      <c r="D20" s="12"/>
      <c r="E20" s="12"/>
      <c r="F20" s="12"/>
      <c r="G20" s="12"/>
    </row>
    <row r="21" spans="1:7" ht="10.8" thickBot="1" x14ac:dyDescent="0.35">
      <c r="A21" s="47" t="s">
        <v>78</v>
      </c>
      <c r="B21" s="48"/>
      <c r="C21" s="48"/>
      <c r="D21" s="48"/>
      <c r="E21" s="48"/>
      <c r="F21" s="49"/>
      <c r="G21" s="12">
        <f>SUM(G18:G20)</f>
        <v>35.28</v>
      </c>
    </row>
    <row r="22" spans="1:7" ht="21" thickBot="1" x14ac:dyDescent="0.35">
      <c r="A22" s="11" t="str">
        <f>'PI skaičiuoklė'!C13</f>
        <v>Rašto pasirašymas vadovo ar jo įgalioto asmens</v>
      </c>
      <c r="B22" s="9"/>
      <c r="C22" s="9"/>
      <c r="D22" s="9"/>
      <c r="E22" s="9"/>
      <c r="F22" s="9"/>
      <c r="G22" s="9"/>
    </row>
    <row r="23" spans="1:7" ht="31.2" thickBot="1" x14ac:dyDescent="0.35">
      <c r="A23" s="3"/>
      <c r="B23" s="12" t="s">
        <v>102</v>
      </c>
      <c r="C23" s="12">
        <v>1</v>
      </c>
      <c r="D23" s="12">
        <v>12.5</v>
      </c>
      <c r="E23" s="12">
        <v>0.2</v>
      </c>
      <c r="F23" s="12">
        <v>1</v>
      </c>
      <c r="G23" s="12">
        <f t="shared" ref="G23:G24" si="3">+C23*D23*E23*F23</f>
        <v>2.5</v>
      </c>
    </row>
    <row r="24" spans="1:7" ht="10.8" thickBot="1" x14ac:dyDescent="0.35">
      <c r="A24" s="13"/>
      <c r="B24" s="12" t="s">
        <v>24</v>
      </c>
      <c r="C24" s="12">
        <v>0</v>
      </c>
      <c r="D24" s="12">
        <v>0</v>
      </c>
      <c r="E24" s="12">
        <v>0</v>
      </c>
      <c r="F24" s="12">
        <v>0</v>
      </c>
      <c r="G24" s="12">
        <f t="shared" si="3"/>
        <v>0</v>
      </c>
    </row>
    <row r="25" spans="1:7" ht="10.8" thickBot="1" x14ac:dyDescent="0.35">
      <c r="A25" s="13"/>
      <c r="B25" s="12" t="s">
        <v>9</v>
      </c>
      <c r="C25" s="12"/>
      <c r="D25" s="12"/>
      <c r="E25" s="12"/>
      <c r="F25" s="12"/>
      <c r="G25" s="12"/>
    </row>
    <row r="26" spans="1:7" ht="10.8" thickBot="1" x14ac:dyDescent="0.35">
      <c r="A26" s="47" t="s">
        <v>79</v>
      </c>
      <c r="B26" s="48"/>
      <c r="C26" s="48"/>
      <c r="D26" s="48"/>
      <c r="E26" s="48"/>
      <c r="F26" s="49"/>
      <c r="G26" s="12">
        <f>SUM(G23:G25)</f>
        <v>2.5</v>
      </c>
    </row>
    <row r="27" spans="1:7" ht="10.8" thickBot="1" x14ac:dyDescent="0.35">
      <c r="A27" s="50" t="s">
        <v>80</v>
      </c>
      <c r="B27" s="51"/>
      <c r="C27" s="51"/>
      <c r="D27" s="51"/>
      <c r="E27" s="51"/>
      <c r="F27" s="52"/>
      <c r="G27" s="15">
        <f>SUM(G21,G26)</f>
        <v>37.78</v>
      </c>
    </row>
    <row r="28" spans="1:7" x14ac:dyDescent="0.3">
      <c r="A28" s="30"/>
      <c r="B28" s="30"/>
      <c r="C28" s="30"/>
      <c r="D28" s="30"/>
      <c r="E28" s="30"/>
      <c r="F28" s="30"/>
      <c r="G28" s="31"/>
    </row>
    <row r="29" spans="1:7" x14ac:dyDescent="0.3">
      <c r="A29" s="30"/>
      <c r="B29" s="30"/>
      <c r="C29" s="30"/>
      <c r="D29" s="30"/>
      <c r="E29" s="30"/>
      <c r="F29" s="30"/>
      <c r="G29" s="31"/>
    </row>
    <row r="31" spans="1:7" ht="10.8" thickBot="1" x14ac:dyDescent="0.35"/>
    <row r="32" spans="1:7" ht="14.4" thickBot="1" x14ac:dyDescent="0.35">
      <c r="A32" s="59" t="s">
        <v>71</v>
      </c>
      <c r="B32" s="60"/>
      <c r="C32" s="60"/>
      <c r="D32" s="60"/>
      <c r="E32" s="60"/>
      <c r="F32" s="60"/>
      <c r="G32" s="61"/>
    </row>
    <row r="33" spans="1:7" ht="61.8" thickBot="1" x14ac:dyDescent="0.35">
      <c r="A33" s="4" t="s">
        <v>82</v>
      </c>
      <c r="B33" s="5" t="s">
        <v>14</v>
      </c>
      <c r="C33" s="5" t="s">
        <v>15</v>
      </c>
      <c r="D33" s="5" t="s">
        <v>72</v>
      </c>
      <c r="E33" s="5" t="s">
        <v>73</v>
      </c>
      <c r="F33" s="5" t="s">
        <v>16</v>
      </c>
      <c r="G33" s="5" t="s">
        <v>74</v>
      </c>
    </row>
    <row r="34" spans="1:7" ht="10.8" thickBot="1" x14ac:dyDescent="0.35">
      <c r="A34" s="6">
        <v>1</v>
      </c>
      <c r="B34" s="7">
        <v>2</v>
      </c>
      <c r="C34" s="6">
        <v>3</v>
      </c>
      <c r="D34" s="7">
        <v>4</v>
      </c>
      <c r="E34" s="6">
        <v>5</v>
      </c>
      <c r="F34" s="7">
        <v>6</v>
      </c>
      <c r="G34" s="6">
        <v>7</v>
      </c>
    </row>
    <row r="35" spans="1:7" ht="296.39999999999998" thickBot="1" x14ac:dyDescent="0.35">
      <c r="A35" s="8" t="str">
        <f>'PI skaičiuoklė'!B19</f>
        <v>3 straipsnio 5 dalis: "5. Atranka dėl poveikio aplinkai vertinimo ir (ar) poveikio aplinkai vertinimas neatliekami saulės šviesos energijos elektrinių statybai. Saulės šviesos energijos elektrinės projektuojamos, statomos ir eksploatuojamos laikantis aplinkos ministro nustatytų aplinkosauginių reikalavimų. Ši išimtis netaikoma, kai poveikio aplinkai vertinimas privalomas pagal šio straipsnio 1 dalies 3 punktą."                                            3 straipsnio 8 dalis: "8. Kai atsakingoji institucija yra priėmusi atrankos išvadą ir (ar) sprendimą dėl planuojamos ūkinės veiklos poveikio aplinkai, tačiau iki veiklos vykdymo pradžios ar pradėjus ją vykdyti planuojama ūkinė veikla keičiama, atranka dėl poveikio aplinkai vertinimo ar poveikio aplinkai vertinimas neatliekama, kai:
1) planuojamu ūkinės veiklos keitimu siekiama įgyvendinti sprendimo dėl poveikio aplinkai vertinimo sąlygas ir (ar) sprendime dėl poveikio aplinkai vertinimo ir (ar) atrankos išvadoje numatytas priemones reikšmingam neigiamam poveikiui aplinkai išvengti, sumažinti, atkurti, kas pažeista, ir (ar) jį kompensuoti;
2) dėl planuojamos ūkinės veiklos keitimo nesikeičia atrankos dėl poveikio aplinkai vertinimo ar poveikio aplinkai vertinimo metu nustatytas poveikis aplinkai."                                           1 ir 2 priedų pakeitimai</v>
      </c>
      <c r="B35" s="9"/>
      <c r="C35" s="10"/>
      <c r="D35" s="10"/>
      <c r="E35" s="10"/>
      <c r="F35" s="10"/>
      <c r="G35" s="10"/>
    </row>
    <row r="36" spans="1:7" ht="10.8" thickBot="1" x14ac:dyDescent="0.35">
      <c r="A36" s="11" t="str">
        <f>'PI skaičiuoklė'!C20</f>
        <v>Informacijos atrankai parengimas</v>
      </c>
      <c r="B36" s="9"/>
      <c r="C36" s="10"/>
      <c r="D36" s="10"/>
      <c r="E36" s="10"/>
      <c r="F36" s="10"/>
      <c r="G36" s="10"/>
    </row>
    <row r="37" spans="1:7" ht="41.4" thickBot="1" x14ac:dyDescent="0.35">
      <c r="A37" s="3"/>
      <c r="B37" s="12" t="s">
        <v>103</v>
      </c>
      <c r="C37" s="12">
        <v>1</v>
      </c>
      <c r="D37" s="12">
        <v>8.82</v>
      </c>
      <c r="E37" s="12">
        <v>200</v>
      </c>
      <c r="F37" s="12">
        <v>1</v>
      </c>
      <c r="G37" s="12">
        <f>+C37*D37*E37*F37</f>
        <v>1764</v>
      </c>
    </row>
    <row r="38" spans="1:7" ht="10.8" thickBot="1" x14ac:dyDescent="0.35">
      <c r="A38" s="13"/>
      <c r="B38" s="12" t="s">
        <v>18</v>
      </c>
      <c r="C38" s="12"/>
      <c r="D38" s="12"/>
      <c r="E38" s="12"/>
      <c r="F38" s="12"/>
      <c r="G38" s="12">
        <f t="shared" ref="G38" si="4">+C38*D38*E38*F38</f>
        <v>0</v>
      </c>
    </row>
    <row r="39" spans="1:7" ht="10.8" thickBot="1" x14ac:dyDescent="0.35">
      <c r="A39" s="13"/>
      <c r="B39" s="12" t="s">
        <v>9</v>
      </c>
      <c r="C39" s="12"/>
      <c r="D39" s="12"/>
      <c r="E39" s="12"/>
      <c r="F39" s="12"/>
      <c r="G39" s="12"/>
    </row>
    <row r="40" spans="1:7" ht="10.8" thickBot="1" x14ac:dyDescent="0.35">
      <c r="A40" s="47" t="s">
        <v>75</v>
      </c>
      <c r="B40" s="48"/>
      <c r="C40" s="48"/>
      <c r="D40" s="48"/>
      <c r="E40" s="48"/>
      <c r="F40" s="49"/>
      <c r="G40" s="12">
        <f>SUM(G37:G39)</f>
        <v>1764</v>
      </c>
    </row>
    <row r="41" spans="1:7" ht="21" thickBot="1" x14ac:dyDescent="0.35">
      <c r="A41" s="11" t="str">
        <f>'PI skaičiuoklė'!C21</f>
        <v>Informacijos patikrinimas ir pasirašymas vadovo ar jo įgalioto asmens</v>
      </c>
      <c r="B41" s="14"/>
      <c r="C41" s="14"/>
      <c r="D41" s="14"/>
      <c r="E41" s="14"/>
      <c r="F41" s="14"/>
      <c r="G41" s="14"/>
    </row>
    <row r="42" spans="1:7" ht="31.2" thickBot="1" x14ac:dyDescent="0.35">
      <c r="A42" s="3"/>
      <c r="B42" s="12" t="s">
        <v>102</v>
      </c>
      <c r="C42" s="12">
        <v>1</v>
      </c>
      <c r="D42" s="12">
        <v>12.5</v>
      </c>
      <c r="E42" s="12">
        <v>1</v>
      </c>
      <c r="F42" s="12">
        <v>1</v>
      </c>
      <c r="G42" s="12">
        <f>+C42*D42*E42*F42</f>
        <v>12.5</v>
      </c>
    </row>
    <row r="43" spans="1:7" ht="10.8" thickBot="1" x14ac:dyDescent="0.35">
      <c r="A43" s="13"/>
      <c r="B43" s="12" t="s">
        <v>20</v>
      </c>
      <c r="C43" s="12">
        <v>0</v>
      </c>
      <c r="D43" s="12">
        <v>0</v>
      </c>
      <c r="E43" s="12">
        <v>0</v>
      </c>
      <c r="F43" s="12">
        <v>0</v>
      </c>
      <c r="G43" s="12">
        <f t="shared" ref="G43" si="5">+C43*D43*E43*F43</f>
        <v>0</v>
      </c>
    </row>
    <row r="44" spans="1:7" ht="10.8" thickBot="1" x14ac:dyDescent="0.35">
      <c r="A44" s="13"/>
      <c r="B44" s="12" t="s">
        <v>9</v>
      </c>
      <c r="C44" s="12"/>
      <c r="D44" s="12"/>
      <c r="E44" s="12"/>
      <c r="F44" s="12"/>
      <c r="G44" s="12"/>
    </row>
    <row r="45" spans="1:7" ht="10.8" thickBot="1" x14ac:dyDescent="0.35">
      <c r="A45" s="47" t="s">
        <v>76</v>
      </c>
      <c r="B45" s="48"/>
      <c r="C45" s="48"/>
      <c r="D45" s="48"/>
      <c r="E45" s="48"/>
      <c r="F45" s="49"/>
      <c r="G45" s="12">
        <f>SUM(G42:G44)</f>
        <v>12.5</v>
      </c>
    </row>
    <row r="46" spans="1:7" ht="10.8" thickBot="1" x14ac:dyDescent="0.35">
      <c r="A46" s="50" t="s">
        <v>77</v>
      </c>
      <c r="B46" s="51"/>
      <c r="C46" s="51"/>
      <c r="D46" s="51"/>
      <c r="E46" s="51"/>
      <c r="F46" s="52"/>
      <c r="G46" s="15">
        <f>SUM(G40,G45)</f>
        <v>1776.5</v>
      </c>
    </row>
    <row r="47" spans="1:7" ht="296.39999999999998" thickBot="1" x14ac:dyDescent="0.35">
      <c r="A47" s="8" t="str">
        <f>'PI skaičiuoklė'!B24</f>
        <v>3 straipsnio 5 dalis: "5. Atranka dėl poveikio aplinkai vertinimo ir (ar) poveikio aplinkai vertinimas neatliekami saulės šviesos energijos elektrinių statybai. Saulės šviesos energijos elektrinės projektuojamos, statomos ir eksploatuojamos laikantis aplinkos ministro nustatytų aplinkosauginių reikalavimų. Ši išimtis netaikoma, kai poveikio aplinkai vertinimas privalomas pagal šio straipsnio 1 dalies 3 punktą."                                            3 straipsnio 8 dalis: "8. Kai atsakingoji institucija yra priėmusi atrankos išvadą ir (ar) sprendimą dėl planuojamos ūkinės veiklos poveikio aplinkai, tačiau iki veiklos vykdymo pradžios ar pradėjus ją vykdyti planuojama ūkinė veikla keičiama, atranka dėl poveikio aplinkai vertinimo ar poveikio aplinkai vertinimas neatliekama, kai:
1) planuojamu ūkinės veiklos keitimu siekiama įgyvendinti sprendimo dėl poveikio aplinkai vertinimo sąlygas ir (ar) sprendime dėl poveikio aplinkai vertinimo ir (ar) atrankos išvadoje numatytas priemones reikšmingam neigiamam poveikiui aplinkai išvengti, sumažinti, atkurti, kas pažeista, ir (ar) jį kompensuoti;
2) dėl planuojamos ūkinės veiklos keitimo nesikeičia atrankos dėl poveikio aplinkai vertinimo ar poveikio aplinkai vertinimo metu nustatytas poveikis aplinkai."                                           1 ir 2 priedų pakeitimai</v>
      </c>
      <c r="B47" s="9"/>
      <c r="C47" s="9"/>
      <c r="D47" s="9"/>
      <c r="E47" s="9"/>
      <c r="F47" s="9"/>
      <c r="G47" s="9"/>
    </row>
    <row r="48" spans="1:7" ht="10.8" thickBot="1" x14ac:dyDescent="0.35">
      <c r="A48" s="11" t="str">
        <f>'PI skaičiuoklė'!C25</f>
        <v>Rašto parengimas</v>
      </c>
      <c r="B48" s="9"/>
      <c r="C48" s="9"/>
      <c r="D48" s="9"/>
      <c r="E48" s="9"/>
      <c r="F48" s="9"/>
      <c r="G48" s="9"/>
    </row>
    <row r="49" spans="1:7" ht="41.4" thickBot="1" x14ac:dyDescent="0.35">
      <c r="A49" s="3"/>
      <c r="B49" s="12" t="s">
        <v>103</v>
      </c>
      <c r="C49" s="12">
        <v>1</v>
      </c>
      <c r="D49" s="12">
        <v>8.82</v>
      </c>
      <c r="E49" s="12">
        <v>4</v>
      </c>
      <c r="F49" s="12">
        <v>1</v>
      </c>
      <c r="G49" s="12">
        <f t="shared" ref="G49:G50" si="6">+C49*D49*E49*F49</f>
        <v>35.28</v>
      </c>
    </row>
    <row r="50" spans="1:7" ht="10.8" thickBot="1" x14ac:dyDescent="0.35">
      <c r="A50" s="13"/>
      <c r="B50" s="12" t="s">
        <v>22</v>
      </c>
      <c r="C50" s="12">
        <v>0</v>
      </c>
      <c r="D50" s="12">
        <v>0</v>
      </c>
      <c r="E50" s="12">
        <v>0</v>
      </c>
      <c r="F50" s="12">
        <v>0</v>
      </c>
      <c r="G50" s="12">
        <f t="shared" si="6"/>
        <v>0</v>
      </c>
    </row>
    <row r="51" spans="1:7" ht="10.8" thickBot="1" x14ac:dyDescent="0.35">
      <c r="A51" s="13"/>
      <c r="B51" s="12" t="s">
        <v>9</v>
      </c>
      <c r="C51" s="12"/>
      <c r="D51" s="12"/>
      <c r="E51" s="12"/>
      <c r="F51" s="12"/>
      <c r="G51" s="12"/>
    </row>
    <row r="52" spans="1:7" ht="10.8" thickBot="1" x14ac:dyDescent="0.35">
      <c r="A52" s="47" t="s">
        <v>78</v>
      </c>
      <c r="B52" s="48"/>
      <c r="C52" s="48"/>
      <c r="D52" s="48"/>
      <c r="E52" s="48"/>
      <c r="F52" s="49"/>
      <c r="G52" s="12">
        <f>SUM(G49:G51)</f>
        <v>35.28</v>
      </c>
    </row>
    <row r="53" spans="1:7" ht="21" thickBot="1" x14ac:dyDescent="0.35">
      <c r="A53" s="11" t="str">
        <f>'PI skaičiuoklė'!C26</f>
        <v>Rašto pasirašymas vadovo ar jo įgalioto asmens</v>
      </c>
      <c r="B53" s="9"/>
      <c r="C53" s="9"/>
      <c r="D53" s="9"/>
      <c r="E53" s="9"/>
      <c r="F53" s="9"/>
      <c r="G53" s="9"/>
    </row>
    <row r="54" spans="1:7" ht="31.2" thickBot="1" x14ac:dyDescent="0.35">
      <c r="A54" s="3"/>
      <c r="B54" s="12" t="s">
        <v>102</v>
      </c>
      <c r="C54" s="12">
        <v>1</v>
      </c>
      <c r="D54" s="12">
        <v>12.5</v>
      </c>
      <c r="E54" s="12">
        <v>0.2</v>
      </c>
      <c r="F54" s="12">
        <v>1</v>
      </c>
      <c r="G54" s="12">
        <f t="shared" ref="G54:G55" si="7">+C54*D54*E54*F54</f>
        <v>2.5</v>
      </c>
    </row>
    <row r="55" spans="1:7" ht="10.8" thickBot="1" x14ac:dyDescent="0.35">
      <c r="A55" s="13"/>
      <c r="B55" s="12" t="s">
        <v>24</v>
      </c>
      <c r="C55" s="12">
        <v>0</v>
      </c>
      <c r="D55" s="12">
        <v>0</v>
      </c>
      <c r="E55" s="12">
        <v>0</v>
      </c>
      <c r="F55" s="12">
        <v>0</v>
      </c>
      <c r="G55" s="12">
        <f t="shared" si="7"/>
        <v>0</v>
      </c>
    </row>
    <row r="56" spans="1:7" ht="10.8" thickBot="1" x14ac:dyDescent="0.35">
      <c r="A56" s="13"/>
      <c r="B56" s="12" t="s">
        <v>9</v>
      </c>
      <c r="C56" s="12"/>
      <c r="D56" s="12"/>
      <c r="E56" s="12"/>
      <c r="F56" s="12"/>
      <c r="G56" s="12"/>
    </row>
    <row r="57" spans="1:7" ht="10.8" thickBot="1" x14ac:dyDescent="0.35">
      <c r="A57" s="47" t="s">
        <v>79</v>
      </c>
      <c r="B57" s="48"/>
      <c r="C57" s="48"/>
      <c r="D57" s="48"/>
      <c r="E57" s="48"/>
      <c r="F57" s="49"/>
      <c r="G57" s="12">
        <f>SUM(G54:G56)</f>
        <v>2.5</v>
      </c>
    </row>
    <row r="58" spans="1:7" ht="10.8" thickBot="1" x14ac:dyDescent="0.35">
      <c r="A58" s="50" t="s">
        <v>80</v>
      </c>
      <c r="B58" s="51"/>
      <c r="C58" s="51"/>
      <c r="D58" s="51"/>
      <c r="E58" s="51"/>
      <c r="F58" s="52"/>
      <c r="G58" s="15">
        <f>SUM(G52,G57)</f>
        <v>37.78</v>
      </c>
    </row>
  </sheetData>
  <mergeCells count="14">
    <mergeCell ref="A52:F52"/>
    <mergeCell ref="A57:F57"/>
    <mergeCell ref="A58:F58"/>
    <mergeCell ref="A1:G1"/>
    <mergeCell ref="A32:G32"/>
    <mergeCell ref="A40:F40"/>
    <mergeCell ref="A45:F45"/>
    <mergeCell ref="A46:F46"/>
    <mergeCell ref="A27:F27"/>
    <mergeCell ref="A9:F9"/>
    <mergeCell ref="A14:F14"/>
    <mergeCell ref="A15:F15"/>
    <mergeCell ref="A21:F21"/>
    <mergeCell ref="A26:F26"/>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4"/>
  <sheetViews>
    <sheetView topLeftCell="A28" workbookViewId="0">
      <selection activeCell="D54" sqref="D54"/>
    </sheetView>
  </sheetViews>
  <sheetFormatPr defaultColWidth="8.6640625" defaultRowHeight="14.4" x14ac:dyDescent="0.3"/>
  <cols>
    <col min="1" max="1" width="17.44140625" style="1" customWidth="1"/>
    <col min="2" max="2" width="8.88671875" style="1" customWidth="1"/>
    <col min="3" max="3" width="9.33203125" style="1" customWidth="1"/>
    <col min="4" max="4" width="21" style="1" customWidth="1"/>
    <col min="5" max="16384" width="8.6640625" style="1"/>
  </cols>
  <sheetData>
    <row r="1" spans="1:4" ht="15" thickBot="1" x14ac:dyDescent="0.35">
      <c r="A1" s="62" t="s">
        <v>57</v>
      </c>
      <c r="B1" s="63"/>
      <c r="C1" s="63"/>
      <c r="D1" s="64"/>
    </row>
    <row r="2" spans="1:4" ht="24.6" customHeight="1" thickBot="1" x14ac:dyDescent="0.35">
      <c r="A2" s="4" t="s">
        <v>83</v>
      </c>
      <c r="B2" s="68" t="s">
        <v>25</v>
      </c>
      <c r="C2" s="69"/>
      <c r="D2" s="5" t="s">
        <v>3</v>
      </c>
    </row>
    <row r="3" spans="1:4" ht="15" thickBot="1" x14ac:dyDescent="0.35">
      <c r="A3" s="6">
        <v>1</v>
      </c>
      <c r="B3" s="70">
        <v>2</v>
      </c>
      <c r="C3" s="71"/>
      <c r="D3" s="6">
        <v>3</v>
      </c>
    </row>
    <row r="4" spans="1:4" ht="123" thickBot="1" x14ac:dyDescent="0.35">
      <c r="A4" s="8" t="str">
        <f>'PI skaičiuoklė'!B6</f>
        <v>7 straipsnio 2 dalis: "2. Atranka dėl poveikio aplinkai vertinimo atliekama planuojamai ūkinei veiklai, įrašytai į Planuojamos ūkinės veiklos, kuriai turi būti atliekama atranka dėl poveikio aplinkai vertinimo, rūšių sąrašą (šio įstatymo 2 priedas)."                                    2 priedas</v>
      </c>
      <c r="B4" s="9"/>
      <c r="C4" s="9"/>
      <c r="D4" s="9"/>
    </row>
    <row r="5" spans="1:4" ht="21" thickBot="1" x14ac:dyDescent="0.35">
      <c r="A5" s="11" t="str">
        <f>'PI skaičiuoklė'!C7</f>
        <v>Informacijos atrankai parengimas</v>
      </c>
      <c r="B5" s="9"/>
      <c r="C5" s="9"/>
      <c r="D5" s="9"/>
    </row>
    <row r="6" spans="1:4" ht="15" thickBot="1" x14ac:dyDescent="0.35">
      <c r="A6" s="13"/>
      <c r="B6" s="12" t="s">
        <v>17</v>
      </c>
      <c r="C6" s="12">
        <v>0</v>
      </c>
      <c r="D6" s="12">
        <f>+C6</f>
        <v>0</v>
      </c>
    </row>
    <row r="7" spans="1:4" ht="15" thickBot="1" x14ac:dyDescent="0.35">
      <c r="A7" s="13"/>
      <c r="B7" s="12" t="s">
        <v>18</v>
      </c>
      <c r="C7" s="12">
        <v>0</v>
      </c>
      <c r="D7" s="12">
        <f>+C7</f>
        <v>0</v>
      </c>
    </row>
    <row r="8" spans="1:4" ht="20.100000000000001" customHeight="1" thickBot="1" x14ac:dyDescent="0.35">
      <c r="A8" s="47" t="s">
        <v>26</v>
      </c>
      <c r="B8" s="48"/>
      <c r="C8" s="48"/>
      <c r="D8" s="9">
        <f>SUM(D6:D7)</f>
        <v>0</v>
      </c>
    </row>
    <row r="9" spans="1:4" ht="31.2" thickBot="1" x14ac:dyDescent="0.35">
      <c r="A9" s="11" t="str">
        <f>'PI skaičiuoklė'!C8</f>
        <v>Informacijos patikrinimas ir pasirašymas vadovo ar jo įgalioto asmens</v>
      </c>
      <c r="B9" s="9"/>
      <c r="C9" s="9"/>
      <c r="D9" s="9"/>
    </row>
    <row r="10" spans="1:4" ht="15" thickBot="1" x14ac:dyDescent="0.35">
      <c r="A10" s="13"/>
      <c r="B10" s="12" t="s">
        <v>19</v>
      </c>
      <c r="C10" s="12">
        <v>0</v>
      </c>
      <c r="D10" s="12">
        <f>+C10</f>
        <v>0</v>
      </c>
    </row>
    <row r="11" spans="1:4" ht="15" thickBot="1" x14ac:dyDescent="0.35">
      <c r="A11" s="13"/>
      <c r="B11" s="12" t="s">
        <v>20</v>
      </c>
      <c r="C11" s="12">
        <v>0</v>
      </c>
      <c r="D11" s="12">
        <f>+C11</f>
        <v>0</v>
      </c>
    </row>
    <row r="12" spans="1:4" ht="15" thickBot="1" x14ac:dyDescent="0.35">
      <c r="A12" s="47" t="s">
        <v>27</v>
      </c>
      <c r="B12" s="48"/>
      <c r="C12" s="48"/>
      <c r="D12" s="9">
        <f>SUM(D10:D11)</f>
        <v>0</v>
      </c>
    </row>
    <row r="13" spans="1:4" ht="15" thickBot="1" x14ac:dyDescent="0.35">
      <c r="A13" s="11" t="s">
        <v>9</v>
      </c>
      <c r="B13" s="12"/>
      <c r="C13" s="12"/>
      <c r="D13" s="12" t="s">
        <v>9</v>
      </c>
    </row>
    <row r="14" spans="1:4" ht="15" thickBot="1" x14ac:dyDescent="0.35">
      <c r="A14" s="50" t="s">
        <v>28</v>
      </c>
      <c r="B14" s="51"/>
      <c r="C14" s="51"/>
      <c r="D14" s="9">
        <f>SUM(D8,D12)</f>
        <v>0</v>
      </c>
    </row>
    <row r="15" spans="1:4" ht="23.4" customHeight="1" thickBot="1" x14ac:dyDescent="0.35">
      <c r="A15" s="8" t="str">
        <f>'PI skaičiuoklė'!B11</f>
        <v>3 straipsnio 1 ir 2 dalys: "1. Planuojamos ūkinės veiklos, kuri dėl savo pobūdžio, masto ar numatomos vietos ypatumų gali daryti reikšmingą poveikį aplinkai, poveikio aplinkai vertinimas atliekamas, kai: 1) planuojama ūkinė veikla įrašyta į Planuojamos ūkinės veiklos, kurios poveikis aplinkai privalo būti vertinamas, rūšių sąrašą (šio įstatymo 1 priedas); 2) planuojamos ūkinės veiklos atrankos dėl poveikio aplinkai vertinimo (toliau – atranka dėl poveikio aplinkai vertinimo) metu nustatoma, kad planuojamai ūkinei veiklai privaloma atlikti poveikio aplinkai vertinimą;"    7 straipsnio 2 dalis: "2. Atranka dėl poveikio aplinkai vertinimo atliekama planuojamai ūkinei veiklai, įrašytai į Planuojamos ūkinės veiklos, kuriai turi būti atliekama atranka dėl poveikio aplinkai vertinimo, rūšių sąrašą (šio įstatymo 2 priedas)." 2 priedas</v>
      </c>
      <c r="B15" s="12"/>
      <c r="C15" s="12"/>
      <c r="D15" s="12"/>
    </row>
    <row r="16" spans="1:4" ht="15" thickBot="1" x14ac:dyDescent="0.35">
      <c r="A16" s="11" t="str">
        <f>'PI skaičiuoklė'!C12</f>
        <v>Rašto parengimas</v>
      </c>
      <c r="B16" s="9"/>
      <c r="C16" s="9"/>
      <c r="D16" s="9"/>
    </row>
    <row r="17" spans="1:4" ht="15" thickBot="1" x14ac:dyDescent="0.35">
      <c r="A17" s="13"/>
      <c r="B17" s="12" t="s">
        <v>21</v>
      </c>
      <c r="C17" s="12">
        <v>0</v>
      </c>
      <c r="D17" s="12">
        <f>+C17</f>
        <v>0</v>
      </c>
    </row>
    <row r="18" spans="1:4" ht="15" thickBot="1" x14ac:dyDescent="0.35">
      <c r="A18" s="13"/>
      <c r="B18" s="12" t="s">
        <v>22</v>
      </c>
      <c r="C18" s="12">
        <v>0</v>
      </c>
      <c r="D18" s="12">
        <f>+C18</f>
        <v>0</v>
      </c>
    </row>
    <row r="19" spans="1:4" ht="15" thickBot="1" x14ac:dyDescent="0.35">
      <c r="A19" s="47" t="s">
        <v>29</v>
      </c>
      <c r="B19" s="48"/>
      <c r="C19" s="48"/>
      <c r="D19" s="9">
        <f>SUM(D17:D18)</f>
        <v>0</v>
      </c>
    </row>
    <row r="20" spans="1:4" ht="21" thickBot="1" x14ac:dyDescent="0.35">
      <c r="A20" s="11" t="str">
        <f>'PI skaičiuoklė'!C13</f>
        <v>Rašto pasirašymas vadovo ar jo įgalioto asmens</v>
      </c>
      <c r="B20" s="9"/>
      <c r="C20" s="9"/>
      <c r="D20" s="9"/>
    </row>
    <row r="21" spans="1:4" ht="15" thickBot="1" x14ac:dyDescent="0.35">
      <c r="A21" s="13"/>
      <c r="B21" s="12" t="s">
        <v>23</v>
      </c>
      <c r="C21" s="12">
        <v>0</v>
      </c>
      <c r="D21" s="12">
        <f>+C21</f>
        <v>0</v>
      </c>
    </row>
    <row r="22" spans="1:4" ht="15" thickBot="1" x14ac:dyDescent="0.35">
      <c r="A22" s="13"/>
      <c r="B22" s="12" t="s">
        <v>24</v>
      </c>
      <c r="C22" s="12">
        <v>0</v>
      </c>
      <c r="D22" s="12">
        <f>+C22</f>
        <v>0</v>
      </c>
    </row>
    <row r="23" spans="1:4" ht="15" thickBot="1" x14ac:dyDescent="0.35">
      <c r="A23" s="47" t="s">
        <v>30</v>
      </c>
      <c r="B23" s="48"/>
      <c r="C23" s="48"/>
      <c r="D23" s="9">
        <f>SUM(D21:D22)</f>
        <v>0</v>
      </c>
    </row>
    <row r="24" spans="1:4" ht="15" thickBot="1" x14ac:dyDescent="0.35">
      <c r="A24" s="13"/>
      <c r="B24" s="12" t="s">
        <v>9</v>
      </c>
      <c r="C24" s="12"/>
      <c r="D24" s="12" t="s">
        <v>13</v>
      </c>
    </row>
    <row r="25" spans="1:4" ht="15" thickBot="1" x14ac:dyDescent="0.35">
      <c r="A25" s="50" t="s">
        <v>31</v>
      </c>
      <c r="B25" s="51"/>
      <c r="C25" s="51"/>
      <c r="D25" s="9">
        <f>SUM(D19,D23)</f>
        <v>0</v>
      </c>
    </row>
    <row r="29" spans="1:4" ht="15" thickBot="1" x14ac:dyDescent="0.35"/>
    <row r="30" spans="1:4" ht="15" thickBot="1" x14ac:dyDescent="0.35">
      <c r="A30" s="65" t="s">
        <v>58</v>
      </c>
      <c r="B30" s="66"/>
      <c r="C30" s="66"/>
      <c r="D30" s="67"/>
    </row>
    <row r="31" spans="1:4" ht="31.2" thickBot="1" x14ac:dyDescent="0.35">
      <c r="A31" s="4" t="s">
        <v>84</v>
      </c>
      <c r="B31" s="68" t="s">
        <v>25</v>
      </c>
      <c r="C31" s="69"/>
      <c r="D31" s="5" t="s">
        <v>3</v>
      </c>
    </row>
    <row r="32" spans="1:4" ht="15" thickBot="1" x14ac:dyDescent="0.35">
      <c r="A32" s="6">
        <v>1</v>
      </c>
      <c r="B32" s="70">
        <v>2</v>
      </c>
      <c r="C32" s="71"/>
      <c r="D32" s="6">
        <v>3</v>
      </c>
    </row>
    <row r="33" spans="1:4" ht="409.6" thickBot="1" x14ac:dyDescent="0.35">
      <c r="A33" s="8" t="str">
        <f>'PI skaičiuoklė'!B19</f>
        <v>3 straipsnio 5 dalis: "5. Atranka dėl poveikio aplinkai vertinimo ir (ar) poveikio aplinkai vertinimas neatliekami saulės šviesos energijos elektrinių statybai. Saulės šviesos energijos elektrinės projektuojamos, statomos ir eksploatuojamos laikantis aplinkos ministro nustatytų aplinkosauginių reikalavimų. Ši išimtis netaikoma, kai poveikio aplinkai vertinimas privalomas pagal šio straipsnio 1 dalies 3 punktą."                                            3 straipsnio 8 dalis: "8. Kai atsakingoji institucija yra priėmusi atrankos išvadą ir (ar) sprendimą dėl planuojamos ūkinės veiklos poveikio aplinkai, tačiau iki veiklos vykdymo pradžios ar pradėjus ją vykdyti planuojama ūkinė veikla keičiama, atranka dėl poveikio aplinkai vertinimo ar poveikio aplinkai vertinimas neatliekama, kai:
1) planuojamu ūkinės veiklos keitimu siekiama įgyvendinti sprendimo dėl poveikio aplinkai vertinimo sąlygas ir (ar) sprendime dėl poveikio aplinkai vertinimo ir (ar) atrankos išvadoje numatytas priemones reikšmingam neigiamam poveikiui aplinkai išvengti, sumažinti, atkurti, kas pažeista, ir (ar) jį kompensuoti;
2) dėl planuojamos ūkinės veiklos keitimo nesikeičia atrankos dėl poveikio aplinkai vertinimo ar poveikio aplinkai vertinimo metu nustatytas poveikis aplinkai."                                           1 ir 2 priedų pakeitimai</v>
      </c>
      <c r="B33" s="9"/>
      <c r="C33" s="9"/>
      <c r="D33" s="9"/>
    </row>
    <row r="34" spans="1:4" ht="21" thickBot="1" x14ac:dyDescent="0.35">
      <c r="A34" s="11" t="str">
        <f>'PI skaičiuoklė'!C20</f>
        <v>Informacijos atrankai parengimas</v>
      </c>
      <c r="B34" s="9"/>
      <c r="C34" s="9"/>
      <c r="D34" s="9"/>
    </row>
    <row r="35" spans="1:4" ht="15" thickBot="1" x14ac:dyDescent="0.35">
      <c r="A35" s="13"/>
      <c r="B35" s="12" t="s">
        <v>17</v>
      </c>
      <c r="C35" s="12">
        <v>0</v>
      </c>
      <c r="D35" s="12">
        <f>+C35</f>
        <v>0</v>
      </c>
    </row>
    <row r="36" spans="1:4" ht="15" thickBot="1" x14ac:dyDescent="0.35">
      <c r="A36" s="13"/>
      <c r="B36" s="12" t="s">
        <v>18</v>
      </c>
      <c r="C36" s="12">
        <v>0</v>
      </c>
      <c r="D36" s="12">
        <f>+C36</f>
        <v>0</v>
      </c>
    </row>
    <row r="37" spans="1:4" ht="15" thickBot="1" x14ac:dyDescent="0.35">
      <c r="A37" s="47" t="s">
        <v>26</v>
      </c>
      <c r="B37" s="48"/>
      <c r="C37" s="48"/>
      <c r="D37" s="9">
        <f>SUM(D35:D36)</f>
        <v>0</v>
      </c>
    </row>
    <row r="38" spans="1:4" ht="31.2" thickBot="1" x14ac:dyDescent="0.35">
      <c r="A38" s="11" t="str">
        <f>'PI skaičiuoklė'!C21</f>
        <v>Informacijos patikrinimas ir pasirašymas vadovo ar jo įgalioto asmens</v>
      </c>
      <c r="B38" s="9"/>
      <c r="C38" s="9"/>
      <c r="D38" s="9"/>
    </row>
    <row r="39" spans="1:4" ht="15" thickBot="1" x14ac:dyDescent="0.35">
      <c r="A39" s="13"/>
      <c r="B39" s="12" t="s">
        <v>19</v>
      </c>
      <c r="C39" s="12">
        <v>0</v>
      </c>
      <c r="D39" s="12">
        <f>+C39</f>
        <v>0</v>
      </c>
    </row>
    <row r="40" spans="1:4" ht="15" thickBot="1" x14ac:dyDescent="0.35">
      <c r="A40" s="13"/>
      <c r="B40" s="12" t="s">
        <v>20</v>
      </c>
      <c r="C40" s="12">
        <v>0</v>
      </c>
      <c r="D40" s="12">
        <f>+C40</f>
        <v>0</v>
      </c>
    </row>
    <row r="41" spans="1:4" ht="15" thickBot="1" x14ac:dyDescent="0.35">
      <c r="A41" s="47" t="s">
        <v>27</v>
      </c>
      <c r="B41" s="48"/>
      <c r="C41" s="48"/>
      <c r="D41" s="9">
        <f>SUM(D39:D40)</f>
        <v>0</v>
      </c>
    </row>
    <row r="42" spans="1:4" ht="15" thickBot="1" x14ac:dyDescent="0.35">
      <c r="A42" s="11" t="s">
        <v>9</v>
      </c>
      <c r="B42" s="12"/>
      <c r="C42" s="12"/>
      <c r="D42" s="12" t="s">
        <v>9</v>
      </c>
    </row>
    <row r="43" spans="1:4" ht="15" thickBot="1" x14ac:dyDescent="0.35">
      <c r="A43" s="50" t="s">
        <v>28</v>
      </c>
      <c r="B43" s="51"/>
      <c r="C43" s="51"/>
      <c r="D43" s="9">
        <f>SUM(D37,D41)</f>
        <v>0</v>
      </c>
    </row>
    <row r="44" spans="1:4" ht="409.6" thickBot="1" x14ac:dyDescent="0.35">
      <c r="A44" s="8" t="str">
        <f>'PI skaičiuoklė'!B24</f>
        <v>3 straipsnio 5 dalis: "5. Atranka dėl poveikio aplinkai vertinimo ir (ar) poveikio aplinkai vertinimas neatliekami saulės šviesos energijos elektrinių statybai. Saulės šviesos energijos elektrinės projektuojamos, statomos ir eksploatuojamos laikantis aplinkos ministro nustatytų aplinkosauginių reikalavimų. Ši išimtis netaikoma, kai poveikio aplinkai vertinimas privalomas pagal šio straipsnio 1 dalies 3 punktą."                                            3 straipsnio 8 dalis: "8. Kai atsakingoji institucija yra priėmusi atrankos išvadą ir (ar) sprendimą dėl planuojamos ūkinės veiklos poveikio aplinkai, tačiau iki veiklos vykdymo pradžios ar pradėjus ją vykdyti planuojama ūkinė veikla keičiama, atranka dėl poveikio aplinkai vertinimo ar poveikio aplinkai vertinimas neatliekama, kai:
1) planuojamu ūkinės veiklos keitimu siekiama įgyvendinti sprendimo dėl poveikio aplinkai vertinimo sąlygas ir (ar) sprendime dėl poveikio aplinkai vertinimo ir (ar) atrankos išvadoje numatytas priemones reikšmingam neigiamam poveikiui aplinkai išvengti, sumažinti, atkurti, kas pažeista, ir (ar) jį kompensuoti;
2) dėl planuojamos ūkinės veiklos keitimo nesikeičia atrankos dėl poveikio aplinkai vertinimo ar poveikio aplinkai vertinimo metu nustatytas poveikis aplinkai."                                           1 ir 2 priedų pakeitimai</v>
      </c>
      <c r="B44" s="12"/>
      <c r="C44" s="12"/>
      <c r="D44" s="12"/>
    </row>
    <row r="45" spans="1:4" ht="15" thickBot="1" x14ac:dyDescent="0.35">
      <c r="A45" s="11" t="str">
        <f>'PI skaičiuoklė'!C25</f>
        <v>Rašto parengimas</v>
      </c>
      <c r="B45" s="9"/>
      <c r="C45" s="9"/>
      <c r="D45" s="9"/>
    </row>
    <row r="46" spans="1:4" ht="15" thickBot="1" x14ac:dyDescent="0.35">
      <c r="A46" s="13"/>
      <c r="B46" s="12" t="s">
        <v>21</v>
      </c>
      <c r="C46" s="12">
        <v>0</v>
      </c>
      <c r="D46" s="12">
        <f>+C46</f>
        <v>0</v>
      </c>
    </row>
    <row r="47" spans="1:4" ht="15" thickBot="1" x14ac:dyDescent="0.35">
      <c r="A47" s="13"/>
      <c r="B47" s="12" t="s">
        <v>22</v>
      </c>
      <c r="C47" s="12">
        <v>0</v>
      </c>
      <c r="D47" s="12">
        <f>+C47</f>
        <v>0</v>
      </c>
    </row>
    <row r="48" spans="1:4" ht="15" thickBot="1" x14ac:dyDescent="0.35">
      <c r="A48" s="47" t="s">
        <v>29</v>
      </c>
      <c r="B48" s="48"/>
      <c r="C48" s="48"/>
      <c r="D48" s="9">
        <f>SUM(D46:D47)</f>
        <v>0</v>
      </c>
    </row>
    <row r="49" spans="1:4" ht="21" thickBot="1" x14ac:dyDescent="0.35">
      <c r="A49" s="11" t="str">
        <f>'PI skaičiuoklė'!C26</f>
        <v>Rašto pasirašymas vadovo ar jo įgalioto asmens</v>
      </c>
      <c r="B49" s="9"/>
      <c r="C49" s="9"/>
      <c r="D49" s="9"/>
    </row>
    <row r="50" spans="1:4" ht="15" thickBot="1" x14ac:dyDescent="0.35">
      <c r="A50" s="13"/>
      <c r="B50" s="12" t="s">
        <v>23</v>
      </c>
      <c r="C50" s="12">
        <v>0</v>
      </c>
      <c r="D50" s="12">
        <f>+C50</f>
        <v>0</v>
      </c>
    </row>
    <row r="51" spans="1:4" ht="15" thickBot="1" x14ac:dyDescent="0.35">
      <c r="A51" s="13"/>
      <c r="B51" s="12" t="s">
        <v>24</v>
      </c>
      <c r="C51" s="12">
        <v>0</v>
      </c>
      <c r="D51" s="12">
        <f>+C51</f>
        <v>0</v>
      </c>
    </row>
    <row r="52" spans="1:4" ht="15" thickBot="1" x14ac:dyDescent="0.35">
      <c r="A52" s="47" t="s">
        <v>30</v>
      </c>
      <c r="B52" s="48"/>
      <c r="C52" s="48"/>
      <c r="D52" s="9">
        <f>SUM(D50:D51)</f>
        <v>0</v>
      </c>
    </row>
    <row r="53" spans="1:4" ht="15" thickBot="1" x14ac:dyDescent="0.35">
      <c r="A53" s="13"/>
      <c r="B53" s="12" t="s">
        <v>9</v>
      </c>
      <c r="C53" s="12"/>
      <c r="D53" s="12" t="s">
        <v>13</v>
      </c>
    </row>
    <row r="54" spans="1:4" ht="15" thickBot="1" x14ac:dyDescent="0.35">
      <c r="A54" s="50" t="s">
        <v>31</v>
      </c>
      <c r="B54" s="51"/>
      <c r="C54" s="51"/>
      <c r="D54" s="9">
        <f>SUM(D48,D52)</f>
        <v>0</v>
      </c>
    </row>
  </sheetData>
  <mergeCells count="18">
    <mergeCell ref="B31:C31"/>
    <mergeCell ref="B32:C32"/>
    <mergeCell ref="A48:C48"/>
    <mergeCell ref="A52:C52"/>
    <mergeCell ref="A54:C54"/>
    <mergeCell ref="A1:D1"/>
    <mergeCell ref="A30:D30"/>
    <mergeCell ref="A37:C37"/>
    <mergeCell ref="A41:C41"/>
    <mergeCell ref="A43:C43"/>
    <mergeCell ref="A25:C25"/>
    <mergeCell ref="A8:C8"/>
    <mergeCell ref="A12:C12"/>
    <mergeCell ref="A14:C14"/>
    <mergeCell ref="A19:C19"/>
    <mergeCell ref="A23:C23"/>
    <mergeCell ref="B2:C2"/>
    <mergeCell ref="B3:C3"/>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7"/>
  <sheetViews>
    <sheetView topLeftCell="A22" workbookViewId="0">
      <selection activeCell="B66" sqref="B66"/>
    </sheetView>
  </sheetViews>
  <sheetFormatPr defaultColWidth="8.6640625" defaultRowHeight="10.199999999999999" x14ac:dyDescent="0.3"/>
  <cols>
    <col min="1" max="1" width="28.5546875" style="2" customWidth="1"/>
    <col min="2" max="2" width="13" style="2" customWidth="1"/>
    <col min="3" max="3" width="22.5546875" style="2" customWidth="1"/>
    <col min="4" max="4" width="37.44140625" style="2" customWidth="1"/>
    <col min="5" max="5" width="14.5546875" style="2" customWidth="1"/>
    <col min="6" max="16384" width="8.6640625" style="2"/>
  </cols>
  <sheetData>
    <row r="1" spans="1:5" ht="14.4" thickBot="1" x14ac:dyDescent="0.35">
      <c r="A1" s="62" t="s">
        <v>59</v>
      </c>
      <c r="B1" s="63"/>
      <c r="C1" s="63"/>
      <c r="D1" s="63"/>
      <c r="E1" s="64"/>
    </row>
    <row r="2" spans="1:5" ht="36.75" customHeight="1" thickBot="1" x14ac:dyDescent="0.35">
      <c r="A2" s="4" t="s">
        <v>83</v>
      </c>
      <c r="B2" s="5" t="s">
        <v>85</v>
      </c>
      <c r="C2" s="5" t="s">
        <v>56</v>
      </c>
      <c r="D2" s="5" t="s">
        <v>86</v>
      </c>
      <c r="E2" s="5" t="s">
        <v>4</v>
      </c>
    </row>
    <row r="3" spans="1:5" ht="11.25" customHeight="1" thickBot="1" x14ac:dyDescent="0.35">
      <c r="A3" s="32">
        <v>1</v>
      </c>
      <c r="B3" s="16">
        <v>2</v>
      </c>
      <c r="C3" s="16">
        <v>3</v>
      </c>
      <c r="D3" s="16">
        <v>4</v>
      </c>
      <c r="E3" s="16">
        <v>5</v>
      </c>
    </row>
    <row r="4" spans="1:5" ht="72" thickBot="1" x14ac:dyDescent="0.35">
      <c r="A4" s="8" t="str">
        <f>'PI skaičiuoklė'!B6</f>
        <v>7 straipsnio 2 dalis: "2. Atranka dėl poveikio aplinkai vertinimo atliekama planuojamai ūkinei veiklai, įrašytai į Planuojamos ūkinės veiklos, kuriai turi būti atliekama atranka dėl poveikio aplinkai vertinimo, rūšių sąrašą (šio įstatymo 2 priedas)."                                    2 priedas</v>
      </c>
      <c r="B4" s="9"/>
      <c r="C4" s="9"/>
      <c r="D4" s="9"/>
      <c r="E4" s="9"/>
    </row>
    <row r="5" spans="1:5" ht="10.8" thickBot="1" x14ac:dyDescent="0.35">
      <c r="A5" s="11" t="str">
        <f>'PI skaičiuoklė'!C7</f>
        <v>Informacijos atrankai parengimas</v>
      </c>
      <c r="B5" s="9"/>
      <c r="C5" s="9"/>
      <c r="D5" s="9"/>
      <c r="E5" s="9"/>
    </row>
    <row r="6" spans="1:5" ht="10.8" thickBot="1" x14ac:dyDescent="0.35">
      <c r="A6" s="13"/>
      <c r="B6" s="12" t="s">
        <v>17</v>
      </c>
      <c r="C6" s="12">
        <v>0</v>
      </c>
      <c r="D6" s="12">
        <v>0</v>
      </c>
      <c r="E6" s="12">
        <f>+C6*D6</f>
        <v>0</v>
      </c>
    </row>
    <row r="7" spans="1:5" ht="10.8" thickBot="1" x14ac:dyDescent="0.35">
      <c r="A7" s="13"/>
      <c r="B7" s="12" t="s">
        <v>18</v>
      </c>
      <c r="C7" s="12">
        <v>0</v>
      </c>
      <c r="D7" s="12">
        <v>0</v>
      </c>
      <c r="E7" s="12">
        <f>+C7*D7</f>
        <v>0</v>
      </c>
    </row>
    <row r="8" spans="1:5" ht="14.1" customHeight="1" thickBot="1" x14ac:dyDescent="0.35">
      <c r="A8" s="47" t="s">
        <v>32</v>
      </c>
      <c r="B8" s="48"/>
      <c r="C8" s="48"/>
      <c r="D8" s="49"/>
      <c r="E8" s="12">
        <f>SUM(E6:E7)</f>
        <v>0</v>
      </c>
    </row>
    <row r="9" spans="1:5" ht="21" thickBot="1" x14ac:dyDescent="0.35">
      <c r="A9" s="11" t="str">
        <f>'PI skaičiuoklė'!C8</f>
        <v>Informacijos patikrinimas ir pasirašymas vadovo ar jo įgalioto asmens</v>
      </c>
      <c r="B9" s="9"/>
      <c r="C9" s="9"/>
      <c r="D9" s="9"/>
      <c r="E9" s="9"/>
    </row>
    <row r="10" spans="1:5" ht="10.8" thickBot="1" x14ac:dyDescent="0.35">
      <c r="A10" s="13"/>
      <c r="B10" s="12" t="s">
        <v>19</v>
      </c>
      <c r="C10" s="12">
        <v>0</v>
      </c>
      <c r="D10" s="12">
        <v>0</v>
      </c>
      <c r="E10" s="12">
        <f t="shared" ref="E10:E11" si="0">+C10*D10</f>
        <v>0</v>
      </c>
    </row>
    <row r="11" spans="1:5" ht="10.8" thickBot="1" x14ac:dyDescent="0.35">
      <c r="A11" s="13"/>
      <c r="B11" s="12" t="s">
        <v>20</v>
      </c>
      <c r="C11" s="12">
        <v>0</v>
      </c>
      <c r="D11" s="12">
        <v>0</v>
      </c>
      <c r="E11" s="12">
        <f t="shared" si="0"/>
        <v>0</v>
      </c>
    </row>
    <row r="12" spans="1:5" ht="10.8" thickBot="1" x14ac:dyDescent="0.35">
      <c r="A12" s="47" t="s">
        <v>33</v>
      </c>
      <c r="B12" s="48"/>
      <c r="C12" s="48"/>
      <c r="D12" s="49"/>
      <c r="E12" s="12">
        <f>SUM(E10:E11)</f>
        <v>0</v>
      </c>
    </row>
    <row r="13" spans="1:5" ht="10.8" thickBot="1" x14ac:dyDescent="0.35">
      <c r="A13" s="13"/>
      <c r="B13" s="12" t="s">
        <v>9</v>
      </c>
      <c r="C13" s="12">
        <v>0</v>
      </c>
      <c r="D13" s="12"/>
      <c r="E13" s="12" t="s">
        <v>87</v>
      </c>
    </row>
    <row r="14" spans="1:5" ht="10.8" thickBot="1" x14ac:dyDescent="0.35">
      <c r="A14" s="50" t="s">
        <v>34</v>
      </c>
      <c r="B14" s="51"/>
      <c r="C14" s="51"/>
      <c r="D14" s="52"/>
      <c r="E14" s="9">
        <f>SUM(E8,E12)</f>
        <v>0</v>
      </c>
    </row>
    <row r="15" spans="1:5" ht="204.6" thickBot="1" x14ac:dyDescent="0.35">
      <c r="A15" s="8" t="str">
        <f>'PI skaičiuoklė'!B11</f>
        <v>3 straipsnio 1 ir 2 dalys: "1. Planuojamos ūkinės veiklos, kuri dėl savo pobūdžio, masto ar numatomos vietos ypatumų gali daryti reikšmingą poveikį aplinkai, poveikio aplinkai vertinimas atliekamas, kai: 1) planuojama ūkinė veikla įrašyta į Planuojamos ūkinės veiklos, kurios poveikis aplinkai privalo būti vertinamas, rūšių sąrašą (šio įstatymo 1 priedas); 2) planuojamos ūkinės veiklos atrankos dėl poveikio aplinkai vertinimo (toliau – atranka dėl poveikio aplinkai vertinimo) metu nustatoma, kad planuojamai ūkinei veiklai privaloma atlikti poveikio aplinkai vertinimą;"    7 straipsnio 2 dalis: "2. Atranka dėl poveikio aplinkai vertinimo atliekama planuojamai ūkinei veiklai, įrašytai į Planuojamos ūkinės veiklos, kuriai turi būti atliekama atranka dėl poveikio aplinkai vertinimo, rūšių sąrašą (šio įstatymo 2 priedas)." 2 priedas</v>
      </c>
      <c r="B15" s="9"/>
      <c r="C15" s="9"/>
      <c r="D15" s="9"/>
      <c r="E15" s="9"/>
    </row>
    <row r="16" spans="1:5" ht="10.8" thickBot="1" x14ac:dyDescent="0.35">
      <c r="A16" s="11" t="str">
        <f>'PI skaičiuoklė'!C12</f>
        <v>Rašto parengimas</v>
      </c>
      <c r="B16" s="9"/>
      <c r="C16" s="9"/>
      <c r="D16" s="9"/>
      <c r="E16" s="9"/>
    </row>
    <row r="17" spans="1:5" ht="10.8" thickBot="1" x14ac:dyDescent="0.35">
      <c r="A17" s="13"/>
      <c r="B17" s="12" t="s">
        <v>21</v>
      </c>
      <c r="C17" s="12">
        <v>0</v>
      </c>
      <c r="D17" s="12">
        <v>0</v>
      </c>
      <c r="E17" s="12">
        <f t="shared" ref="E17:E18" si="1">+C17*D17</f>
        <v>0</v>
      </c>
    </row>
    <row r="18" spans="1:5" ht="10.8" thickBot="1" x14ac:dyDescent="0.35">
      <c r="A18" s="13"/>
      <c r="B18" s="12" t="s">
        <v>22</v>
      </c>
      <c r="C18" s="12">
        <v>0</v>
      </c>
      <c r="D18" s="12">
        <v>0</v>
      </c>
      <c r="E18" s="12">
        <f t="shared" si="1"/>
        <v>0</v>
      </c>
    </row>
    <row r="19" spans="1:5" ht="10.8" thickBot="1" x14ac:dyDescent="0.35">
      <c r="A19" s="47" t="s">
        <v>35</v>
      </c>
      <c r="B19" s="48"/>
      <c r="C19" s="48"/>
      <c r="D19" s="49"/>
      <c r="E19" s="12">
        <f>SUM(E17:E18)</f>
        <v>0</v>
      </c>
    </row>
    <row r="20" spans="1:5" ht="21" thickBot="1" x14ac:dyDescent="0.35">
      <c r="A20" s="11" t="str">
        <f>'PI skaičiuoklė'!C13</f>
        <v>Rašto pasirašymas vadovo ar jo įgalioto asmens</v>
      </c>
      <c r="B20" s="9"/>
      <c r="C20" s="9"/>
      <c r="D20" s="9"/>
      <c r="E20" s="9"/>
    </row>
    <row r="21" spans="1:5" ht="10.8" thickBot="1" x14ac:dyDescent="0.35">
      <c r="A21" s="13"/>
      <c r="B21" s="12" t="s">
        <v>23</v>
      </c>
      <c r="C21" s="12">
        <v>0</v>
      </c>
      <c r="D21" s="12">
        <v>0</v>
      </c>
      <c r="E21" s="12">
        <f t="shared" ref="E21:E22" si="2">+C21*D21</f>
        <v>0</v>
      </c>
    </row>
    <row r="22" spans="1:5" ht="10.8" thickBot="1" x14ac:dyDescent="0.35">
      <c r="A22" s="13"/>
      <c r="B22" s="12" t="s">
        <v>24</v>
      </c>
      <c r="C22" s="12">
        <v>0</v>
      </c>
      <c r="D22" s="12">
        <v>0</v>
      </c>
      <c r="E22" s="12">
        <f t="shared" si="2"/>
        <v>0</v>
      </c>
    </row>
    <row r="23" spans="1:5" ht="10.8" thickBot="1" x14ac:dyDescent="0.35">
      <c r="A23" s="47" t="s">
        <v>37</v>
      </c>
      <c r="B23" s="48"/>
      <c r="C23" s="48"/>
      <c r="D23" s="49"/>
      <c r="E23" s="12">
        <f>SUM(E21:E22)</f>
        <v>0</v>
      </c>
    </row>
    <row r="24" spans="1:5" ht="10.8" thickBot="1" x14ac:dyDescent="0.35">
      <c r="A24" s="13"/>
      <c r="B24" s="12" t="s">
        <v>9</v>
      </c>
      <c r="C24" s="12"/>
      <c r="D24" s="12"/>
      <c r="E24" s="12" t="s">
        <v>13</v>
      </c>
    </row>
    <row r="25" spans="1:5" ht="10.8" thickBot="1" x14ac:dyDescent="0.35">
      <c r="A25" s="50" t="s">
        <v>36</v>
      </c>
      <c r="B25" s="51"/>
      <c r="C25" s="51"/>
      <c r="D25" s="52"/>
      <c r="E25" s="9">
        <f>SUM(E19,E23)</f>
        <v>0</v>
      </c>
    </row>
    <row r="26" spans="1:5" x14ac:dyDescent="0.3">
      <c r="A26" s="30"/>
      <c r="B26" s="30"/>
      <c r="C26" s="30"/>
      <c r="D26" s="30"/>
      <c r="E26" s="33"/>
    </row>
    <row r="27" spans="1:5" x14ac:dyDescent="0.3">
      <c r="A27" s="30"/>
      <c r="B27" s="30"/>
      <c r="C27" s="30"/>
      <c r="D27" s="30"/>
      <c r="E27" s="33"/>
    </row>
    <row r="28" spans="1:5" x14ac:dyDescent="0.3">
      <c r="A28" s="30"/>
      <c r="B28" s="30"/>
      <c r="C28" s="30"/>
      <c r="D28" s="30"/>
      <c r="E28" s="33"/>
    </row>
    <row r="29" spans="1:5" x14ac:dyDescent="0.3">
      <c r="A29" s="30"/>
      <c r="B29" s="30"/>
      <c r="C29" s="30"/>
      <c r="D29" s="30"/>
      <c r="E29" s="33"/>
    </row>
    <row r="30" spans="1:5" x14ac:dyDescent="0.3">
      <c r="A30" s="30"/>
      <c r="B30" s="30"/>
      <c r="C30" s="30"/>
      <c r="D30" s="30"/>
      <c r="E30" s="33"/>
    </row>
    <row r="32" spans="1:5" ht="10.8" thickBot="1" x14ac:dyDescent="0.35"/>
    <row r="33" spans="1:5" ht="14.4" thickBot="1" x14ac:dyDescent="0.35">
      <c r="A33" s="65" t="s">
        <v>60</v>
      </c>
      <c r="B33" s="66"/>
      <c r="C33" s="66"/>
      <c r="D33" s="66"/>
      <c r="E33" s="67"/>
    </row>
    <row r="34" spans="1:5" ht="21" thickBot="1" x14ac:dyDescent="0.35">
      <c r="A34" s="4" t="s">
        <v>84</v>
      </c>
      <c r="B34" s="5" t="s">
        <v>85</v>
      </c>
      <c r="C34" s="5" t="s">
        <v>56</v>
      </c>
      <c r="D34" s="5" t="s">
        <v>86</v>
      </c>
      <c r="E34" s="5" t="s">
        <v>4</v>
      </c>
    </row>
    <row r="35" spans="1:5" ht="10.8" thickBot="1" x14ac:dyDescent="0.35">
      <c r="A35" s="32">
        <v>1</v>
      </c>
      <c r="B35" s="16">
        <v>2</v>
      </c>
      <c r="C35" s="16">
        <v>3</v>
      </c>
      <c r="D35" s="16">
        <v>4</v>
      </c>
      <c r="E35" s="16">
        <v>5</v>
      </c>
    </row>
    <row r="36" spans="1:5" ht="316.8" thickBot="1" x14ac:dyDescent="0.35">
      <c r="A36" s="8" t="str">
        <f>'PI skaičiuoklė'!B19</f>
        <v>3 straipsnio 5 dalis: "5. Atranka dėl poveikio aplinkai vertinimo ir (ar) poveikio aplinkai vertinimas neatliekami saulės šviesos energijos elektrinių statybai. Saulės šviesos energijos elektrinės projektuojamos, statomos ir eksploatuojamos laikantis aplinkos ministro nustatytų aplinkosauginių reikalavimų. Ši išimtis netaikoma, kai poveikio aplinkai vertinimas privalomas pagal šio straipsnio 1 dalies 3 punktą."                                            3 straipsnio 8 dalis: "8. Kai atsakingoji institucija yra priėmusi atrankos išvadą ir (ar) sprendimą dėl planuojamos ūkinės veiklos poveikio aplinkai, tačiau iki veiklos vykdymo pradžios ar pradėjus ją vykdyti planuojama ūkinė veikla keičiama, atranka dėl poveikio aplinkai vertinimo ar poveikio aplinkai vertinimas neatliekama, kai:
1) planuojamu ūkinės veiklos keitimu siekiama įgyvendinti sprendimo dėl poveikio aplinkai vertinimo sąlygas ir (ar) sprendime dėl poveikio aplinkai vertinimo ir (ar) atrankos išvadoje numatytas priemones reikšmingam neigiamam poveikiui aplinkai išvengti, sumažinti, atkurti, kas pažeista, ir (ar) jį kompensuoti;
2) dėl planuojamos ūkinės veiklos keitimo nesikeičia atrankos dėl poveikio aplinkai vertinimo ar poveikio aplinkai vertinimo metu nustatytas poveikis aplinkai."                                           1 ir 2 priedų pakeitimai</v>
      </c>
      <c r="B36" s="9"/>
      <c r="C36" s="9"/>
      <c r="D36" s="9"/>
      <c r="E36" s="9"/>
    </row>
    <row r="37" spans="1:5" ht="10.8" thickBot="1" x14ac:dyDescent="0.35">
      <c r="A37" s="11" t="str">
        <f>'PI skaičiuoklė'!C20</f>
        <v>Informacijos atrankai parengimas</v>
      </c>
      <c r="B37" s="9"/>
      <c r="C37" s="9"/>
      <c r="D37" s="9"/>
      <c r="E37" s="9"/>
    </row>
    <row r="38" spans="1:5" ht="10.8" thickBot="1" x14ac:dyDescent="0.35">
      <c r="A38" s="13"/>
      <c r="B38" s="12" t="s">
        <v>17</v>
      </c>
      <c r="C38" s="12">
        <v>0</v>
      </c>
      <c r="D38" s="12">
        <v>0</v>
      </c>
      <c r="E38" s="12">
        <f>+C38*D38</f>
        <v>0</v>
      </c>
    </row>
    <row r="39" spans="1:5" ht="10.8" thickBot="1" x14ac:dyDescent="0.35">
      <c r="A39" s="13"/>
      <c r="B39" s="12" t="s">
        <v>18</v>
      </c>
      <c r="C39" s="12">
        <v>0</v>
      </c>
      <c r="D39" s="12">
        <v>0</v>
      </c>
      <c r="E39" s="12">
        <f>+C39*D39</f>
        <v>0</v>
      </c>
    </row>
    <row r="40" spans="1:5" ht="10.8" thickBot="1" x14ac:dyDescent="0.35">
      <c r="A40" s="47" t="s">
        <v>32</v>
      </c>
      <c r="B40" s="48"/>
      <c r="C40" s="48"/>
      <c r="D40" s="49"/>
      <c r="E40" s="12">
        <f>SUM(E38:E39)</f>
        <v>0</v>
      </c>
    </row>
    <row r="41" spans="1:5" ht="21" thickBot="1" x14ac:dyDescent="0.35">
      <c r="A41" s="11" t="str">
        <f>'PI skaičiuoklė'!C21</f>
        <v>Informacijos patikrinimas ir pasirašymas vadovo ar jo įgalioto asmens</v>
      </c>
      <c r="B41" s="9"/>
      <c r="C41" s="9"/>
      <c r="D41" s="9"/>
      <c r="E41" s="9"/>
    </row>
    <row r="42" spans="1:5" ht="10.8" thickBot="1" x14ac:dyDescent="0.35">
      <c r="A42" s="13"/>
      <c r="B42" s="12" t="s">
        <v>19</v>
      </c>
      <c r="C42" s="12">
        <v>0</v>
      </c>
      <c r="D42" s="12">
        <v>0</v>
      </c>
      <c r="E42" s="12">
        <f t="shared" ref="E42:E43" si="3">+C42*D42</f>
        <v>0</v>
      </c>
    </row>
    <row r="43" spans="1:5" ht="10.8" thickBot="1" x14ac:dyDescent="0.35">
      <c r="A43" s="13"/>
      <c r="B43" s="12" t="s">
        <v>20</v>
      </c>
      <c r="C43" s="12">
        <v>0</v>
      </c>
      <c r="D43" s="12">
        <v>0</v>
      </c>
      <c r="E43" s="12">
        <f t="shared" si="3"/>
        <v>0</v>
      </c>
    </row>
    <row r="44" spans="1:5" ht="10.8" thickBot="1" x14ac:dyDescent="0.35">
      <c r="A44" s="47" t="s">
        <v>33</v>
      </c>
      <c r="B44" s="48"/>
      <c r="C44" s="48"/>
      <c r="D44" s="49"/>
      <c r="E44" s="12">
        <f>SUM(E42:E43)</f>
        <v>0</v>
      </c>
    </row>
    <row r="45" spans="1:5" ht="10.8" thickBot="1" x14ac:dyDescent="0.35">
      <c r="A45" s="13"/>
      <c r="B45" s="12" t="s">
        <v>9</v>
      </c>
      <c r="C45" s="12"/>
      <c r="D45" s="12"/>
      <c r="E45" s="12" t="s">
        <v>87</v>
      </c>
    </row>
    <row r="46" spans="1:5" ht="10.8" thickBot="1" x14ac:dyDescent="0.35">
      <c r="A46" s="50" t="s">
        <v>34</v>
      </c>
      <c r="B46" s="51"/>
      <c r="C46" s="51"/>
      <c r="D46" s="52"/>
      <c r="E46" s="9">
        <f>SUM(E40,E44)</f>
        <v>0</v>
      </c>
    </row>
    <row r="47" spans="1:5" ht="316.8" thickBot="1" x14ac:dyDescent="0.35">
      <c r="A47" s="8" t="str">
        <f>'PI skaičiuoklė'!B24</f>
        <v>3 straipsnio 5 dalis: "5. Atranka dėl poveikio aplinkai vertinimo ir (ar) poveikio aplinkai vertinimas neatliekami saulės šviesos energijos elektrinių statybai. Saulės šviesos energijos elektrinės projektuojamos, statomos ir eksploatuojamos laikantis aplinkos ministro nustatytų aplinkosauginių reikalavimų. Ši išimtis netaikoma, kai poveikio aplinkai vertinimas privalomas pagal šio straipsnio 1 dalies 3 punktą."                                            3 straipsnio 8 dalis: "8. Kai atsakingoji institucija yra priėmusi atrankos išvadą ir (ar) sprendimą dėl planuojamos ūkinės veiklos poveikio aplinkai, tačiau iki veiklos vykdymo pradžios ar pradėjus ją vykdyti planuojama ūkinė veikla keičiama, atranka dėl poveikio aplinkai vertinimo ar poveikio aplinkai vertinimas neatliekama, kai:
1) planuojamu ūkinės veiklos keitimu siekiama įgyvendinti sprendimo dėl poveikio aplinkai vertinimo sąlygas ir (ar) sprendime dėl poveikio aplinkai vertinimo ir (ar) atrankos išvadoje numatytas priemones reikšmingam neigiamam poveikiui aplinkai išvengti, sumažinti, atkurti, kas pažeista, ir (ar) jį kompensuoti;
2) dėl planuojamos ūkinės veiklos keitimo nesikeičia atrankos dėl poveikio aplinkai vertinimo ar poveikio aplinkai vertinimo metu nustatytas poveikis aplinkai."                                           1 ir 2 priedų pakeitimai</v>
      </c>
      <c r="B47" s="9"/>
      <c r="C47" s="9"/>
      <c r="D47" s="9"/>
      <c r="E47" s="9"/>
    </row>
    <row r="48" spans="1:5" ht="10.8" thickBot="1" x14ac:dyDescent="0.35">
      <c r="A48" s="11" t="str">
        <f>'PI skaičiuoklė'!C25</f>
        <v>Rašto parengimas</v>
      </c>
      <c r="B48" s="9"/>
      <c r="C48" s="9"/>
      <c r="D48" s="9"/>
      <c r="E48" s="9"/>
    </row>
    <row r="49" spans="1:5" ht="10.8" thickBot="1" x14ac:dyDescent="0.35">
      <c r="A49" s="13"/>
      <c r="B49" s="12" t="s">
        <v>21</v>
      </c>
      <c r="C49" s="12">
        <v>0</v>
      </c>
      <c r="D49" s="12">
        <v>0</v>
      </c>
      <c r="E49" s="12">
        <f t="shared" ref="E49:E50" si="4">+C49*D49</f>
        <v>0</v>
      </c>
    </row>
    <row r="50" spans="1:5" ht="10.8" thickBot="1" x14ac:dyDescent="0.35">
      <c r="A50" s="13"/>
      <c r="B50" s="12" t="s">
        <v>22</v>
      </c>
      <c r="C50" s="12">
        <v>0</v>
      </c>
      <c r="D50" s="12">
        <v>0</v>
      </c>
      <c r="E50" s="12">
        <f t="shared" si="4"/>
        <v>0</v>
      </c>
    </row>
    <row r="51" spans="1:5" ht="10.8" thickBot="1" x14ac:dyDescent="0.35">
      <c r="A51" s="47" t="s">
        <v>35</v>
      </c>
      <c r="B51" s="48"/>
      <c r="C51" s="48"/>
      <c r="D51" s="49"/>
      <c r="E51" s="12">
        <f>SUM(E49:E50)</f>
        <v>0</v>
      </c>
    </row>
    <row r="52" spans="1:5" ht="21" thickBot="1" x14ac:dyDescent="0.35">
      <c r="A52" s="11" t="str">
        <f>'PI skaičiuoklė'!C26</f>
        <v>Rašto pasirašymas vadovo ar jo įgalioto asmens</v>
      </c>
      <c r="B52" s="9"/>
      <c r="C52" s="9"/>
      <c r="D52" s="9"/>
      <c r="E52" s="9"/>
    </row>
    <row r="53" spans="1:5" ht="10.8" thickBot="1" x14ac:dyDescent="0.35">
      <c r="A53" s="13"/>
      <c r="B53" s="12" t="s">
        <v>23</v>
      </c>
      <c r="C53" s="12">
        <v>0</v>
      </c>
      <c r="D53" s="12">
        <v>0</v>
      </c>
      <c r="E53" s="12">
        <f t="shared" ref="E53:E54" si="5">+C53*D53</f>
        <v>0</v>
      </c>
    </row>
    <row r="54" spans="1:5" ht="10.8" thickBot="1" x14ac:dyDescent="0.35">
      <c r="A54" s="13"/>
      <c r="B54" s="12" t="s">
        <v>24</v>
      </c>
      <c r="C54" s="12">
        <v>0</v>
      </c>
      <c r="D54" s="12">
        <v>0</v>
      </c>
      <c r="E54" s="12">
        <f t="shared" si="5"/>
        <v>0</v>
      </c>
    </row>
    <row r="55" spans="1:5" ht="10.8" thickBot="1" x14ac:dyDescent="0.35">
      <c r="A55" s="47" t="s">
        <v>37</v>
      </c>
      <c r="B55" s="48"/>
      <c r="C55" s="48"/>
      <c r="D55" s="49"/>
      <c r="E55" s="12">
        <f>SUM(E53:E54)</f>
        <v>0</v>
      </c>
    </row>
    <row r="56" spans="1:5" ht="10.8" thickBot="1" x14ac:dyDescent="0.35">
      <c r="A56" s="13"/>
      <c r="B56" s="12" t="s">
        <v>9</v>
      </c>
      <c r="C56" s="12"/>
      <c r="D56" s="12"/>
      <c r="E56" s="12" t="s">
        <v>13</v>
      </c>
    </row>
    <row r="57" spans="1:5" ht="10.8" thickBot="1" x14ac:dyDescent="0.35">
      <c r="A57" s="50" t="s">
        <v>36</v>
      </c>
      <c r="B57" s="51"/>
      <c r="C57" s="51"/>
      <c r="D57" s="52"/>
      <c r="E57" s="9">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6"/>
  <sheetViews>
    <sheetView topLeftCell="A16" workbookViewId="0">
      <selection activeCell="B37" sqref="B37"/>
    </sheetView>
  </sheetViews>
  <sheetFormatPr defaultColWidth="8.6640625" defaultRowHeight="10.199999999999999" x14ac:dyDescent="0.3"/>
  <cols>
    <col min="1" max="1" width="32.109375" style="2" customWidth="1"/>
    <col min="2" max="2" width="27" style="2" customWidth="1"/>
    <col min="3" max="3" width="13.44140625" style="2" customWidth="1"/>
    <col min="4" max="16384" width="8.6640625" style="2"/>
  </cols>
  <sheetData>
    <row r="1" spans="1:3" ht="30.75" customHeight="1" thickBot="1" x14ac:dyDescent="0.35">
      <c r="A1" s="56" t="s">
        <v>88</v>
      </c>
      <c r="B1" s="57"/>
      <c r="C1" s="58"/>
    </row>
    <row r="2" spans="1:3" ht="26.4" customHeight="1" thickBot="1" x14ac:dyDescent="0.35">
      <c r="A2" s="4" t="s">
        <v>83</v>
      </c>
      <c r="B2" s="5" t="s">
        <v>38</v>
      </c>
      <c r="C2" s="5" t="s">
        <v>39</v>
      </c>
    </row>
    <row r="3" spans="1:3" ht="11.25" customHeight="1" thickBot="1" x14ac:dyDescent="0.35">
      <c r="A3" s="32">
        <v>1</v>
      </c>
      <c r="B3" s="16">
        <v>2</v>
      </c>
      <c r="C3" s="16">
        <v>3</v>
      </c>
    </row>
    <row r="4" spans="1:3" ht="16.5" customHeight="1" thickBot="1" x14ac:dyDescent="0.35">
      <c r="A4" s="8" t="str">
        <f>'PI skaičiuoklė'!B6</f>
        <v>7 straipsnio 2 dalis: "2. Atranka dėl poveikio aplinkai vertinimo atliekama planuojamai ūkinei veiklai, įrašytai į Planuojamos ūkinės veiklos, kuriai turi būti atliekama atranka dėl poveikio aplinkai vertinimo, rūšių sąrašą (šio įstatymo 2 priedas)."                                    2 priedas</v>
      </c>
      <c r="B4" s="9"/>
      <c r="C4" s="9"/>
    </row>
    <row r="5" spans="1:3" ht="10.8" thickBot="1" x14ac:dyDescent="0.35">
      <c r="A5" s="11" t="str">
        <f>'PI skaičiuoklė'!C7</f>
        <v>Informacijos atrankai parengimas</v>
      </c>
      <c r="B5" s="9"/>
      <c r="C5" s="9"/>
    </row>
    <row r="6" spans="1:3" ht="10.8" thickBot="1" x14ac:dyDescent="0.35">
      <c r="A6" s="13"/>
      <c r="B6" s="12" t="s">
        <v>17</v>
      </c>
      <c r="C6" s="12">
        <v>0</v>
      </c>
    </row>
    <row r="7" spans="1:3" ht="10.8" thickBot="1" x14ac:dyDescent="0.35">
      <c r="A7" s="13"/>
      <c r="B7" s="12" t="s">
        <v>18</v>
      </c>
      <c r="C7" s="12">
        <v>0</v>
      </c>
    </row>
    <row r="8" spans="1:3" ht="12" customHeight="1" thickBot="1" x14ac:dyDescent="0.35">
      <c r="A8" s="47" t="s">
        <v>40</v>
      </c>
      <c r="B8" s="49"/>
      <c r="C8" s="12">
        <f>SUM(C6:C7)</f>
        <v>0</v>
      </c>
    </row>
    <row r="9" spans="1:3" ht="21" thickBot="1" x14ac:dyDescent="0.35">
      <c r="A9" s="11" t="str">
        <f>'PI skaičiuoklė'!C8</f>
        <v>Informacijos patikrinimas ir pasirašymas vadovo ar jo įgalioto asmens</v>
      </c>
      <c r="B9" s="9"/>
      <c r="C9" s="9"/>
    </row>
    <row r="10" spans="1:3" ht="10.8" thickBot="1" x14ac:dyDescent="0.35">
      <c r="A10" s="13"/>
      <c r="B10" s="12" t="s">
        <v>19</v>
      </c>
      <c r="C10" s="12">
        <v>0</v>
      </c>
    </row>
    <row r="11" spans="1:3" ht="10.8" thickBot="1" x14ac:dyDescent="0.35">
      <c r="A11" s="13"/>
      <c r="B11" s="12" t="s">
        <v>20</v>
      </c>
      <c r="C11" s="12">
        <v>0</v>
      </c>
    </row>
    <row r="12" spans="1:3" ht="18.899999999999999" customHeight="1" thickBot="1" x14ac:dyDescent="0.35">
      <c r="A12" s="47" t="s">
        <v>41</v>
      </c>
      <c r="B12" s="49"/>
      <c r="C12" s="12">
        <f>SUM(C10:C11)</f>
        <v>0</v>
      </c>
    </row>
    <row r="13" spans="1:3" ht="10.8" thickBot="1" x14ac:dyDescent="0.35">
      <c r="A13" s="13"/>
      <c r="B13" s="12" t="s">
        <v>9</v>
      </c>
      <c r="C13" s="12"/>
    </row>
    <row r="14" spans="1:3" ht="15" customHeight="1" thickBot="1" x14ac:dyDescent="0.35">
      <c r="A14" s="50" t="s">
        <v>42</v>
      </c>
      <c r="B14" s="52"/>
      <c r="C14" s="18">
        <f>SUM(C8,C12)</f>
        <v>0</v>
      </c>
    </row>
    <row r="15" spans="1:3" ht="11.4" customHeight="1" thickBot="1" x14ac:dyDescent="0.35">
      <c r="A15" s="8" t="str">
        <f>'PI skaičiuoklė'!B11</f>
        <v>3 straipsnio 1 ir 2 dalys: "1. Planuojamos ūkinės veiklos, kuri dėl savo pobūdžio, masto ar numatomos vietos ypatumų gali daryti reikšmingą poveikį aplinkai, poveikio aplinkai vertinimas atliekamas, kai: 1) planuojama ūkinė veikla įrašyta į Planuojamos ūkinės veiklos, kurios poveikis aplinkai privalo būti vertinamas, rūšių sąrašą (šio įstatymo 1 priedas); 2) planuojamos ūkinės veiklos atrankos dėl poveikio aplinkai vertinimo (toliau – atranka dėl poveikio aplinkai vertinimo) metu nustatoma, kad planuojamai ūkinei veiklai privaloma atlikti poveikio aplinkai vertinimą;"    7 straipsnio 2 dalis: "2. Atranka dėl poveikio aplinkai vertinimo atliekama planuojamai ūkinei veiklai, įrašytai į Planuojamos ūkinės veiklos, kuriai turi būti atliekama atranka dėl poveikio aplinkai vertinimo, rūšių sąrašą (šio įstatymo 2 priedas)." 2 priedas</v>
      </c>
      <c r="B15" s="9"/>
      <c r="C15" s="9"/>
    </row>
    <row r="16" spans="1:3" ht="10.8" thickBot="1" x14ac:dyDescent="0.35">
      <c r="A16" s="11" t="str">
        <f>'PI skaičiuoklė'!C12</f>
        <v>Rašto parengimas</v>
      </c>
      <c r="B16" s="9"/>
      <c r="C16" s="9"/>
    </row>
    <row r="17" spans="1:3" ht="10.8" thickBot="1" x14ac:dyDescent="0.35">
      <c r="A17" s="20"/>
      <c r="B17" s="12" t="s">
        <v>21</v>
      </c>
      <c r="C17" s="12">
        <v>0</v>
      </c>
    </row>
    <row r="18" spans="1:3" ht="10.8" thickBot="1" x14ac:dyDescent="0.35">
      <c r="A18" s="13"/>
      <c r="B18" s="12" t="s">
        <v>22</v>
      </c>
      <c r="C18" s="12">
        <v>0</v>
      </c>
    </row>
    <row r="19" spans="1:3" ht="15" customHeight="1" thickBot="1" x14ac:dyDescent="0.35">
      <c r="A19" s="47" t="s">
        <v>43</v>
      </c>
      <c r="B19" s="49"/>
      <c r="C19" s="12">
        <f>SUM(C17:C18)</f>
        <v>0</v>
      </c>
    </row>
    <row r="20" spans="1:3" ht="10.8" thickBot="1" x14ac:dyDescent="0.35">
      <c r="A20" s="11" t="str">
        <f>'PI skaičiuoklė'!C13</f>
        <v>Rašto pasirašymas vadovo ar jo įgalioto asmens</v>
      </c>
      <c r="B20" s="9"/>
      <c r="C20" s="9"/>
    </row>
    <row r="21" spans="1:3" ht="10.8" thickBot="1" x14ac:dyDescent="0.35">
      <c r="A21" s="13"/>
      <c r="B21" s="12" t="s">
        <v>23</v>
      </c>
      <c r="C21" s="12">
        <v>0</v>
      </c>
    </row>
    <row r="22" spans="1:3" ht="10.8" thickBot="1" x14ac:dyDescent="0.35">
      <c r="A22" s="13"/>
      <c r="B22" s="12" t="s">
        <v>24</v>
      </c>
      <c r="C22" s="12">
        <v>0</v>
      </c>
    </row>
    <row r="23" spans="1:3" ht="16.5" customHeight="1" thickBot="1" x14ac:dyDescent="0.35">
      <c r="A23" s="47" t="s">
        <v>44</v>
      </c>
      <c r="B23" s="49"/>
      <c r="C23" s="12">
        <f>SUM(C21:C22)</f>
        <v>0</v>
      </c>
    </row>
    <row r="24" spans="1:3" ht="10.8" thickBot="1" x14ac:dyDescent="0.35">
      <c r="A24" s="13"/>
      <c r="B24" s="12" t="s">
        <v>9</v>
      </c>
      <c r="C24" s="12" t="s">
        <v>9</v>
      </c>
    </row>
    <row r="25" spans="1:3" ht="15" customHeight="1" thickBot="1" x14ac:dyDescent="0.35">
      <c r="A25" s="50" t="s">
        <v>45</v>
      </c>
      <c r="B25" s="52"/>
      <c r="C25" s="18">
        <f>SUM(C19,C23)</f>
        <v>0</v>
      </c>
    </row>
    <row r="26" spans="1:3" ht="15" customHeight="1" x14ac:dyDescent="0.3">
      <c r="A26" s="30"/>
      <c r="B26" s="30"/>
      <c r="C26" s="34"/>
    </row>
    <row r="27" spans="1:3" ht="15" customHeight="1" x14ac:dyDescent="0.3">
      <c r="A27" s="30"/>
      <c r="B27" s="30"/>
      <c r="C27" s="34"/>
    </row>
    <row r="28" spans="1:3" ht="15" customHeight="1" x14ac:dyDescent="0.3">
      <c r="A28" s="30"/>
      <c r="B28" s="30"/>
      <c r="C28" s="34"/>
    </row>
    <row r="29" spans="1:3" ht="15" customHeight="1" x14ac:dyDescent="0.3">
      <c r="A29" s="30"/>
      <c r="B29" s="30"/>
      <c r="C29" s="34"/>
    </row>
    <row r="31" spans="1:3" ht="10.8" thickBot="1" x14ac:dyDescent="0.35"/>
    <row r="32" spans="1:3" ht="28.5" customHeight="1" thickBot="1" x14ac:dyDescent="0.35">
      <c r="A32" s="59" t="s">
        <v>89</v>
      </c>
      <c r="B32" s="60"/>
      <c r="C32" s="61"/>
    </row>
    <row r="33" spans="1:3" ht="21" thickBot="1" x14ac:dyDescent="0.35">
      <c r="A33" s="4" t="s">
        <v>84</v>
      </c>
      <c r="B33" s="5" t="s">
        <v>38</v>
      </c>
      <c r="C33" s="5" t="s">
        <v>39</v>
      </c>
    </row>
    <row r="34" spans="1:3" ht="10.8" thickBot="1" x14ac:dyDescent="0.35">
      <c r="A34" s="32">
        <v>1</v>
      </c>
      <c r="B34" s="16">
        <v>2</v>
      </c>
      <c r="C34" s="16">
        <v>3</v>
      </c>
    </row>
    <row r="35" spans="1:3" ht="286.2" thickBot="1" x14ac:dyDescent="0.35">
      <c r="A35" s="8" t="str">
        <f>'PI skaičiuoklė'!B19</f>
        <v>3 straipsnio 5 dalis: "5. Atranka dėl poveikio aplinkai vertinimo ir (ar) poveikio aplinkai vertinimas neatliekami saulės šviesos energijos elektrinių statybai. Saulės šviesos energijos elektrinės projektuojamos, statomos ir eksploatuojamos laikantis aplinkos ministro nustatytų aplinkosauginių reikalavimų. Ši išimtis netaikoma, kai poveikio aplinkai vertinimas privalomas pagal šio straipsnio 1 dalies 3 punktą."                                            3 straipsnio 8 dalis: "8. Kai atsakingoji institucija yra priėmusi atrankos išvadą ir (ar) sprendimą dėl planuojamos ūkinės veiklos poveikio aplinkai, tačiau iki veiklos vykdymo pradžios ar pradėjus ją vykdyti planuojama ūkinė veikla keičiama, atranka dėl poveikio aplinkai vertinimo ar poveikio aplinkai vertinimas neatliekama, kai:
1) planuojamu ūkinės veiklos keitimu siekiama įgyvendinti sprendimo dėl poveikio aplinkai vertinimo sąlygas ir (ar) sprendime dėl poveikio aplinkai vertinimo ir (ar) atrankos išvadoje numatytas priemones reikšmingam neigiamam poveikiui aplinkai išvengti, sumažinti, atkurti, kas pažeista, ir (ar) jį kompensuoti;
2) dėl planuojamos ūkinės veiklos keitimo nesikeičia atrankos dėl poveikio aplinkai vertinimo ar poveikio aplinkai vertinimo metu nustatytas poveikis aplinkai."                                           1 ir 2 priedų pakeitimai</v>
      </c>
      <c r="B35" s="9"/>
      <c r="C35" s="9"/>
    </row>
    <row r="36" spans="1:3" ht="10.8" thickBot="1" x14ac:dyDescent="0.35">
      <c r="A36" s="11" t="str">
        <f>'PI skaičiuoklė'!C20</f>
        <v>Informacijos atrankai parengimas</v>
      </c>
      <c r="B36" s="9"/>
      <c r="C36" s="9"/>
    </row>
    <row r="37" spans="1:3" ht="10.8" thickBot="1" x14ac:dyDescent="0.35">
      <c r="A37" s="13"/>
      <c r="B37" s="12" t="s">
        <v>17</v>
      </c>
      <c r="C37" s="12">
        <v>0</v>
      </c>
    </row>
    <row r="38" spans="1:3" ht="10.8" thickBot="1" x14ac:dyDescent="0.35">
      <c r="A38" s="13"/>
      <c r="B38" s="12" t="s">
        <v>18</v>
      </c>
      <c r="C38" s="12">
        <v>0</v>
      </c>
    </row>
    <row r="39" spans="1:3" ht="10.8" thickBot="1" x14ac:dyDescent="0.35">
      <c r="A39" s="47" t="s">
        <v>40</v>
      </c>
      <c r="B39" s="49"/>
      <c r="C39" s="12">
        <f>SUM(C37:C38)</f>
        <v>0</v>
      </c>
    </row>
    <row r="40" spans="1:3" ht="21" thickBot="1" x14ac:dyDescent="0.35">
      <c r="A40" s="11" t="str">
        <f>'PI skaičiuoklė'!C21</f>
        <v>Informacijos patikrinimas ir pasirašymas vadovo ar jo įgalioto asmens</v>
      </c>
      <c r="B40" s="9"/>
      <c r="C40" s="9"/>
    </row>
    <row r="41" spans="1:3" ht="10.8" thickBot="1" x14ac:dyDescent="0.35">
      <c r="A41" s="13"/>
      <c r="B41" s="12" t="s">
        <v>19</v>
      </c>
      <c r="C41" s="12">
        <v>0</v>
      </c>
    </row>
    <row r="42" spans="1:3" ht="10.8" thickBot="1" x14ac:dyDescent="0.35">
      <c r="A42" s="13"/>
      <c r="B42" s="12" t="s">
        <v>20</v>
      </c>
      <c r="C42" s="12">
        <v>0</v>
      </c>
    </row>
    <row r="43" spans="1:3" ht="10.8" thickBot="1" x14ac:dyDescent="0.35">
      <c r="A43" s="47" t="s">
        <v>41</v>
      </c>
      <c r="B43" s="49"/>
      <c r="C43" s="12">
        <f>SUM(C41:C42)</f>
        <v>0</v>
      </c>
    </row>
    <row r="44" spans="1:3" ht="10.8" thickBot="1" x14ac:dyDescent="0.35">
      <c r="A44" s="13"/>
      <c r="B44" s="12" t="s">
        <v>9</v>
      </c>
      <c r="C44" s="12"/>
    </row>
    <row r="45" spans="1:3" ht="10.8" thickBot="1" x14ac:dyDescent="0.35">
      <c r="A45" s="50" t="s">
        <v>42</v>
      </c>
      <c r="B45" s="52"/>
      <c r="C45" s="18">
        <f>SUM(C39,C43)</f>
        <v>0</v>
      </c>
    </row>
    <row r="46" spans="1:3" ht="286.2" thickBot="1" x14ac:dyDescent="0.35">
      <c r="A46" s="8" t="str">
        <f>'PI skaičiuoklė'!B24</f>
        <v>3 straipsnio 5 dalis: "5. Atranka dėl poveikio aplinkai vertinimo ir (ar) poveikio aplinkai vertinimas neatliekami saulės šviesos energijos elektrinių statybai. Saulės šviesos energijos elektrinės projektuojamos, statomos ir eksploatuojamos laikantis aplinkos ministro nustatytų aplinkosauginių reikalavimų. Ši išimtis netaikoma, kai poveikio aplinkai vertinimas privalomas pagal šio straipsnio 1 dalies 3 punktą."                                            3 straipsnio 8 dalis: "8. Kai atsakingoji institucija yra priėmusi atrankos išvadą ir (ar) sprendimą dėl planuojamos ūkinės veiklos poveikio aplinkai, tačiau iki veiklos vykdymo pradžios ar pradėjus ją vykdyti planuojama ūkinė veikla keičiama, atranka dėl poveikio aplinkai vertinimo ar poveikio aplinkai vertinimas neatliekama, kai:
1) planuojamu ūkinės veiklos keitimu siekiama įgyvendinti sprendimo dėl poveikio aplinkai vertinimo sąlygas ir (ar) sprendime dėl poveikio aplinkai vertinimo ir (ar) atrankos išvadoje numatytas priemones reikšmingam neigiamam poveikiui aplinkai išvengti, sumažinti, atkurti, kas pažeista, ir (ar) jį kompensuoti;
2) dėl planuojamos ūkinės veiklos keitimo nesikeičia atrankos dėl poveikio aplinkai vertinimo ar poveikio aplinkai vertinimo metu nustatytas poveikis aplinkai."                                           1 ir 2 priedų pakeitimai</v>
      </c>
      <c r="B46" s="9"/>
      <c r="C46" s="9"/>
    </row>
    <row r="47" spans="1:3" ht="10.8" thickBot="1" x14ac:dyDescent="0.35">
      <c r="A47" s="11" t="str">
        <f>'PI skaičiuoklė'!C25</f>
        <v>Rašto parengimas</v>
      </c>
      <c r="B47" s="9"/>
      <c r="C47" s="9"/>
    </row>
    <row r="48" spans="1:3" ht="10.8" thickBot="1" x14ac:dyDescent="0.35">
      <c r="A48" s="20"/>
      <c r="B48" s="12" t="s">
        <v>21</v>
      </c>
      <c r="C48" s="12">
        <v>0</v>
      </c>
    </row>
    <row r="49" spans="1:3" ht="10.8" thickBot="1" x14ac:dyDescent="0.35">
      <c r="A49" s="13"/>
      <c r="B49" s="12" t="s">
        <v>22</v>
      </c>
      <c r="C49" s="12">
        <v>0</v>
      </c>
    </row>
    <row r="50" spans="1:3" ht="10.8" thickBot="1" x14ac:dyDescent="0.35">
      <c r="A50" s="47" t="s">
        <v>43</v>
      </c>
      <c r="B50" s="49"/>
      <c r="C50" s="12">
        <f>SUM(C48:C49)</f>
        <v>0</v>
      </c>
    </row>
    <row r="51" spans="1:3" ht="10.8" thickBot="1" x14ac:dyDescent="0.35">
      <c r="A51" s="11" t="str">
        <f>'PI skaičiuoklė'!C26</f>
        <v>Rašto pasirašymas vadovo ar jo įgalioto asmens</v>
      </c>
      <c r="B51" s="9"/>
      <c r="C51" s="9"/>
    </row>
    <row r="52" spans="1:3" ht="10.8" thickBot="1" x14ac:dyDescent="0.35">
      <c r="A52" s="13"/>
      <c r="B52" s="12" t="s">
        <v>23</v>
      </c>
      <c r="C52" s="12">
        <v>0</v>
      </c>
    </row>
    <row r="53" spans="1:3" ht="10.8" thickBot="1" x14ac:dyDescent="0.35">
      <c r="A53" s="13"/>
      <c r="B53" s="12" t="s">
        <v>24</v>
      </c>
      <c r="C53" s="12">
        <v>0</v>
      </c>
    </row>
    <row r="54" spans="1:3" ht="10.8" thickBot="1" x14ac:dyDescent="0.35">
      <c r="A54" s="47" t="s">
        <v>44</v>
      </c>
      <c r="B54" s="49"/>
      <c r="C54" s="12">
        <f>SUM(C52:C53)</f>
        <v>0</v>
      </c>
    </row>
    <row r="55" spans="1:3" ht="10.8" thickBot="1" x14ac:dyDescent="0.35">
      <c r="A55" s="13"/>
      <c r="B55" s="12" t="s">
        <v>9</v>
      </c>
      <c r="C55" s="12" t="s">
        <v>9</v>
      </c>
    </row>
    <row r="56" spans="1:3" ht="10.8" thickBot="1" x14ac:dyDescent="0.35">
      <c r="A56" s="50" t="s">
        <v>45</v>
      </c>
      <c r="B56" s="52"/>
      <c r="C56" s="18">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2.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49A1B8-5C13-4E29-B3DA-24B0C0F80DFE}">
  <ds:schemaRefs>
    <ds:schemaRef ds:uri="http://purl.org/dc/elements/1.1/"/>
    <ds:schemaRef ds:uri="http://schemas.microsoft.com/office/2006/documentManagement/types"/>
    <ds:schemaRef ds:uri="http://www.w3.org/XML/1998/namespace"/>
    <ds:schemaRef ds:uri="http://schemas.microsoft.com/office/infopath/2007/PartnerControls"/>
    <ds:schemaRef ds:uri="http://purl.org/dc/terms/"/>
    <ds:schemaRef ds:uri="http://schemas.microsoft.com/office/2006/metadata/properties"/>
    <ds:schemaRef ds:uri="http://schemas.openxmlformats.org/package/2006/metadata/core-properties"/>
    <ds:schemaRef ds:uri="2e073065-020e-4dce-99c7-95e5c43123b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Regina Kiselienė</cp:lastModifiedBy>
  <cp:lastPrinted>2020-06-30T05:46:20Z</cp:lastPrinted>
  <dcterms:created xsi:type="dcterms:W3CDTF">2017-11-29T09:20:31Z</dcterms:created>
  <dcterms:modified xsi:type="dcterms:W3CDTF">2022-08-31T13:03:18Z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