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 yWindow="-10" windowWidth="11520" windowHeight="8810"/>
  </bookViews>
  <sheets>
    <sheet name="1 priedas" sheetId="1" r:id="rId1"/>
  </sheets>
  <definedNames>
    <definedName name="_xlnm.Print_Titles" localSheetId="0">'1 priedas'!$5:$8</definedName>
  </definedNames>
  <calcPr calcId="145621"/>
</workbook>
</file>

<file path=xl/calcChain.xml><?xml version="1.0" encoding="utf-8"?>
<calcChain xmlns="http://schemas.openxmlformats.org/spreadsheetml/2006/main">
  <c r="B18" i="1" l="1"/>
  <c r="B15" i="1" l="1"/>
  <c r="B17" i="1"/>
  <c r="B26" i="1" l="1"/>
  <c r="B23" i="1" l="1"/>
  <c r="B21" i="1" l="1"/>
  <c r="B24" i="1" l="1"/>
  <c r="B36" i="1" s="1"/>
</calcChain>
</file>

<file path=xl/sharedStrings.xml><?xml version="1.0" encoding="utf-8"?>
<sst xmlns="http://schemas.openxmlformats.org/spreadsheetml/2006/main" count="60" uniqueCount="60">
  <si>
    <t>Valstybės institucijų ir įstaigų pavadinimas</t>
  </si>
  <si>
    <t>Poreikio esmė</t>
  </si>
  <si>
    <t>Socialinės apsaugos ir darbo ministerija</t>
  </si>
  <si>
    <t>Vidaus reikalų ministerija</t>
  </si>
  <si>
    <t>Sveikatos apsaugos ministerija</t>
  </si>
  <si>
    <t>Kultūros ministerija</t>
  </si>
  <si>
    <t>Iš viso:</t>
  </si>
  <si>
    <t>Aiškinamojo rašto dėl Lietuvos Respublikos 2021 metų valstybės biudžeto ir savivaldybių biudžetų finansinių rodiklių patvirtinimo įstatymo projekto
1 priedas</t>
  </si>
  <si>
    <t>Lietuvos Respublikos Prezidento kanceliarija</t>
  </si>
  <si>
    <t>Darbo užmokesčiui ir išlaidoms.</t>
  </si>
  <si>
    <t>Lietuvos Respublikos Seimo kanceliarija</t>
  </si>
  <si>
    <t>Lygių galimybių kontrolieriaus tarnyba</t>
  </si>
  <si>
    <t>Lietuvos Respublikos vyriausioji rinkimų komisija</t>
  </si>
  <si>
    <t>Vyriausiajai rinkimų komisijai mero  rinkimų organizavimo ir vykdymo išlaidoms.</t>
  </si>
  <si>
    <t>Aplinkos ministerija</t>
  </si>
  <si>
    <t>Ekonomikos ir inovacijų ministerija</t>
  </si>
  <si>
    <t>Energetikos ministerija</t>
  </si>
  <si>
    <t>Finansų ministerija</t>
  </si>
  <si>
    <t>Krašto apsaugos ministerija</t>
  </si>
  <si>
    <t>Susisiekimo ministerija</t>
  </si>
  <si>
    <t>Švietimo, mokslo ir sporto ministerija</t>
  </si>
  <si>
    <t>Teisingumo ministerija</t>
  </si>
  <si>
    <t>Užsienio reikalų ministerija</t>
  </si>
  <si>
    <t>Žemės ūkio ministerija</t>
  </si>
  <si>
    <t>Funkcijoms vykdyti.</t>
  </si>
  <si>
    <t>VĮ Registrų centro informacinių ir ryšių technologijų investicijų projekto „Registrų ir valstybės informacinių sistemų tobulinimas ir modernizavimas priimtų teisės aktų nuostatoms įgyvendinti“ tęstinumui užtikrinti 1179 tūkst. eurų, mediacijos paslaugoms užtikrinti 72 tūkst. eurų.</t>
  </si>
  <si>
    <t>Politinio (asmeninio) pasitikėjimo ir karjeros valstybės tarnautojų DU  926  tūkst. eurų , įgyvendinant Valstybės tarnybos 2019-12-05 įstatymą Nr. XIII-2609 , kuriuo nuo 2020-01-01 padidinta pareiginės algos koeficientų apatinė riba,  Sausio 13-osios memorialo remontui 109 tūkst. eurų,  naujai steigiamam Ateities komitetui išlaikyti 236 tūkst. eurų.</t>
  </si>
  <si>
    <t>DNR: Parama investicijoms į maisto produktų gamybos plėtrą kaime (-8825 tūkst. eurų); žemės ir maisto ūkio sektoriaus atsparumo didinimas krizių atveju(-2610 tūkst. eurų); IT laukų stebėsenos modulis (-160 tūkst. eurų).</t>
  </si>
  <si>
    <t>Valstybinė maisto ir veterinarijos tarnyba</t>
  </si>
  <si>
    <t>Naujoms funkcijoms  įgyvendinti ir dalinai padengti įsipareigojimus VĮ Turto bankui.</t>
  </si>
  <si>
    <t>Nacionalinė teismų administracija</t>
  </si>
  <si>
    <t>COVID-19 pandemijos padariniams 230000 tūkst. eurų (subsidijoms nuo Covid-19 nukentėjusioms mažoms vidutinėms įmonėms teikiamą pagal valstybės pagalbos schemą suderintą su Europos Komisija  150000 tūkst. eurų, lengvatinėms paskoloms nuo COVID-19 nukentėjusiems verslams 30000 tūkst. eurų, dalinio palūkanų kompensavimo priemonei „Palūkanų kompensavimas smulkiojo ir vidutinio verslo subjektams" vykdyti  ir administruoti 16900 tūkst. eurų, paramai verslui 33100 tūkst. eurų); etatams išlaikyti ir komercijos atašė Taivane 980 tūkst. eurų.</t>
  </si>
  <si>
    <t xml:space="preserve"> Lietuvos Respublikos įsipareigojimams, susijusiems su naryste NATO, vykdyti. </t>
  </si>
  <si>
    <t>Lietuvos Respublikos Konstitucinis Teismas</t>
  </si>
  <si>
    <t xml:space="preserve">98 tūkst. eurų teisėjų išeitinėms išmokoms mokėti. </t>
  </si>
  <si>
    <t>Teismai</t>
  </si>
  <si>
    <t>1178  tūkst. eurų - teisėjų ir tarnautojų stažams mokėti ir 132  tūkst. eurų - Lietuvos vyriausiajam administraciniam teismui 3 teisėjų padėjėjų ir 2 teisės patarėjų pareigybėms  įsteigti.</t>
  </si>
  <si>
    <t>Mokestinių ginčų komisijai prie LRV</t>
  </si>
  <si>
    <t>Akademinės etikos ir procedūrų kontrolieriaus tarnyba</t>
  </si>
  <si>
    <t>Nacionalinė šeimos taryba</t>
  </si>
  <si>
    <t>38 tūkst. eurų  - patalpoms įrengti ir 12 tūkst. eurų planuojamam darbo užmokesčio įsisikolinimui dėl nesutvarkytos įstaigos registracijos</t>
  </si>
  <si>
    <t>24 tūkst. eurų komisijos nario padėjėjo pareigybei ir 4 tūkst. eurų turtui įsigyti.</t>
  </si>
  <si>
    <t>COVID-19 priemonėms - įsipareigojimams tiekėjams, laboratorijoms už tyrimus  ir kitoms reikmėms 25000 tūkst. eurų, papildomi VB asignavimai PSDF biudžetui 88779 tūkst. eurų ir 1100 tūkst. eurų pagal Prezidento įstatymo projektą vaistams kompensuoti, mažas pajamas gaunantiems gyventojams.</t>
  </si>
  <si>
    <t>Viešųjų pirkimų tarnyba</t>
  </si>
  <si>
    <t>Darbo užmokesčiui</t>
  </si>
  <si>
    <t>Pasienio kontrolės punktuose patalpų pritaikymas AIS įdiegti  skiriama 5200 tūkst. eurų,
DNR lėšos mažinamos 41.771 tūkst. eurų, iš jų: MRO veiklos plėtrai Kauno oro uoste (3.200 tūkst. eurų), MRO veiklos plėtrai Šiaulių oro uoste (2.480 tūkst. eurų), Susisiekimo su tikslinėmis šalimis gerinimui (36.091 tūkst. eurų).</t>
  </si>
  <si>
    <t>Darbo užmokesčiui 5800 tūkst. eurų, kultūros paveldo tvarkybai  2000 tūkst. eurų, kultūros ministro valdymo sričių biudžetinių kultūros ir meno įstaigų (KMĮ) baziniam finansavimui užtikrinti 4000 tūkst. eurų; Kultūros rėmimo fondo 2020 m. nepanaudotos lėšos, susijusios su perkeltais renginiais (Covid-19 priemonė) 2500 tūkst. eurų, kompensaciniam atlyginimui autoriams už knygų ir kitų leidinių panaudą bibliotekose 337 tūkst. eurų, Skuodo rajono savivaldybės viešosios bibliotekos naujo pastato Skuode statybai 140 tūkst. eurų.</t>
  </si>
  <si>
    <t>Teisėjų valstybinėms pensijoms mokėti.</t>
  </si>
  <si>
    <t>Vystomojo bendradarbiavimo projektams finansuoti 1890 tūkst. eurų, perkeliamų asmenų iš Venesuelos išlaidoms padengti 1000 tūkst. eurų, ekonominio atstovavimo tinklo plėtrai 831 tūkst. eurų,  tinkamam saugumui URM ir diplomatinėse atstovybėse užtikrinti 400 tūkst. eurų, Lietuvos įmokos tarptautinėms organizacijoms ir keliamoms kandidatūroms finansuoti 300 tūkst. eurų, Veiklai su užsienio lietuvių organizacijomis 50 tūkst. eurų.</t>
  </si>
  <si>
    <t>Lietuvos Respublikos Vyriausybės kanceliarija</t>
  </si>
  <si>
    <t>Papildomai siūloma skirti/sumažinti, 
 tūkst. eurų</t>
  </si>
  <si>
    <t>Sumažinti asignavimus pastato remontui, prekėms ir paslaugoms</t>
  </si>
  <si>
    <t>Pareigūnams aprūpinti saugos priemonėmis ir liemenėmis 3200 tūkst. eurų, darbo užmokesčiui PAGD ir VSAT bei sienų projektui (Žagunio pasienio užkardos ruožui) 7000 tūkst. eurų, FNTT veiklai vykdyti 1100 tūkst. eurų.</t>
  </si>
  <si>
    <t>VYRIAUSYBĖS SIŪLOMOS PAPILDOMAI SKIRTI SUMOS (neįskaitant Europos Sąjungos ir kitos tarptautinės finansinės paramos ir bendrojo finansavimo lėšų)</t>
  </si>
  <si>
    <t>Funkcijoms vykdyti 90 tūkst. eurų, asignavimai išlaidoms pagal Atsinaujinančių išteklių energetikos įstatymą 8250 tūkst. eurų, išlaidoms pagal VĮ Ignalinos atominės elektrinės eksploatavimo nutraukimo fondo įstatymo Nr. IX-466 pripažinimo netekusiu galios įstatymą Nr. XIII-3428  346 tūkst. eurų.</t>
  </si>
  <si>
    <t>Valstybinio socialinio draudimo fondui bendrajai socialinio draudimo pensijos daliai kompensuoti ir socialinio draudimo pensijoms papildomai indeksuoti 52568  tūkst. eurų, COVID-19 priemonėms finansuoti 280000 tūkst. eurų, 1 530 tūkst. eurų - teikti paramą neįgaliųjų socialinei integracijai, 4 832 tūkst. eurų - visiems soc. paslaugų srities darbuotojams 15 proc. didinti DU koeficientus nuo 2021 m. liepos 1 d.,  3 638 tūkst. eurų - asmenų su sunkia negalia globai, Užimtumo tarnybos darbo užmokesčiui 1906 tūkst. eurų.</t>
  </si>
  <si>
    <t>13 779 tūkst. eurų – bazinėms švietimo pagalbos paslaugoms mokiniams teikti; 1 320 tūkst. eurų – socialinę riziką patiriančių vaikų ikimokykliniam ugdymui; 400 tūkst. eurų – papildomam lietuvių k. mokymui tautinių mažumų mokyklose; 1 600 tūkst. eurų – papildomai fizinio ugdymo pamokai ir matematikos mokymui stiprinti; 5 173 tūkst. eurų – mažiausiai uždirbančių mokslo ir studijų akademinių darbuotojų darbo apmokėjimo sąlygoms gerinti, 285 tūkst. eurų – investicijų projektui „Sveikatingumo ir sporto komplekso Kupiškyje, K. Šimonio g. 1A, statyba“ įgyvendinti.</t>
  </si>
  <si>
    <t>Kompensuoti ankstesniais metais nepanaudoti lėšų likučiai, kurie pagal 2020 m. lapkričio 3 d. KT nutarimą "Dėl LR  įstatymų, kuriais reguliuojamas tam tikrų programų, fondų arba institucijų finansavimas, nuostatų atitikties LR  Konstitucijai"   neturi būti perkeliami į 2021 m. 21000 tūkst. eurų, institucijų, esančių Aplinkos ministerijos pavaldume, veiklai vykdyti 2500 tūkst. eurų, Lietuvos geologijos tarnybos dalyvavimui Giluminio atliekyno įrengimo projekto įgyvendinime 419 tūkst. eurų, dėl padidėjusių pajamų įmokų 542 tūkst. eurų.</t>
  </si>
  <si>
    <t>Institucijoms dalyvaujančioms koronaviruso valdyme 396000 tūkst. eurų numatyta  Vyriausybės rezerve (vakcinai įsigyti 65 000 tūkst. eurų, įsipareigojimams tiekėjams ir laboratorijoms už tyrimus 55000 tūkst. eurų, ligos išmokoms 60000 tūkst. eurų, darbo užmokesčio subsidijoms prastovų metu 90000 tūkst. eurų, išmokoms savarankiškai dirbantiems 36000 tūkst. eurų, darbo paieškos išmokoms 14000 tūkst. eurų, kitiems poreikiams, susijusiems su koronoviruso valdymu 76000 tūkst. eurų), papildomas poreikis įmokoms į Europos Sąjungos biudžetą mokėti 23191 tūkst. eurų, pervedimai į Rezervinį stabilizavimo fondą  3309 tūkst. eurų.
Neskiriama 515 tūkst. eurų Vilniaus koncertų ir sporto rūmų pastatų kompleksui Vilniuje rekonstruoti. Pasikeitus makro prognozėms išlaidos savivaldybių negautoms pajamoms kompensuoti  vietoje 132 mln. eurų  sudaro 102 mln. eurų, todėl suplanuotas lėšų poreikis  sumažėja 30  mln. eurų.</t>
  </si>
  <si>
    <t xml:space="preserve">17  tūkst. eurų turtui įsigyti. </t>
  </si>
</sst>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theme="1"/>
      <name val="Calibri"/>
      <family val="2"/>
      <charset val="186"/>
      <scheme val="minor"/>
    </font>
    <font>
      <sz val="12"/>
      <color theme="4" tint="-0.249977111117893"/>
      <name val="Times New Roman"/>
      <family val="1"/>
      <charset val="186"/>
    </font>
    <font>
      <b/>
      <sz val="14"/>
      <color theme="4" tint="-0.249977111117893"/>
      <name val="Times New Roman"/>
      <family val="1"/>
      <charset val="186"/>
    </font>
    <font>
      <b/>
      <sz val="11"/>
      <color theme="1"/>
      <name val="Times New Roman"/>
      <family val="1"/>
      <charset val="186"/>
    </font>
    <font>
      <sz val="11"/>
      <color theme="1"/>
      <name val="Times New Roman"/>
      <family val="1"/>
      <charset val="186"/>
    </font>
    <font>
      <b/>
      <sz val="12"/>
      <color theme="0"/>
      <name val="Times New Roman"/>
      <family val="1"/>
      <charset val="186"/>
    </font>
    <font>
      <sz val="12"/>
      <color theme="1"/>
      <name val="Times New Roman"/>
      <family val="1"/>
      <charset val="186"/>
    </font>
    <font>
      <sz val="12"/>
      <color rgb="FF000000"/>
      <name val="Times New Roman"/>
      <family val="1"/>
      <charset val="186"/>
    </font>
    <font>
      <b/>
      <sz val="12"/>
      <color theme="1"/>
      <name val="Times New Roman"/>
      <family val="1"/>
      <charset val="186"/>
    </font>
    <font>
      <sz val="11"/>
      <color rgb="FF000000"/>
      <name val="Calibri"/>
      <family val="2"/>
    </font>
  </fonts>
  <fills count="5">
    <fill>
      <patternFill patternType="none"/>
    </fill>
    <fill>
      <patternFill patternType="gray125"/>
    </fill>
    <fill>
      <patternFill patternType="solid">
        <fgColor theme="4" tint="-0.249977111117893"/>
        <bgColor indexed="64"/>
      </patternFill>
    </fill>
    <fill>
      <patternFill patternType="solid">
        <fgColor theme="0"/>
        <bgColor indexed="64"/>
      </patternFill>
    </fill>
    <fill>
      <patternFill patternType="solid">
        <fgColor theme="6"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9" fillId="0" borderId="0" applyNumberFormat="0" applyBorder="0" applyAlignment="0"/>
  </cellStyleXfs>
  <cellXfs count="28">
    <xf numFmtId="0" fontId="0" fillId="0" borderId="0" xfId="0"/>
    <xf numFmtId="0" fontId="1" fillId="0" borderId="0" xfId="0" applyFont="1" applyAlignment="1">
      <alignment horizontal="left" vertical="top" wrapText="1"/>
    </xf>
    <xf numFmtId="0" fontId="3" fillId="0" borderId="0" xfId="0" applyFont="1" applyAlignment="1">
      <alignment vertical="top"/>
    </xf>
    <xf numFmtId="3" fontId="4" fillId="0" borderId="0" xfId="0" applyNumberFormat="1" applyFont="1"/>
    <xf numFmtId="0" fontId="6" fillId="0" borderId="1" xfId="0" applyFont="1" applyBorder="1" applyAlignment="1">
      <alignment horizontal="justify" vertical="top" wrapText="1"/>
    </xf>
    <xf numFmtId="0" fontId="8" fillId="0" borderId="1" xfId="0" applyFont="1" applyBorder="1" applyAlignment="1">
      <alignment horizontal="left" vertical="top"/>
    </xf>
    <xf numFmtId="3" fontId="8" fillId="0" borderId="1" xfId="0" applyNumberFormat="1" applyFont="1" applyBorder="1" applyAlignment="1">
      <alignment horizontal="center" vertical="top"/>
    </xf>
    <xf numFmtId="0" fontId="6" fillId="0" borderId="1" xfId="0" applyFont="1" applyBorder="1" applyAlignment="1">
      <alignment horizontal="justify" vertical="top"/>
    </xf>
    <xf numFmtId="0" fontId="7" fillId="0" borderId="1" xfId="0" applyFont="1" applyBorder="1" applyAlignment="1">
      <alignment horizontal="left" vertical="center" wrapText="1"/>
    </xf>
    <xf numFmtId="0" fontId="7" fillId="0" borderId="0" xfId="0" applyFont="1" applyAlignment="1">
      <alignment vertical="center"/>
    </xf>
    <xf numFmtId="3" fontId="0" fillId="0" borderId="0" xfId="0" applyNumberFormat="1"/>
    <xf numFmtId="0" fontId="6" fillId="0" borderId="0" xfId="0" applyFont="1" applyAlignment="1">
      <alignment horizontal="justify"/>
    </xf>
    <xf numFmtId="0" fontId="6" fillId="0" borderId="1" xfId="0" applyFont="1" applyBorder="1" applyAlignment="1">
      <alignment wrapText="1"/>
    </xf>
    <xf numFmtId="0" fontId="6" fillId="0" borderId="0" xfId="0" applyFont="1"/>
    <xf numFmtId="0" fontId="7" fillId="0" borderId="1" xfId="0" applyFont="1" applyBorder="1" applyAlignment="1">
      <alignment vertical="center" wrapText="1"/>
    </xf>
    <xf numFmtId="0" fontId="7" fillId="0" borderId="1" xfId="0" applyFont="1" applyBorder="1" applyAlignment="1">
      <alignment vertical="center"/>
    </xf>
    <xf numFmtId="0" fontId="6" fillId="3" borderId="1" xfId="0" applyFont="1" applyFill="1" applyBorder="1" applyAlignment="1">
      <alignment horizontal="justify" vertical="top" wrapText="1"/>
    </xf>
    <xf numFmtId="3" fontId="6" fillId="4" borderId="1" xfId="0" applyNumberFormat="1" applyFont="1" applyFill="1" applyBorder="1" applyAlignment="1">
      <alignment horizontal="center" vertical="center"/>
    </xf>
    <xf numFmtId="3" fontId="6" fillId="4" borderId="1" xfId="0" applyNumberFormat="1" applyFont="1" applyFill="1" applyBorder="1" applyAlignment="1">
      <alignment vertical="center"/>
    </xf>
    <xf numFmtId="0" fontId="7" fillId="4" borderId="1" xfId="0" applyFont="1" applyFill="1" applyBorder="1" applyAlignment="1">
      <alignment horizontal="center" vertical="center"/>
    </xf>
    <xf numFmtId="3" fontId="6" fillId="0" borderId="0" xfId="0" applyNumberFormat="1" applyFont="1"/>
    <xf numFmtId="0" fontId="6" fillId="0" borderId="1" xfId="0" applyFont="1" applyBorder="1" applyAlignment="1">
      <alignment vertical="top" wrapText="1"/>
    </xf>
    <xf numFmtId="3" fontId="7" fillId="0" borderId="0" xfId="0" applyNumberFormat="1" applyFont="1"/>
    <xf numFmtId="0" fontId="7" fillId="0" borderId="1" xfId="0" applyFont="1" applyBorder="1"/>
    <xf numFmtId="0" fontId="7" fillId="0" borderId="1" xfId="0" applyFont="1" applyBorder="1" applyAlignment="1">
      <alignment wrapText="1"/>
    </xf>
    <xf numFmtId="0" fontId="2" fillId="0" borderId="0" xfId="0" applyFont="1" applyAlignment="1">
      <alignment horizontal="center" wrapText="1"/>
    </xf>
    <xf numFmtId="0" fontId="5" fillId="2" borderId="1" xfId="0" applyFont="1" applyFill="1" applyBorder="1" applyAlignment="1">
      <alignment horizontal="center" vertical="center" wrapText="1"/>
    </xf>
    <xf numFmtId="3" fontId="5" fillId="2" borderId="1" xfId="0" applyNumberFormat="1" applyFont="1" applyFill="1" applyBorder="1" applyAlignment="1">
      <alignment horizontal="center" vertical="center" wrapText="1"/>
    </xf>
  </cellXfs>
  <cellStyles count="2">
    <cellStyle name="Įprastas" xfId="0" builtinId="0"/>
    <cellStyle name="Įprastas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58"/>
  <sheetViews>
    <sheetView tabSelected="1" topLeftCell="A25" zoomScale="76" zoomScaleNormal="76" workbookViewId="0">
      <selection activeCell="C26" sqref="C26"/>
    </sheetView>
  </sheetViews>
  <sheetFormatPr defaultRowHeight="15.5" x14ac:dyDescent="0.35"/>
  <cols>
    <col min="1" max="1" width="29.36328125" customWidth="1"/>
    <col min="2" max="2" width="11.7265625" style="10" customWidth="1"/>
    <col min="3" max="3" width="55.54296875" style="13" customWidth="1"/>
  </cols>
  <sheetData>
    <row r="1" spans="1:3" ht="62" x14ac:dyDescent="0.35">
      <c r="C1" s="1" t="s">
        <v>7</v>
      </c>
    </row>
    <row r="2" spans="1:3" x14ac:dyDescent="0.35">
      <c r="C2" s="1"/>
    </row>
    <row r="3" spans="1:3" ht="42.5" customHeight="1" x14ac:dyDescent="0.35">
      <c r="A3" s="25" t="s">
        <v>53</v>
      </c>
      <c r="B3" s="25"/>
      <c r="C3" s="25"/>
    </row>
    <row r="4" spans="1:3" x14ac:dyDescent="0.35">
      <c r="A4" s="2"/>
      <c r="B4" s="3"/>
      <c r="C4" s="11"/>
    </row>
    <row r="5" spans="1:3" ht="15.75" customHeight="1" x14ac:dyDescent="0.35">
      <c r="A5" s="26" t="s">
        <v>0</v>
      </c>
      <c r="B5" s="27" t="s">
        <v>50</v>
      </c>
      <c r="C5" s="26" t="s">
        <v>1</v>
      </c>
    </row>
    <row r="6" spans="1:3" ht="15" customHeight="1" x14ac:dyDescent="0.35">
      <c r="A6" s="26"/>
      <c r="B6" s="27"/>
      <c r="C6" s="26"/>
    </row>
    <row r="7" spans="1:3" ht="15" customHeight="1" x14ac:dyDescent="0.35">
      <c r="A7" s="26"/>
      <c r="B7" s="27"/>
      <c r="C7" s="26"/>
    </row>
    <row r="8" spans="1:3" ht="15" customHeight="1" x14ac:dyDescent="0.35">
      <c r="A8" s="26"/>
      <c r="B8" s="27"/>
      <c r="C8" s="26"/>
    </row>
    <row r="9" spans="1:3" ht="31" x14ac:dyDescent="0.35">
      <c r="A9" s="8" t="s">
        <v>8</v>
      </c>
      <c r="B9" s="17">
        <v>150</v>
      </c>
      <c r="C9" s="4" t="s">
        <v>9</v>
      </c>
    </row>
    <row r="10" spans="1:3" ht="101" customHeight="1" x14ac:dyDescent="0.35">
      <c r="A10" s="8" t="s">
        <v>10</v>
      </c>
      <c r="B10" s="17">
        <v>1271</v>
      </c>
      <c r="C10" s="7" t="s">
        <v>26</v>
      </c>
    </row>
    <row r="11" spans="1:3" ht="31" x14ac:dyDescent="0.35">
      <c r="A11" s="8" t="s">
        <v>49</v>
      </c>
      <c r="B11" s="17">
        <v>-1000</v>
      </c>
      <c r="C11" s="7" t="s">
        <v>51</v>
      </c>
    </row>
    <row r="12" spans="1:3" ht="31" x14ac:dyDescent="0.35">
      <c r="A12" s="8" t="s">
        <v>12</v>
      </c>
      <c r="B12" s="17">
        <v>487</v>
      </c>
      <c r="C12" s="4" t="s">
        <v>13</v>
      </c>
    </row>
    <row r="13" spans="1:3" ht="31" x14ac:dyDescent="0.35">
      <c r="A13" s="8" t="s">
        <v>11</v>
      </c>
      <c r="B13" s="17">
        <v>65</v>
      </c>
      <c r="C13" s="4" t="s">
        <v>24</v>
      </c>
    </row>
    <row r="14" spans="1:3" x14ac:dyDescent="0.35">
      <c r="A14" s="23" t="s">
        <v>43</v>
      </c>
      <c r="B14" s="17">
        <v>106</v>
      </c>
      <c r="C14" s="4" t="s">
        <v>44</v>
      </c>
    </row>
    <row r="15" spans="1:3" ht="152.5" customHeight="1" x14ac:dyDescent="0.35">
      <c r="A15" s="15" t="s">
        <v>14</v>
      </c>
      <c r="B15" s="17">
        <f>23919+542</f>
        <v>24461</v>
      </c>
      <c r="C15" s="4" t="s">
        <v>57</v>
      </c>
    </row>
    <row r="16" spans="1:3" ht="160.5" customHeight="1" x14ac:dyDescent="0.35">
      <c r="A16" s="14" t="s">
        <v>15</v>
      </c>
      <c r="B16" s="17">
        <v>230980</v>
      </c>
      <c r="C16" s="4" t="s">
        <v>31</v>
      </c>
    </row>
    <row r="17" spans="1:3" ht="93" x14ac:dyDescent="0.35">
      <c r="A17" s="15" t="s">
        <v>16</v>
      </c>
      <c r="B17" s="17">
        <f>90+8250+346</f>
        <v>8686</v>
      </c>
      <c r="C17" s="4" t="s">
        <v>54</v>
      </c>
    </row>
    <row r="18" spans="1:3" ht="258.5" customHeight="1" x14ac:dyDescent="0.35">
      <c r="A18" s="15" t="s">
        <v>17</v>
      </c>
      <c r="B18" s="17">
        <f>22676+396000+3309-30000</f>
        <v>391985</v>
      </c>
      <c r="C18" s="4" t="s">
        <v>58</v>
      </c>
    </row>
    <row r="19" spans="1:3" ht="41" customHeight="1" x14ac:dyDescent="0.35">
      <c r="A19" s="15" t="s">
        <v>18</v>
      </c>
      <c r="B19" s="17">
        <v>11000</v>
      </c>
      <c r="C19" s="16" t="s">
        <v>32</v>
      </c>
    </row>
    <row r="20" spans="1:3" ht="175" customHeight="1" x14ac:dyDescent="0.35">
      <c r="A20" s="15" t="s">
        <v>5</v>
      </c>
      <c r="B20" s="17">
        <v>14777</v>
      </c>
      <c r="C20" s="4" t="s">
        <v>46</v>
      </c>
    </row>
    <row r="21" spans="1:3" ht="152" customHeight="1" x14ac:dyDescent="0.35">
      <c r="A21" s="14" t="s">
        <v>2</v>
      </c>
      <c r="B21" s="18">
        <f>52568+10000+1906+280000</f>
        <v>344474</v>
      </c>
      <c r="C21" s="21" t="s">
        <v>55</v>
      </c>
    </row>
    <row r="22" spans="1:3" ht="103.5" customHeight="1" x14ac:dyDescent="0.35">
      <c r="A22" s="15" t="s">
        <v>19</v>
      </c>
      <c r="B22" s="17">
        <v>-36571</v>
      </c>
      <c r="C22" s="4" t="s">
        <v>45</v>
      </c>
    </row>
    <row r="23" spans="1:3" ht="104" customHeight="1" x14ac:dyDescent="0.35">
      <c r="A23" s="15" t="s">
        <v>4</v>
      </c>
      <c r="B23" s="17">
        <f>145000-65000-55000+89879</f>
        <v>114879</v>
      </c>
      <c r="C23" s="4" t="s">
        <v>42</v>
      </c>
    </row>
    <row r="24" spans="1:3" ht="170.5" x14ac:dyDescent="0.35">
      <c r="A24" s="14" t="s">
        <v>20</v>
      </c>
      <c r="B24" s="17">
        <f>22272+285</f>
        <v>22557</v>
      </c>
      <c r="C24" s="4" t="s">
        <v>56</v>
      </c>
    </row>
    <row r="25" spans="1:3" ht="77.5" x14ac:dyDescent="0.35">
      <c r="A25" s="15" t="s">
        <v>21</v>
      </c>
      <c r="B25" s="17">
        <v>1251</v>
      </c>
      <c r="C25" s="4" t="s">
        <v>25</v>
      </c>
    </row>
    <row r="26" spans="1:3" ht="135" customHeight="1" x14ac:dyDescent="0.35">
      <c r="A26" s="15" t="s">
        <v>22</v>
      </c>
      <c r="B26" s="17">
        <f>4421+50</f>
        <v>4471</v>
      </c>
      <c r="C26" s="4" t="s">
        <v>48</v>
      </c>
    </row>
    <row r="27" spans="1:3" ht="69.5" customHeight="1" x14ac:dyDescent="0.35">
      <c r="A27" s="15" t="s">
        <v>3</v>
      </c>
      <c r="B27" s="17">
        <v>11300</v>
      </c>
      <c r="C27" s="4" t="s">
        <v>52</v>
      </c>
    </row>
    <row r="28" spans="1:3" ht="75" customHeight="1" x14ac:dyDescent="0.35">
      <c r="A28" s="15" t="s">
        <v>23</v>
      </c>
      <c r="B28" s="17">
        <v>-11435</v>
      </c>
      <c r="C28" s="12" t="s">
        <v>27</v>
      </c>
    </row>
    <row r="29" spans="1:3" ht="31" x14ac:dyDescent="0.35">
      <c r="A29" s="14" t="s">
        <v>28</v>
      </c>
      <c r="B29" s="19">
        <v>1000</v>
      </c>
      <c r="C29" s="14" t="s">
        <v>29</v>
      </c>
    </row>
    <row r="30" spans="1:3" ht="32.25" customHeight="1" x14ac:dyDescent="0.35">
      <c r="A30" s="12" t="s">
        <v>30</v>
      </c>
      <c r="B30" s="17">
        <v>953</v>
      </c>
      <c r="C30" s="12" t="s">
        <v>47</v>
      </c>
    </row>
    <row r="31" spans="1:3" ht="32.25" customHeight="1" x14ac:dyDescent="0.35">
      <c r="A31" s="24" t="s">
        <v>33</v>
      </c>
      <c r="B31" s="17">
        <v>98</v>
      </c>
      <c r="C31" s="12" t="s">
        <v>34</v>
      </c>
    </row>
    <row r="32" spans="1:3" ht="46.5" x14ac:dyDescent="0.35">
      <c r="A32" s="23" t="s">
        <v>35</v>
      </c>
      <c r="B32" s="17">
        <v>1310</v>
      </c>
      <c r="C32" s="12" t="s">
        <v>36</v>
      </c>
    </row>
    <row r="33" spans="1:3" ht="31" x14ac:dyDescent="0.35">
      <c r="A33" s="12" t="s">
        <v>37</v>
      </c>
      <c r="B33" s="17">
        <v>28</v>
      </c>
      <c r="C33" s="12" t="s">
        <v>41</v>
      </c>
    </row>
    <row r="34" spans="1:3" ht="32.25" customHeight="1" x14ac:dyDescent="0.35">
      <c r="A34" s="12" t="s">
        <v>38</v>
      </c>
      <c r="B34" s="17">
        <v>17</v>
      </c>
      <c r="C34" s="12" t="s">
        <v>59</v>
      </c>
    </row>
    <row r="35" spans="1:3" ht="46.5" x14ac:dyDescent="0.35">
      <c r="A35" s="12" t="s">
        <v>39</v>
      </c>
      <c r="B35" s="17">
        <v>50</v>
      </c>
      <c r="C35" s="12" t="s">
        <v>40</v>
      </c>
    </row>
    <row r="36" spans="1:3" x14ac:dyDescent="0.35">
      <c r="A36" s="5" t="s">
        <v>6</v>
      </c>
      <c r="B36" s="6">
        <f>SUM(B9:B35)</f>
        <v>1137350</v>
      </c>
      <c r="C36" s="7"/>
    </row>
    <row r="39" spans="1:3" x14ac:dyDescent="0.35">
      <c r="C39" s="20"/>
    </row>
    <row r="46" spans="1:3" x14ac:dyDescent="0.35">
      <c r="A46" s="9"/>
      <c r="B46" s="22"/>
    </row>
    <row r="47" spans="1:3" x14ac:dyDescent="0.35">
      <c r="A47" s="9"/>
    </row>
    <row r="48" spans="1:3" x14ac:dyDescent="0.35">
      <c r="A48" s="9"/>
    </row>
    <row r="49" spans="1:1" x14ac:dyDescent="0.35">
      <c r="A49" s="9"/>
    </row>
    <row r="50" spans="1:1" x14ac:dyDescent="0.35">
      <c r="A50" s="9"/>
    </row>
    <row r="51" spans="1:1" x14ac:dyDescent="0.35">
      <c r="A51" s="9"/>
    </row>
    <row r="52" spans="1:1" x14ac:dyDescent="0.35">
      <c r="A52" s="9"/>
    </row>
    <row r="53" spans="1:1" x14ac:dyDescent="0.35">
      <c r="A53" s="9"/>
    </row>
    <row r="54" spans="1:1" x14ac:dyDescent="0.35">
      <c r="A54" s="9"/>
    </row>
    <row r="55" spans="1:1" x14ac:dyDescent="0.35">
      <c r="A55" s="9"/>
    </row>
    <row r="56" spans="1:1" x14ac:dyDescent="0.35">
      <c r="A56" s="9"/>
    </row>
    <row r="57" spans="1:1" x14ac:dyDescent="0.35">
      <c r="A57" s="9"/>
    </row>
    <row r="58" spans="1:1" x14ac:dyDescent="0.35">
      <c r="A58" s="9"/>
    </row>
  </sheetData>
  <mergeCells count="4">
    <mergeCell ref="A3:C3"/>
    <mergeCell ref="A5:A8"/>
    <mergeCell ref="B5:B8"/>
    <mergeCell ref="C5:C8"/>
  </mergeCells>
  <pageMargins left="0.39370078740157483" right="0.31" top="0.63" bottom="0.43" header="0.67" footer="0.5"/>
  <pageSetup paperSize="9"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Įvardinti diapazonai</vt:lpstr>
      </vt:variant>
      <vt:variant>
        <vt:i4>1</vt:i4>
      </vt:variant>
    </vt:vector>
  </HeadingPairs>
  <TitlesOfParts>
    <vt:vector size="2" baseType="lpstr">
      <vt:lpstr>1 priedas</vt:lpstr>
      <vt:lpstr>'1 priedas'!Print_Titles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Neringa Čirbė</dc:creator>
  <cp:lastModifiedBy>Audronė Čekanavičienė</cp:lastModifiedBy>
  <cp:lastPrinted>2020-12-16T08:58:29Z</cp:lastPrinted>
  <dcterms:created xsi:type="dcterms:W3CDTF">2019-11-29T12:28:33Z</dcterms:created>
  <dcterms:modified xsi:type="dcterms:W3CDTF">2020-12-16T09:06:27Z</dcterms:modified>
</cp:coreProperties>
</file>