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1\"/>
    </mc:Choice>
  </mc:AlternateContent>
  <xr:revisionPtr revIDLastSave="0" documentId="8_{E1B79B10-12A8-4100-BDE2-4BE1E9B1CB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avivald. ist. uz spalio" sheetId="8" r:id="rId1"/>
    <sheet name="istaigoms uz spalio" sheetId="5" r:id="rId2"/>
  </sheets>
  <definedNames>
    <definedName name="_xlnm._FilterDatabase" localSheetId="1" hidden="1">'istaigoms uz spalio'!#REF!</definedName>
    <definedName name="_xlnm._FilterDatabase" localSheetId="0" hidden="1">'savivald. ist. uz spalio'!#REF!</definedName>
    <definedName name="_xlnm.Print_Area" localSheetId="1">'istaigoms uz spalio'!$A$1:$G$39</definedName>
    <definedName name="_xlnm.Print_Area" localSheetId="0">'savivald. ist. uz spalio'!$A$1:$G$174</definedName>
    <definedName name="_xlnm.Print_Titles" localSheetId="1">'istaigoms uz spalio'!$6:$6</definedName>
    <definedName name="_xlnm.Print_Titles" localSheetId="0">'savivald. ist. uz spalio'!$6:$6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5" l="1"/>
  <c r="G55" i="8"/>
  <c r="G52" i="8"/>
  <c r="G48" i="8"/>
  <c r="G45" i="8"/>
  <c r="G42" i="8"/>
  <c r="G39" i="8"/>
  <c r="G35" i="8"/>
  <c r="G32" i="8"/>
  <c r="G27" i="8"/>
  <c r="G32" i="5"/>
  <c r="G35" i="5"/>
  <c r="F39" i="5"/>
  <c r="G38" i="5"/>
  <c r="E39" i="5"/>
  <c r="D39" i="5"/>
  <c r="G51" i="8"/>
  <c r="F48" i="8"/>
  <c r="E48" i="8"/>
  <c r="D48" i="8"/>
  <c r="G37" i="5"/>
  <c r="G21" i="5"/>
  <c r="G159" i="8"/>
  <c r="G29" i="5"/>
  <c r="F15" i="8"/>
  <c r="E15" i="8"/>
  <c r="D15" i="8"/>
  <c r="G17" i="8"/>
  <c r="E27" i="8"/>
  <c r="D27" i="8"/>
  <c r="G30" i="8"/>
  <c r="G34" i="5"/>
  <c r="G19" i="5"/>
  <c r="G106" i="8" l="1"/>
  <c r="G107" i="8"/>
  <c r="G109" i="8"/>
  <c r="G110" i="8"/>
  <c r="G112" i="8"/>
  <c r="G113" i="8"/>
  <c r="G115" i="8"/>
  <c r="G117" i="8"/>
  <c r="G118" i="8"/>
  <c r="G120" i="8"/>
  <c r="G121" i="8"/>
  <c r="G123" i="8"/>
  <c r="G124" i="8"/>
  <c r="G125" i="8"/>
  <c r="G126" i="8"/>
  <c r="G128" i="8"/>
  <c r="G130" i="8"/>
  <c r="G131" i="8"/>
  <c r="G133" i="8"/>
  <c r="G135" i="8"/>
  <c r="G137" i="8"/>
  <c r="G138" i="8"/>
  <c r="G140" i="8"/>
  <c r="G141" i="8"/>
  <c r="G143" i="8"/>
  <c r="G144" i="8"/>
  <c r="G146" i="8"/>
  <c r="G147" i="8"/>
  <c r="G149" i="8"/>
  <c r="G150" i="8"/>
  <c r="G152" i="8"/>
  <c r="G153" i="8"/>
  <c r="G155" i="8"/>
  <c r="G156" i="8"/>
  <c r="G158" i="8"/>
  <c r="G160" i="8"/>
  <c r="G161" i="8"/>
  <c r="G162" i="8"/>
  <c r="G163" i="8"/>
  <c r="G164" i="8"/>
  <c r="G165" i="8"/>
  <c r="G166" i="8"/>
  <c r="G168" i="8"/>
  <c r="G170" i="8"/>
  <c r="G172" i="8"/>
  <c r="G173" i="8"/>
  <c r="G7" i="5" l="1"/>
  <c r="F122" i="8" l="1"/>
  <c r="E122" i="8"/>
  <c r="D122" i="8"/>
  <c r="E139" i="8"/>
  <c r="D139" i="8"/>
  <c r="D71" i="8"/>
  <c r="G13" i="5"/>
  <c r="G92" i="8"/>
  <c r="F91" i="8"/>
  <c r="E91" i="8"/>
  <c r="D91" i="8"/>
  <c r="G93" i="8"/>
  <c r="G20" i="5"/>
  <c r="G33" i="5"/>
  <c r="G36" i="5"/>
  <c r="G24" i="5"/>
  <c r="G28" i="5"/>
  <c r="G26" i="5"/>
  <c r="D11" i="8"/>
  <c r="G13" i="8"/>
  <c r="G79" i="8"/>
  <c r="G31" i="8"/>
  <c r="G122" i="8" l="1"/>
  <c r="G91" i="8"/>
  <c r="G104" i="8"/>
  <c r="G103" i="8"/>
  <c r="G101" i="8"/>
  <c r="G100" i="8"/>
  <c r="G98" i="8"/>
  <c r="G97" i="8"/>
  <c r="G95" i="8"/>
  <c r="G90" i="8"/>
  <c r="G89" i="8"/>
  <c r="G87" i="8"/>
  <c r="G85" i="8"/>
  <c r="G84" i="8"/>
  <c r="G82" i="8"/>
  <c r="G81" i="8"/>
  <c r="G78" i="8"/>
  <c r="G76" i="8"/>
  <c r="G73" i="8"/>
  <c r="G72" i="8"/>
  <c r="G70" i="8"/>
  <c r="G69" i="8"/>
  <c r="G67" i="8"/>
  <c r="G66" i="8"/>
  <c r="G63" i="8"/>
  <c r="G64" i="8"/>
  <c r="G62" i="8"/>
  <c r="G60" i="8"/>
  <c r="G59" i="8"/>
  <c r="G57" i="8"/>
  <c r="G56" i="8"/>
  <c r="G54" i="8"/>
  <c r="G53" i="8"/>
  <c r="G75" i="8"/>
  <c r="G50" i="8"/>
  <c r="G49" i="8"/>
  <c r="G47" i="8"/>
  <c r="G46" i="8"/>
  <c r="G44" i="8"/>
  <c r="G43" i="8"/>
  <c r="G41" i="8"/>
  <c r="G40" i="8"/>
  <c r="G37" i="8"/>
  <c r="G38" i="8"/>
  <c r="G36" i="8"/>
  <c r="G34" i="8"/>
  <c r="G33" i="8"/>
  <c r="G29" i="8"/>
  <c r="G26" i="8"/>
  <c r="G25" i="8"/>
  <c r="G23" i="8"/>
  <c r="G22" i="8"/>
  <c r="G20" i="8"/>
  <c r="G19" i="8"/>
  <c r="G16" i="8"/>
  <c r="G14" i="8"/>
  <c r="G12" i="8"/>
  <c r="G9" i="8"/>
  <c r="G10" i="8"/>
  <c r="G8" i="8"/>
  <c r="G8" i="5"/>
  <c r="G9" i="5"/>
  <c r="G10" i="5"/>
  <c r="G11" i="5"/>
  <c r="G12" i="5"/>
  <c r="G14" i="5"/>
  <c r="G15" i="5"/>
  <c r="G16" i="5"/>
  <c r="G17" i="5"/>
  <c r="G18" i="5"/>
  <c r="G22" i="5"/>
  <c r="G23" i="5"/>
  <c r="G25" i="5"/>
  <c r="G27" i="5"/>
  <c r="G30" i="5"/>
  <c r="G31" i="5"/>
  <c r="G28" i="8"/>
  <c r="D65" i="8"/>
  <c r="E65" i="8"/>
  <c r="F65" i="8"/>
  <c r="G65" i="8" l="1"/>
  <c r="F171" i="8"/>
  <c r="E171" i="8"/>
  <c r="D171" i="8"/>
  <c r="F139" i="8"/>
  <c r="G139" i="8" s="1"/>
  <c r="F39" i="8"/>
  <c r="E39" i="8"/>
  <c r="D39" i="8"/>
  <c r="D35" i="8"/>
  <c r="F7" i="8"/>
  <c r="E7" i="8"/>
  <c r="D7" i="8"/>
  <c r="F136" i="8"/>
  <c r="E136" i="8"/>
  <c r="D136" i="8"/>
  <c r="F108" i="8"/>
  <c r="E108" i="8"/>
  <c r="D108" i="8"/>
  <c r="F35" i="8"/>
  <c r="E35" i="8"/>
  <c r="F157" i="8"/>
  <c r="E157" i="8"/>
  <c r="D157" i="8"/>
  <c r="F24" i="8"/>
  <c r="E24" i="8"/>
  <c r="D24" i="8"/>
  <c r="E119" i="8"/>
  <c r="F119" i="8"/>
  <c r="D119" i="8"/>
  <c r="F27" i="8"/>
  <c r="G171" i="8" l="1"/>
  <c r="G136" i="8"/>
  <c r="G108" i="8"/>
  <c r="G119" i="8"/>
  <c r="G157" i="8"/>
  <c r="D61" i="8"/>
  <c r="D21" i="8"/>
  <c r="D18" i="8"/>
  <c r="D169" i="8"/>
  <c r="D167" i="8"/>
  <c r="D154" i="8"/>
  <c r="D151" i="8"/>
  <c r="D148" i="8"/>
  <c r="D145" i="8"/>
  <c r="D142" i="8"/>
  <c r="D134" i="8"/>
  <c r="D132" i="8"/>
  <c r="D129" i="8"/>
  <c r="D127" i="8"/>
  <c r="D116" i="8"/>
  <c r="D114" i="8"/>
  <c r="D111" i="8"/>
  <c r="D105" i="8"/>
  <c r="D102" i="8"/>
  <c r="D99" i="8"/>
  <c r="D96" i="8"/>
  <c r="D94" i="8"/>
  <c r="D88" i="8"/>
  <c r="D86" i="8"/>
  <c r="D83" i="8"/>
  <c r="D80" i="8"/>
  <c r="D77" i="8"/>
  <c r="D74" i="8"/>
  <c r="D68" i="8"/>
  <c r="D58" i="8"/>
  <c r="D55" i="8"/>
  <c r="D52" i="8"/>
  <c r="D45" i="8"/>
  <c r="D42" i="8"/>
  <c r="D32" i="8"/>
  <c r="F169" i="8"/>
  <c r="E169" i="8"/>
  <c r="F167" i="8"/>
  <c r="E167" i="8"/>
  <c r="F154" i="8"/>
  <c r="E154" i="8"/>
  <c r="F151" i="8"/>
  <c r="E151" i="8"/>
  <c r="F148" i="8"/>
  <c r="E148" i="8"/>
  <c r="F145" i="8"/>
  <c r="E145" i="8"/>
  <c r="F142" i="8"/>
  <c r="E142" i="8"/>
  <c r="F134" i="8"/>
  <c r="E134" i="8"/>
  <c r="F132" i="8"/>
  <c r="E132" i="8"/>
  <c r="F129" i="8"/>
  <c r="E129" i="8"/>
  <c r="F127" i="8"/>
  <c r="E127" i="8"/>
  <c r="F116" i="8"/>
  <c r="E116" i="8"/>
  <c r="F114" i="8"/>
  <c r="E114" i="8"/>
  <c r="G114" i="8" s="1"/>
  <c r="F111" i="8"/>
  <c r="E111" i="8"/>
  <c r="F105" i="8"/>
  <c r="E105" i="8"/>
  <c r="F102" i="8"/>
  <c r="E102" i="8"/>
  <c r="F99" i="8"/>
  <c r="E99" i="8"/>
  <c r="F96" i="8"/>
  <c r="E96" i="8"/>
  <c r="F94" i="8"/>
  <c r="E94" i="8"/>
  <c r="F88" i="8"/>
  <c r="E88" i="8"/>
  <c r="F86" i="8"/>
  <c r="E86" i="8"/>
  <c r="F83" i="8"/>
  <c r="E83" i="8"/>
  <c r="F80" i="8"/>
  <c r="E80" i="8"/>
  <c r="F77" i="8"/>
  <c r="E77" i="8"/>
  <c r="F74" i="8"/>
  <c r="E74" i="8"/>
  <c r="F71" i="8"/>
  <c r="E71" i="8"/>
  <c r="F68" i="8"/>
  <c r="E68" i="8"/>
  <c r="F61" i="8"/>
  <c r="E61" i="8"/>
  <c r="F58" i="8"/>
  <c r="E58" i="8"/>
  <c r="F55" i="8"/>
  <c r="E55" i="8"/>
  <c r="F52" i="8"/>
  <c r="E52" i="8"/>
  <c r="F45" i="8"/>
  <c r="E45" i="8"/>
  <c r="F42" i="8"/>
  <c r="E42" i="8"/>
  <c r="F32" i="8"/>
  <c r="E32" i="8"/>
  <c r="F21" i="8"/>
  <c r="E21" i="8"/>
  <c r="F18" i="8"/>
  <c r="E18" i="8"/>
  <c r="F11" i="8"/>
  <c r="E11" i="8"/>
  <c r="G169" i="8" l="1"/>
  <c r="G148" i="8"/>
  <c r="G111" i="8"/>
  <c r="G127" i="8"/>
  <c r="G129" i="8"/>
  <c r="G154" i="8"/>
  <c r="G116" i="8"/>
  <c r="G151" i="8"/>
  <c r="G145" i="8"/>
  <c r="G142" i="8"/>
  <c r="G167" i="8"/>
  <c r="G134" i="8"/>
  <c r="G132" i="8"/>
  <c r="D174" i="8"/>
  <c r="D42" i="5" s="1"/>
  <c r="G88" i="8"/>
  <c r="G58" i="8"/>
  <c r="G61" i="8"/>
  <c r="G96" i="8"/>
  <c r="G102" i="8"/>
  <c r="G80" i="8"/>
  <c r="G71" i="8"/>
  <c r="F174" i="8"/>
  <c r="F42" i="5" s="1"/>
  <c r="G7" i="8"/>
  <c r="G39" i="5"/>
  <c r="G83" i="8"/>
  <c r="G105" i="8"/>
  <c r="E174" i="8"/>
  <c r="E42" i="5" s="1"/>
  <c r="G11" i="8"/>
  <c r="G99" i="8"/>
  <c r="G94" i="8"/>
  <c r="G86" i="8"/>
  <c r="G68" i="8"/>
  <c r="G77" i="8"/>
  <c r="G18" i="8"/>
  <c r="G24" i="8"/>
  <c r="G74" i="8"/>
  <c r="G21" i="8"/>
  <c r="G15" i="8"/>
  <c r="G174" i="8" l="1"/>
  <c r="G42" i="5" s="1"/>
</calcChain>
</file>

<file path=xl/sharedStrings.xml><?xml version="1.0" encoding="utf-8"?>
<sst xmlns="http://schemas.openxmlformats.org/spreadsheetml/2006/main" count="419" uniqueCount="381">
  <si>
    <t>Lietuvos sveikatos mokslų universiteto ligoninė Kauno klinikos</t>
  </si>
  <si>
    <t>Viešoji įstaiga Vilniaus universiteto ligoninė Santaros klinikos</t>
  </si>
  <si>
    <t>Viešoji įstaiga Antakalnio poliklinika</t>
  </si>
  <si>
    <t>Viešoji įstaiga Vilniaus rajono centrinė poliklinika</t>
  </si>
  <si>
    <t>Viešoji įstaiga Panevėžio rajono savivaldybės poliklinika</t>
  </si>
  <si>
    <t>Viešoji įstaiga Vilkaviškio pirminės sveikatos priežiūros centras</t>
  </si>
  <si>
    <t>Viešoji įstaiga Anykščių rajono savivaldybės pirminės sveikatos priežiūros centras</t>
  </si>
  <si>
    <t>Viešoji įstaiga Jonavos pirminės sveikatos priežiūros centras</t>
  </si>
  <si>
    <t>Viešoji įstaiga Šiaulių centro poliklinika</t>
  </si>
  <si>
    <t>Viešoji įstaiga Joniškio pirminės sveikatos priežiūros centras</t>
  </si>
  <si>
    <t>Viešoji įstaiga Biržų rajono savivaldybės poliklinika</t>
  </si>
  <si>
    <t>Viešoji įstaiga Kėdainių pirminės sveikatos priežiūros centras</t>
  </si>
  <si>
    <t>Viešoji įstaiga Pakruojo rajono pirminės sveikatos priežiūros centras</t>
  </si>
  <si>
    <t>Viešoji įstaiga Šilutės pirminės sveikatos priežiūros centras</t>
  </si>
  <si>
    <t>Klaipėdos rajono savivaldybės Gargždų pirminės sveikatos priežiūros centras</t>
  </si>
  <si>
    <t>Viešoji įstaiga Varėnos pirminės sveikatos priežiūros centras</t>
  </si>
  <si>
    <t>Viešoji įstaiga Akmenės rajono pirminės sveikatos priežiūros centras</t>
  </si>
  <si>
    <t>Viešoji įstaiga Druskininkų pirminės sveikatos priežiūros centras</t>
  </si>
  <si>
    <t>Viešoji įstaiga Pasvalio pirminės asmens sveikatos priežiūros centras</t>
  </si>
  <si>
    <t>Viešoji įstaiga Kupiškio rajono savivaldybės pirminės asmens sveikatos priežiūros centras</t>
  </si>
  <si>
    <t>VšĮ Kauno miesto poliklinika</t>
  </si>
  <si>
    <t>Viešoji įstaiga Neringos pirminės sveikatos priežiūros centras</t>
  </si>
  <si>
    <t>Viešoji įstaiga Jurbarko rajono pirminės sveikatos priežiūros centras</t>
  </si>
  <si>
    <t>Viešoji įstaiga Ukmergės pirminės sveikatos priežiūros centras</t>
  </si>
  <si>
    <t>Viešoji įstaiga Alytaus poliklinika</t>
  </si>
  <si>
    <t>Viešoji įstaiga Kelmės rajono pirminės sveikatos priežiūros centras</t>
  </si>
  <si>
    <t>Lietuvos Respublikos vidaus reikalų ministerijos Medicinos centras</t>
  </si>
  <si>
    <t>Viešoji įstaiga Ignalinos rajono poliklinika</t>
  </si>
  <si>
    <t>Viešoji įstaiga Vievio sveikatos priežiūros centras</t>
  </si>
  <si>
    <t>Viešoji įstaiga Trakų pirminės sveikatos priežiūros centras</t>
  </si>
  <si>
    <t>Viešoji įstaiga Šeškinės poliklinika</t>
  </si>
  <si>
    <t>Viešoji įstaiga Vilniaus miesto klinikinė ligoninė</t>
  </si>
  <si>
    <t xml:space="preserve">Eil. Nr. </t>
  </si>
  <si>
    <t xml:space="preserve">Akmenės rajono savivaldybė, iš jų: </t>
  </si>
  <si>
    <t xml:space="preserve">Alytaus miesto savivaldybė, iš jų: </t>
  </si>
  <si>
    <t xml:space="preserve">Alytaus rajono savivaldybė,  iš jų: </t>
  </si>
  <si>
    <t xml:space="preserve">Anykščių rajono savivaldybė, iš jų:  </t>
  </si>
  <si>
    <t xml:space="preserve">Biržų rajono savivaldybė, iš jų: </t>
  </si>
  <si>
    <t xml:space="preserve">Druskininkų savivaldybė, iš jų:  </t>
  </si>
  <si>
    <t xml:space="preserve">Elektrėnų savivaldybė, iš jų:  </t>
  </si>
  <si>
    <t xml:space="preserve">Ignalinos rajono savivaldybė, iš jų:  </t>
  </si>
  <si>
    <t xml:space="preserve">Jonavos rajono savivaldybė, iš jų:  </t>
  </si>
  <si>
    <t xml:space="preserve">Joniškio rajono savivaldybė, iš jų:  </t>
  </si>
  <si>
    <t xml:space="preserve">Jurbarko rajono savivaldybė, iš jų:  </t>
  </si>
  <si>
    <t xml:space="preserve">Kaišiadorių rajono savivaldybė, iš jų:  </t>
  </si>
  <si>
    <t xml:space="preserve">Kauno miesto savivaldybė, iš jų:  </t>
  </si>
  <si>
    <t xml:space="preserve">Kauno rajono savivaldybė, iš jų: </t>
  </si>
  <si>
    <t xml:space="preserve">Kelmės rajono savivaldybė, iš jų:  </t>
  </si>
  <si>
    <t xml:space="preserve">Kėdainių rajono savivaldybė, iš jų:  </t>
  </si>
  <si>
    <t xml:space="preserve">Klaipėdos miesto savivaldybė, iš jų:  </t>
  </si>
  <si>
    <t xml:space="preserve">Klaipėdos rajono savivaldybė, iš jų:  </t>
  </si>
  <si>
    <t xml:space="preserve">Kretingos rajono savivaldybė, iš jų:  </t>
  </si>
  <si>
    <t xml:space="preserve">Kupiškio rajono savivaldybė, iš jų: </t>
  </si>
  <si>
    <t xml:space="preserve">Lazdijų rajono savivaldybė, iš jų:  </t>
  </si>
  <si>
    <t xml:space="preserve">Marijampolės savivaldybė, iš jų:  </t>
  </si>
  <si>
    <t xml:space="preserve">Mažeikių rajono savivaldybė, iš jų:  </t>
  </si>
  <si>
    <t xml:space="preserve">Molėtų rajono savivaldybė, iš jų:  </t>
  </si>
  <si>
    <t xml:space="preserve">Neringos savivaldybė, iš jų:  </t>
  </si>
  <si>
    <t xml:space="preserve">Pakruojo rajono savivaldybė, iš jų: </t>
  </si>
  <si>
    <t xml:space="preserve">Panevėžio miesto savivaldybė, iš jų:  </t>
  </si>
  <si>
    <t xml:space="preserve">Panevėžio rajono savivaldybė, iš jų:  </t>
  </si>
  <si>
    <t xml:space="preserve">Pasvalio rajono savivaldybė, iš jų:  </t>
  </si>
  <si>
    <t xml:space="preserve">Radviliškio rajono savivaldybė, iš jų:  </t>
  </si>
  <si>
    <t xml:space="preserve">Raseinių rajono savivaldybė, iš jų:  </t>
  </si>
  <si>
    <t xml:space="preserve">Rokiškio rajono savivaldybė, iš jų: </t>
  </si>
  <si>
    <t xml:space="preserve">Skuodo rajono savivaldybė, iš jų: </t>
  </si>
  <si>
    <t xml:space="preserve">Šakių rajono savivaldybė, iš jų:  </t>
  </si>
  <si>
    <t xml:space="preserve">Šalčininkų rajono savivaldybė, iš jų:  </t>
  </si>
  <si>
    <t xml:space="preserve">Šiaulių miesto savivaldybė, iš jų: </t>
  </si>
  <si>
    <t xml:space="preserve">Šilalės rajono savivaldybė, iš jų: </t>
  </si>
  <si>
    <t xml:space="preserve">Šilutės rajono savivaldybė, iš jų:  </t>
  </si>
  <si>
    <t xml:space="preserve">Širvintų rajono savivaldybė, iš jų:  </t>
  </si>
  <si>
    <t xml:space="preserve">Švenčionių rajono savivaldybė, iš jų:  </t>
  </si>
  <si>
    <t xml:space="preserve">Tauragės rajono savivaldybė, iš jų: </t>
  </si>
  <si>
    <t xml:space="preserve">Telšių rajono savivaldybė, iš jų:  </t>
  </si>
  <si>
    <t xml:space="preserve">Trakų rajono savivaldybė, iš jų:  </t>
  </si>
  <si>
    <t xml:space="preserve">Ukmergės rajono savivaldybė, iš jų:  </t>
  </si>
  <si>
    <t xml:space="preserve">Utenos rajono savivaldybė, iš jų:  </t>
  </si>
  <si>
    <t xml:space="preserve">Varėnos savivaldybė, iš jų:  </t>
  </si>
  <si>
    <t xml:space="preserve">Vilkaviškio rajono savivaldybė, iš jų:  </t>
  </si>
  <si>
    <t xml:space="preserve">Vilniaus miesto savivaldybė, iš jų:  </t>
  </si>
  <si>
    <t xml:space="preserve">Vilniaus rajono savivaldybė, iš jų:  </t>
  </si>
  <si>
    <t xml:space="preserve">Visagino savivaldybė, iš jų:  </t>
  </si>
  <si>
    <t xml:space="preserve">Zarasų rajono savivaldybė, iš jų:  </t>
  </si>
  <si>
    <t xml:space="preserve">Viešoji įstaiga Rokiškio pirminės asmens sveikatos priežiūros centras </t>
  </si>
  <si>
    <t xml:space="preserve">Asmens sveikatos priežiūros įstaigos pavadinimas </t>
  </si>
  <si>
    <t>Viešoji įstaiga Skuodo pirminės sveikatos priežiūros centras</t>
  </si>
  <si>
    <t>Viešoji įstaiga Utenos pirminės sveikatos priežiūros centras</t>
  </si>
  <si>
    <t>Viešoji įstaiga Telšių rajono pirminės sveikatos priežiūros centras</t>
  </si>
  <si>
    <t>1.1.</t>
  </si>
  <si>
    <t>2.2.</t>
  </si>
  <si>
    <t>1.2.</t>
  </si>
  <si>
    <t>1.</t>
  </si>
  <si>
    <t>2.</t>
  </si>
  <si>
    <t>2.1.</t>
  </si>
  <si>
    <t>5.1.</t>
  </si>
  <si>
    <t>3.</t>
  </si>
  <si>
    <t>3.1.</t>
  </si>
  <si>
    <t>4.</t>
  </si>
  <si>
    <t>4.1.</t>
  </si>
  <si>
    <t>5.</t>
  </si>
  <si>
    <t>6.</t>
  </si>
  <si>
    <t>7.</t>
  </si>
  <si>
    <t>7.2.</t>
  </si>
  <si>
    <t>8.</t>
  </si>
  <si>
    <t>8.2.</t>
  </si>
  <si>
    <t>9.</t>
  </si>
  <si>
    <t>10.</t>
  </si>
  <si>
    <t>10.1.</t>
  </si>
  <si>
    <t>11.</t>
  </si>
  <si>
    <t>11.1.</t>
  </si>
  <si>
    <t>12.</t>
  </si>
  <si>
    <t>12.1.</t>
  </si>
  <si>
    <t>13.</t>
  </si>
  <si>
    <t>13.2.</t>
  </si>
  <si>
    <t>14.</t>
  </si>
  <si>
    <t>14.1.</t>
  </si>
  <si>
    <t>15.</t>
  </si>
  <si>
    <t>15.1.</t>
  </si>
  <si>
    <t>16.</t>
  </si>
  <si>
    <t>16.1.</t>
  </si>
  <si>
    <t>17.</t>
  </si>
  <si>
    <t>17.1.</t>
  </si>
  <si>
    <t>18.</t>
  </si>
  <si>
    <t>18.1.</t>
  </si>
  <si>
    <t>19.</t>
  </si>
  <si>
    <t>19.2.</t>
  </si>
  <si>
    <t>20.</t>
  </si>
  <si>
    <t>20.1.</t>
  </si>
  <si>
    <t>20.2.</t>
  </si>
  <si>
    <t>21.</t>
  </si>
  <si>
    <t>21.2.</t>
  </si>
  <si>
    <t>22.</t>
  </si>
  <si>
    <t>22.1.</t>
  </si>
  <si>
    <t>23.</t>
  </si>
  <si>
    <t>24.</t>
  </si>
  <si>
    <t>25.</t>
  </si>
  <si>
    <t>26.</t>
  </si>
  <si>
    <t>26.2.</t>
  </si>
  <si>
    <t>27.</t>
  </si>
  <si>
    <t>27.1.</t>
  </si>
  <si>
    <t>28.</t>
  </si>
  <si>
    <t>28.1.</t>
  </si>
  <si>
    <t>29.</t>
  </si>
  <si>
    <t>29.1.</t>
  </si>
  <si>
    <t>30.</t>
  </si>
  <si>
    <t>31.</t>
  </si>
  <si>
    <t>31.1.</t>
  </si>
  <si>
    <t>32.</t>
  </si>
  <si>
    <t>32.1.</t>
  </si>
  <si>
    <t>33.</t>
  </si>
  <si>
    <t>34.</t>
  </si>
  <si>
    <t>34.1.</t>
  </si>
  <si>
    <t>35.</t>
  </si>
  <si>
    <t>35.1.</t>
  </si>
  <si>
    <t>36.</t>
  </si>
  <si>
    <t>36.2.</t>
  </si>
  <si>
    <t>37.</t>
  </si>
  <si>
    <t>37.1.</t>
  </si>
  <si>
    <t>38.</t>
  </si>
  <si>
    <t>38.1.</t>
  </si>
  <si>
    <t>39.</t>
  </si>
  <si>
    <t>39.1.</t>
  </si>
  <si>
    <t>40.</t>
  </si>
  <si>
    <t>40.1.</t>
  </si>
  <si>
    <t>41.</t>
  </si>
  <si>
    <t>41.1.</t>
  </si>
  <si>
    <t>42.</t>
  </si>
  <si>
    <t>42.1.</t>
  </si>
  <si>
    <t>43.</t>
  </si>
  <si>
    <t>43.1.</t>
  </si>
  <si>
    <t>44.</t>
  </si>
  <si>
    <t>44.1.</t>
  </si>
  <si>
    <t>44.2.</t>
  </si>
  <si>
    <t>45.</t>
  </si>
  <si>
    <t>45.1.</t>
  </si>
  <si>
    <t>46.</t>
  </si>
  <si>
    <t>46.1.</t>
  </si>
  <si>
    <t>47.</t>
  </si>
  <si>
    <t>48.</t>
  </si>
  <si>
    <t>49.</t>
  </si>
  <si>
    <t>49.1.</t>
  </si>
  <si>
    <t>50.</t>
  </si>
  <si>
    <t>50.2.</t>
  </si>
  <si>
    <t>51.</t>
  </si>
  <si>
    <t>51.1.</t>
  </si>
  <si>
    <t>52.</t>
  </si>
  <si>
    <t>52.1.</t>
  </si>
  <si>
    <t>53.</t>
  </si>
  <si>
    <t>IŠ VISO</t>
  </si>
  <si>
    <t xml:space="preserve">Prienų rajono savivaldybė, iš jų:  </t>
  </si>
  <si>
    <t>Viešoji įstaiga Garliavos pirminės sveikatos priežiūros centras</t>
  </si>
  <si>
    <t>6.1.</t>
  </si>
  <si>
    <t>7.1.</t>
  </si>
  <si>
    <t>8.1.</t>
  </si>
  <si>
    <t>9.1.</t>
  </si>
  <si>
    <t>12.2.</t>
  </si>
  <si>
    <t>13.1.</t>
  </si>
  <si>
    <t>14.2.</t>
  </si>
  <si>
    <t>16.2.</t>
  </si>
  <si>
    <t>19.1.</t>
  </si>
  <si>
    <t>21.1.</t>
  </si>
  <si>
    <t>22.2.</t>
  </si>
  <si>
    <t>23.1.</t>
  </si>
  <si>
    <t>24.1.</t>
  </si>
  <si>
    <t>25.1.</t>
  </si>
  <si>
    <t>26.1.</t>
  </si>
  <si>
    <t>30.1.</t>
  </si>
  <si>
    <t>33.1.</t>
  </si>
  <si>
    <t>36.1.</t>
  </si>
  <si>
    <t>40.2.</t>
  </si>
  <si>
    <t>45.2.</t>
  </si>
  <si>
    <t>47.1.</t>
  </si>
  <si>
    <t>48.1.</t>
  </si>
  <si>
    <t>50.1.</t>
  </si>
  <si>
    <t>50.3.</t>
  </si>
  <si>
    <t>53.1.</t>
  </si>
  <si>
    <t>Darbuotojų skaičius</t>
  </si>
  <si>
    <t>Viešoji įstaiga Švenčionių rajono ligoninė</t>
  </si>
  <si>
    <t>Viešoji įstaiga Širvintų ligoninė</t>
  </si>
  <si>
    <t xml:space="preserve">Viešoji įstaiga Alytaus rajono savivaldybės greitosios medicinos pagalbos stotis </t>
  </si>
  <si>
    <t>Viešoji įstaiga Šv. Roko ligoninė</t>
  </si>
  <si>
    <t>Viešoji įstaiga Alytaus apskrities S. Kudirkos ligoninė</t>
  </si>
  <si>
    <t>Viešoji įstaiga Trakų ligoninė</t>
  </si>
  <si>
    <t>Viešoji įstaiga Vilkpėdės ligoninė</t>
  </si>
  <si>
    <t>Viešoji įstaiga Ukmergės ligoninė</t>
  </si>
  <si>
    <t>Viešoji įstaiga Elektrėnų ligoninė</t>
  </si>
  <si>
    <t>Viešoji įstaiga Šalčininkų rajono savivaldybės ligoninė</t>
  </si>
  <si>
    <t>Viešoji įstaiga Vilniaus miesto psichikos sveikatos centras</t>
  </si>
  <si>
    <t>Viešoji įstaiga Lazdijų ligoninė</t>
  </si>
  <si>
    <t>Viešoji įstaiga Mykolo Marcinkevičiaus ligoninė</t>
  </si>
  <si>
    <t>Viešoji įstaiga Varėnos ligoninė</t>
  </si>
  <si>
    <t>Viešoji įstaiga Kauno miesto greitosios medicinos pagalbos stotis</t>
  </si>
  <si>
    <t>Viešoji įstaiga Šakių greitosios medicinos pagalbos stotis</t>
  </si>
  <si>
    <t>Viešoji įstaiga Šakių ligoninė</t>
  </si>
  <si>
    <t>Viešoji įstaiga Jonavos greitosios medicinos pagalbos stotis</t>
  </si>
  <si>
    <t>Viešoji įstaiga Kauno rajono greitosios medicinos pagalbos stotis</t>
  </si>
  <si>
    <t>Viešoji įstaiga Raseinių greitosios medicinos pagalbos stotis</t>
  </si>
  <si>
    <t>Viešoji įstaiga Marijampolės greitosios medicinos pagalbos stotis</t>
  </si>
  <si>
    <t>Viešoji įstaiga Kaišiadorių greitosios medicinos pagalbos stotis</t>
  </si>
  <si>
    <t>Viešoji įstaiga Kaišiadorių ligoninė</t>
  </si>
  <si>
    <t>Viešoji įstaiga Kėdainių ligoninė</t>
  </si>
  <si>
    <t>Viešoji įstaiga Marijampolės ligoninė</t>
  </si>
  <si>
    <r>
      <t>Viešoji įstaiga Prienų</t>
    </r>
    <r>
      <rPr>
        <sz val="12"/>
        <rFont val="Times New Roman"/>
        <family val="1"/>
        <charset val="186"/>
      </rPr>
      <t xml:space="preserve"> ligoninė</t>
    </r>
  </si>
  <si>
    <t>Viešoji įstaiga Vilkaviškio ligoninė</t>
  </si>
  <si>
    <t>Viešoji įstaiga Klaipėdos universitetinė ligoninė</t>
  </si>
  <si>
    <t>Viešoji įstaiga Klaipėdos vaikų ligoninė</t>
  </si>
  <si>
    <t>Viešoji įstaiga Kretingos ligoninė</t>
  </si>
  <si>
    <t>Viešoji įstaiga Šilutės ligoninė</t>
  </si>
  <si>
    <t>Viešoji įstaiga Gargždų ligoninė</t>
  </si>
  <si>
    <t>Viešoji įstaiga Jurbarko ligoninė</t>
  </si>
  <si>
    <t>Viešoji įstaiga Šilalės rajono ligoninė</t>
  </si>
  <si>
    <t>Viešoji įstaiga Klaipėdos greitosios medicinos pagalbos stotis</t>
  </si>
  <si>
    <t>Viešoji įstaiga Regioninė Telšių ligoninė</t>
  </si>
  <si>
    <t>Viešoji įstaiga Radviliškio rajono greitosios medicinos pagalbos centras</t>
  </si>
  <si>
    <t xml:space="preserve">Plungės rajono savivaldybė, iš jų:  </t>
  </si>
  <si>
    <t>Viešoji įstaiga Plungės rajono savivaldybės ligoninė</t>
  </si>
  <si>
    <t>Viešoji įstaiga Regioninė Mažeikių ligoninė</t>
  </si>
  <si>
    <t>Viešoji įstaiga Šiaulių greitosios medicinos pagalbos stotis</t>
  </si>
  <si>
    <t>Viešoji įstaiga Mažeikių greitosios medicinos pagalbos centras</t>
  </si>
  <si>
    <t>Viešoji įstaiga Akmenės rajono greitosios medicinos pagalbos centras</t>
  </si>
  <si>
    <t>Viešoji įstaiga Plungės rajono greitoji medicinos pagalba</t>
  </si>
  <si>
    <t>Viešoji įstaiga Radviliškio ligoninė</t>
  </si>
  <si>
    <t>Viešoji įstaiga Kelmės ligoninė</t>
  </si>
  <si>
    <t>Viešoji įstaiga Pakruojo ligoninė</t>
  </si>
  <si>
    <t>Viešoji įstaiga Molėtų rajono greitosios medicinos pagalbos centras</t>
  </si>
  <si>
    <t>Viešoji įstaiga Molėtų ligoninė</t>
  </si>
  <si>
    <t>Viešoji įstaiga Pasvalio ligoninė</t>
  </si>
  <si>
    <t>Viešoji įstaiga Panevėžio miesto greitosios medicinos pagalbos stotis</t>
  </si>
  <si>
    <t>Viešoji įstaiga Ignalinos rajono ligoninė</t>
  </si>
  <si>
    <t>Viešoji įstaiga Biržų ligoninė</t>
  </si>
  <si>
    <t>Viešoji įstaiga Visagino ligoninė</t>
  </si>
  <si>
    <t>Viešoji įstaiga Utenos ligoninė</t>
  </si>
  <si>
    <t>Viešoji įstaiga Anykščių rajono savivaldybės ligoninė</t>
  </si>
  <si>
    <t>Viešoji įstaiga Rokiškio rajono ligoninė</t>
  </si>
  <si>
    <t>Viešoji įstaiga Kupiškio ligoninė</t>
  </si>
  <si>
    <t>Viešoji įstaiga Vilniaus universiteto ligoninės Žalgirio klinika</t>
  </si>
  <si>
    <t xml:space="preserve">Viešoji įstaiga Respublikinė Vilniaus psichiatrijos ligoninė </t>
  </si>
  <si>
    <t>Viešoji įstaiga Respublikinė Vilniaus universitetinė ligoninė</t>
  </si>
  <si>
    <t>Lietuvos sveikatos mokslų universiteto Kauno ligoninė</t>
  </si>
  <si>
    <t>Viešoji įstaiga Klaipėdos jūrininkų ligoninė</t>
  </si>
  <si>
    <t>Viešoji įstaiga Respublikinė Klaipėdos ligoninė</t>
  </si>
  <si>
    <t>V. Budanovo personalinė įmonė</t>
  </si>
  <si>
    <t>UAB Birutės šeimos medicinos praktika</t>
  </si>
  <si>
    <t>Viešoji įstaiga Respublikinė Šiaulių ligoninė</t>
  </si>
  <si>
    <t>Viešoji įstaiga Respublikinė Panevėžio ligoninė</t>
  </si>
  <si>
    <t>4.2.</t>
  </si>
  <si>
    <t>5.2.</t>
  </si>
  <si>
    <t>9.2.</t>
  </si>
  <si>
    <t>11.2.</t>
  </si>
  <si>
    <t>17.2.</t>
  </si>
  <si>
    <t>18.2.</t>
  </si>
  <si>
    <t>15.2.</t>
  </si>
  <si>
    <t>23.2.</t>
  </si>
  <si>
    <t>24.2.</t>
  </si>
  <si>
    <t>29.2.</t>
  </si>
  <si>
    <t>30.2.</t>
  </si>
  <si>
    <t>31.2.</t>
  </si>
  <si>
    <t>32.2.</t>
  </si>
  <si>
    <t>34.2.</t>
  </si>
  <si>
    <t>38.2.</t>
  </si>
  <si>
    <t>46.2.</t>
  </si>
  <si>
    <t>47.2.</t>
  </si>
  <si>
    <t>48.2.</t>
  </si>
  <si>
    <t>49.2.</t>
  </si>
  <si>
    <t>50.4.</t>
  </si>
  <si>
    <t>50.7.</t>
  </si>
  <si>
    <t>50.9.</t>
  </si>
  <si>
    <t>50.5.</t>
  </si>
  <si>
    <t>50.6.</t>
  </si>
  <si>
    <t>50.8.</t>
  </si>
  <si>
    <t>17.3.</t>
  </si>
  <si>
    <t>Kretingos rajono savivaldybės viešoji įstaiga Kretingos pirminės sveikatos priežiūros centras</t>
  </si>
  <si>
    <t>Viešoji įstaiga „Lazdijų savivaldybės pirminės sveikatos priežiūros centras“</t>
  </si>
  <si>
    <t>Viešoji įstaiga Prienų rajono pirminės sveikatos priežiūros centras</t>
  </si>
  <si>
    <t>Viešoji įstaiga Tauragės rajono pirminės sveikatos priežiūros centras</t>
  </si>
  <si>
    <t>Zarasų rajono savivaldybės viešoji įstaiga Pirminės sveikatos priežiūros centras</t>
  </si>
  <si>
    <t>7.3.</t>
  </si>
  <si>
    <t>UAB „Ambulansas“</t>
  </si>
  <si>
    <t xml:space="preserve">Savivaldybės / Asmens sveikatos priežiūros įstaigos pavadinimas </t>
  </si>
  <si>
    <t>37.2.</t>
  </si>
  <si>
    <t>Viešoji įstaiga Šalčininkų pirminės sveikatos priežiūros centras</t>
  </si>
  <si>
    <t>UAB Diaverum klinikos</t>
  </si>
  <si>
    <t>6.2.</t>
  </si>
  <si>
    <t>Viešoji įstaiga Druskininkų ligoninė</t>
  </si>
  <si>
    <t>UAB Addere</t>
  </si>
  <si>
    <t>Viešoji įstaiga Vilniaus gimdymo namai</t>
  </si>
  <si>
    <t>9.3.</t>
  </si>
  <si>
    <t>Viešoji įstaiga Jonavos ligoninė</t>
  </si>
  <si>
    <t>UAB Diagnostikos laboratorija</t>
  </si>
  <si>
    <t>33.2.</t>
  </si>
  <si>
    <t>Viešoji įstaiga Raseinių ligoninė</t>
  </si>
  <si>
    <t>Laisvės atėmimo vietų ligoninė</t>
  </si>
  <si>
    <t>43.2.</t>
  </si>
  <si>
    <t>Viešoji įstaiga Tauragės ligoninė</t>
  </si>
  <si>
    <t>1.3.</t>
  </si>
  <si>
    <t>Viešoji įstaiga Naujosios Akmenės ligoninė</t>
  </si>
  <si>
    <t>38.3.</t>
  </si>
  <si>
    <t>Viešoji įstaiga Dainų pirminės sveikatos priežiūros centras</t>
  </si>
  <si>
    <t>10.2.</t>
  </si>
  <si>
    <t>Viešoji įstaiga Joniškio ligoninė</t>
  </si>
  <si>
    <t>UAB Biržų šeimos gydytojų centras</t>
  </si>
  <si>
    <t>53.2.</t>
  </si>
  <si>
    <t>Viešoji įstaiga Zarasų rajono savivaldybės ligoninė</t>
  </si>
  <si>
    <t>Vilniaus miesto savivaldybės Viešoji įstaiga Greitosios medicinos pagalbos stotis</t>
  </si>
  <si>
    <t>Viešoji įstaiga Elektrėnų pirminės sveikatos priežiūros centras</t>
  </si>
  <si>
    <t>2.3.</t>
  </si>
  <si>
    <t xml:space="preserve">Viešoji įstaiga Alytaus medicininės reabilitacijos ir sporto centras </t>
  </si>
  <si>
    <t>UAB Sveikatos ratas</t>
  </si>
  <si>
    <t>UAB Dituvos ambulatorija</t>
  </si>
  <si>
    <t>Viešoji įstaiga Paliatyvios pagalbos ir šeimos sveikatos centras</t>
  </si>
  <si>
    <t>27.2.</t>
  </si>
  <si>
    <t>Viešoji įstaiga Panevėžio palaikomojo gydymo ir slaugos ligoninė</t>
  </si>
  <si>
    <t>Viešoji įstaiga Rokiškio psichiatrijos ligoninė</t>
  </si>
  <si>
    <t>38.4.</t>
  </si>
  <si>
    <t>Viešoji įstaiga Šiaulių ilgalaikio gydymo ir geriatrijos centras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</si>
  <si>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</si>
  <si>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</si>
  <si>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 xml:space="preserve">Lėšų suma iš viso 
(Eur, ct)
</t>
  </si>
  <si>
    <t xml:space="preserve">Lėšų suma 
iš viso 
(Eur, ct)
</t>
  </si>
  <si>
    <t>Asmens sveikatos priežiūros įstaigų patirtų išlaidų už 2021 m. spalio mėn. darbo užmokesčiui kompensuoti</t>
  </si>
  <si>
    <t>Nacionalinis vėžio institutas</t>
  </si>
  <si>
    <t>UAB InMedica</t>
  </si>
  <si>
    <t>Viešoji įstaiga Abromiškių reabilitacijos ligoninė</t>
  </si>
  <si>
    <t>7.4.</t>
  </si>
  <si>
    <t>VšĮ Alytaus rajono savivaldybės pirminės sveikatos priežiūros centras</t>
  </si>
  <si>
    <t>3.2.</t>
  </si>
  <si>
    <t>UAB B. Braun Avitum</t>
  </si>
  <si>
    <t>Viešoji įstaiga Karoliniškių poliklinika</t>
  </si>
  <si>
    <t>Viešoji įstaiga ,,Pal.kun. Mykolo Sopočkos hospisas“</t>
  </si>
  <si>
    <t>UAB Šeimos klinika</t>
  </si>
  <si>
    <t>Viešoji įstaiga K. Griniaus slaugos ir palaikomojo gydymo ligoninė</t>
  </si>
  <si>
    <t>13.3.</t>
  </si>
  <si>
    <t>UAB Žaliakalnio poliklinika</t>
  </si>
  <si>
    <t>UAB Saulės šeimos medicinos centras</t>
  </si>
  <si>
    <t>UAB Dialimeda</t>
  </si>
  <si>
    <t>apvalinimas</t>
  </si>
  <si>
    <t>apvalinimas viso</t>
  </si>
  <si>
    <t>2 priedas</t>
  </si>
  <si>
    <t>1 priedas</t>
  </si>
  <si>
    <t>Darbuotojų 
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</si>
</sst>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0.00"/>
    <numFmt numFmtId="165" formatCode="#\ ###\ ##0.00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sz val="12"/>
      <color rgb="FFFF0000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18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0" fillId="33" borderId="10" xfId="0" applyFont="1" applyFill="1" applyBorder="1" applyAlignment="1">
      <alignment horizontal="center" vertical="center" wrapText="1"/>
    </xf>
    <xf numFmtId="0" fontId="0" fillId="33" borderId="0" xfId="0" applyFill="1"/>
    <xf numFmtId="0" fontId="19" fillId="33" borderId="0" xfId="0" applyFont="1" applyFill="1" applyAlignment="1">
      <alignment vertical="center"/>
    </xf>
    <xf numFmtId="0" fontId="18" fillId="33" borderId="0" xfId="0" applyFont="1" applyFill="1"/>
    <xf numFmtId="0" fontId="14" fillId="33" borderId="0" xfId="0" applyFont="1" applyFill="1"/>
    <xf numFmtId="1" fontId="21" fillId="33" borderId="10" xfId="42" applyNumberFormat="1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14" fillId="0" borderId="0" xfId="0" applyFont="1"/>
    <xf numFmtId="0" fontId="24" fillId="0" borderId="0" xfId="0" applyFont="1"/>
    <xf numFmtId="0" fontId="19" fillId="33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33" borderId="0" xfId="0" applyFont="1" applyFill="1"/>
    <xf numFmtId="0" fontId="20" fillId="33" borderId="10" xfId="0" applyFont="1" applyFill="1" applyBorder="1" applyAlignment="1">
      <alignment horizontal="center" vertical="top"/>
    </xf>
    <xf numFmtId="0" fontId="20" fillId="33" borderId="10" xfId="0" applyFont="1" applyFill="1" applyBorder="1" applyAlignment="1">
      <alignment vertical="top" wrapText="1"/>
    </xf>
    <xf numFmtId="0" fontId="23" fillId="33" borderId="0" xfId="0" applyFont="1" applyFill="1"/>
    <xf numFmtId="2" fontId="0" fillId="33" borderId="0" xfId="0" applyNumberFormat="1" applyFill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/>
    </xf>
    <xf numFmtId="0" fontId="20" fillId="34" borderId="10" xfId="0" applyFont="1" applyFill="1" applyBorder="1" applyAlignment="1">
      <alignment horizontal="center" vertical="top"/>
    </xf>
    <xf numFmtId="0" fontId="21" fillId="34" borderId="10" xfId="0" applyFont="1" applyFill="1" applyBorder="1" applyAlignment="1">
      <alignment vertical="top"/>
    </xf>
    <xf numFmtId="0" fontId="27" fillId="33" borderId="10" xfId="0" applyFont="1" applyFill="1" applyBorder="1" applyAlignment="1">
      <alignment vertical="top" wrapText="1"/>
    </xf>
    <xf numFmtId="0" fontId="26" fillId="34" borderId="10" xfId="0" applyFont="1" applyFill="1" applyBorder="1" applyAlignment="1">
      <alignment vertical="top"/>
    </xf>
    <xf numFmtId="0" fontId="26" fillId="34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center" vertical="top"/>
    </xf>
    <xf numFmtId="4" fontId="20" fillId="33" borderId="10" xfId="0" applyNumberFormat="1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0" fillId="0" borderId="0" xfId="0" applyFont="1" applyAlignment="1">
      <alignment vertical="center"/>
    </xf>
    <xf numFmtId="1" fontId="20" fillId="33" borderId="10" xfId="0" applyNumberFormat="1" applyFont="1" applyFill="1" applyBorder="1" applyAlignment="1">
      <alignment horizontal="center" vertical="top"/>
    </xf>
    <xf numFmtId="164" fontId="20" fillId="33" borderId="10" xfId="42" applyNumberFormat="1" applyFont="1" applyFill="1" applyBorder="1" applyAlignment="1">
      <alignment horizontal="right" vertical="top"/>
    </xf>
    <xf numFmtId="0" fontId="20" fillId="33" borderId="0" xfId="0" applyFont="1" applyFill="1" applyAlignment="1">
      <alignment vertical="top"/>
    </xf>
    <xf numFmtId="1" fontId="20" fillId="33" borderId="11" xfId="0" applyNumberFormat="1" applyFont="1" applyFill="1" applyBorder="1" applyAlignment="1">
      <alignment horizontal="center" vertical="top"/>
    </xf>
    <xf numFmtId="3" fontId="20" fillId="33" borderId="0" xfId="0" applyNumberFormat="1" applyFont="1" applyFill="1" applyAlignment="1">
      <alignment horizontal="center" vertical="top"/>
    </xf>
    <xf numFmtId="4" fontId="20" fillId="33" borderId="0" xfId="0" applyNumberFormat="1" applyFont="1" applyFill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0" fontId="20" fillId="33" borderId="0" xfId="0" applyFont="1" applyFill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 wrapText="1"/>
    </xf>
    <xf numFmtId="164" fontId="21" fillId="33" borderId="10" xfId="42" applyNumberFormat="1" applyFont="1" applyFill="1" applyBorder="1" applyAlignment="1">
      <alignment horizontal="right" vertical="top"/>
    </xf>
    <xf numFmtId="164" fontId="27" fillId="0" borderId="10" xfId="0" applyNumberFormat="1" applyFont="1" applyBorder="1" applyAlignment="1">
      <alignment horizontal="right" vertical="top"/>
    </xf>
    <xf numFmtId="165" fontId="21" fillId="0" borderId="10" xfId="0" applyNumberFormat="1" applyFont="1" applyBorder="1" applyAlignment="1">
      <alignment horizontal="right" vertical="center" wrapText="1"/>
    </xf>
    <xf numFmtId="165" fontId="21" fillId="33" borderId="10" xfId="42" applyNumberFormat="1" applyFont="1" applyFill="1" applyBorder="1" applyAlignment="1">
      <alignment horizontal="right" vertical="top"/>
    </xf>
    <xf numFmtId="0" fontId="20" fillId="33" borderId="10" xfId="0" applyFont="1" applyFill="1" applyBorder="1" applyAlignment="1">
      <alignment horizontal="center" vertical="top" wrapText="1"/>
    </xf>
    <xf numFmtId="2" fontId="20" fillId="0" borderId="0" xfId="0" applyNumberFormat="1" applyFont="1" applyAlignment="1">
      <alignment horizontal="right" vertical="center" wrapText="1"/>
    </xf>
    <xf numFmtId="2" fontId="2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 vertical="center"/>
    </xf>
    <xf numFmtId="0" fontId="0" fillId="33" borderId="0" xfId="0" applyFill="1" applyAlignment="1">
      <alignment vertical="top"/>
    </xf>
    <xf numFmtId="165" fontId="20" fillId="33" borderId="10" xfId="0" applyNumberFormat="1" applyFont="1" applyFill="1" applyBorder="1" applyAlignment="1">
      <alignment horizontal="right" vertical="top"/>
    </xf>
    <xf numFmtId="0" fontId="14" fillId="33" borderId="0" xfId="0" applyFont="1" applyFill="1" applyAlignment="1">
      <alignment vertical="top"/>
    </xf>
    <xf numFmtId="0" fontId="20" fillId="33" borderId="0" xfId="0" applyFont="1" applyFill="1" applyAlignment="1">
      <alignment vertical="center"/>
    </xf>
    <xf numFmtId="0" fontId="23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/>
    </xf>
    <xf numFmtId="0" fontId="24" fillId="33" borderId="0" xfId="0" applyFont="1" applyFill="1"/>
    <xf numFmtId="165" fontId="26" fillId="33" borderId="10" xfId="0" applyNumberFormat="1" applyFont="1" applyFill="1" applyBorder="1" applyAlignment="1">
      <alignment horizontal="right" vertical="top" wrapText="1"/>
    </xf>
    <xf numFmtId="0" fontId="20" fillId="34" borderId="10" xfId="0" applyFont="1" applyFill="1" applyBorder="1" applyAlignment="1">
      <alignment horizontal="center" vertical="top" wrapText="1"/>
    </xf>
    <xf numFmtId="165" fontId="21" fillId="34" borderId="10" xfId="0" applyNumberFormat="1" applyFont="1" applyFill="1" applyBorder="1" applyAlignment="1">
      <alignment horizontal="right" vertical="top" wrapText="1"/>
    </xf>
    <xf numFmtId="165" fontId="26" fillId="34" borderId="10" xfId="0" applyNumberFormat="1" applyFont="1" applyFill="1" applyBorder="1" applyAlignment="1">
      <alignment horizontal="right" vertical="top" wrapText="1"/>
    </xf>
    <xf numFmtId="165" fontId="20" fillId="33" borderId="10" xfId="0" applyNumberFormat="1" applyFont="1" applyFill="1" applyBorder="1" applyAlignment="1">
      <alignment horizontal="right" vertical="top" wrapText="1"/>
    </xf>
    <xf numFmtId="2" fontId="20" fillId="0" borderId="10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top" wrapText="1"/>
    </xf>
    <xf numFmtId="4" fontId="27" fillId="33" borderId="10" xfId="0" applyNumberFormat="1" applyFont="1" applyFill="1" applyBorder="1" applyAlignment="1">
      <alignment vertical="top" wrapText="1"/>
    </xf>
    <xf numFmtId="1" fontId="27" fillId="33" borderId="10" xfId="0" applyNumberFormat="1" applyFont="1" applyFill="1" applyBorder="1" applyAlignment="1">
      <alignment horizontal="center" vertical="top"/>
    </xf>
    <xf numFmtId="164" fontId="27" fillId="33" borderId="10" xfId="42" applyNumberFormat="1" applyFont="1" applyFill="1" applyBorder="1" applyAlignment="1">
      <alignment horizontal="right" vertical="top"/>
    </xf>
    <xf numFmtId="0" fontId="27" fillId="33" borderId="0" xfId="0" applyFont="1" applyFill="1" applyAlignment="1">
      <alignment vertical="top"/>
    </xf>
    <xf numFmtId="0" fontId="29" fillId="33" borderId="0" xfId="0" applyFont="1" applyFill="1"/>
    <xf numFmtId="0" fontId="21" fillId="34" borderId="10" xfId="0" applyFont="1" applyFill="1" applyBorder="1" applyAlignment="1">
      <alignment horizontal="center" vertical="top" wrapText="1"/>
    </xf>
    <xf numFmtId="165" fontId="21" fillId="34" borderId="10" xfId="0" applyNumberFormat="1" applyFont="1" applyFill="1" applyBorder="1" applyAlignment="1">
      <alignment horizontal="right" vertical="top"/>
    </xf>
    <xf numFmtId="0" fontId="21" fillId="34" borderId="10" xfId="0" applyFont="1" applyFill="1" applyBorder="1" applyAlignment="1">
      <alignment horizontal="center" vertical="top"/>
    </xf>
    <xf numFmtId="164" fontId="21" fillId="34" borderId="10" xfId="0" applyNumberFormat="1" applyFont="1" applyFill="1" applyBorder="1" applyAlignment="1">
      <alignment horizontal="right" vertical="top" wrapText="1"/>
    </xf>
    <xf numFmtId="0" fontId="27" fillId="33" borderId="10" xfId="0" applyFont="1" applyFill="1" applyBorder="1" applyAlignment="1">
      <alignment horizontal="center" vertical="top" wrapText="1"/>
    </xf>
    <xf numFmtId="0" fontId="26" fillId="34" borderId="10" xfId="0" applyFont="1" applyFill="1" applyBorder="1" applyAlignment="1">
      <alignment horizontal="center" vertical="top"/>
    </xf>
    <xf numFmtId="0" fontId="26" fillId="34" borderId="10" xfId="0" applyFont="1" applyFill="1" applyBorder="1" applyAlignment="1">
      <alignment horizontal="center" vertical="top" wrapText="1"/>
    </xf>
    <xf numFmtId="0" fontId="21" fillId="33" borderId="10" xfId="0" applyFont="1" applyFill="1" applyBorder="1" applyAlignment="1">
      <alignment horizontal="center" vertical="top"/>
    </xf>
    <xf numFmtId="165" fontId="21" fillId="33" borderId="10" xfId="0" applyNumberFormat="1" applyFont="1" applyFill="1" applyBorder="1" applyAlignment="1">
      <alignment horizontal="right" vertical="top"/>
    </xf>
    <xf numFmtId="2" fontId="20" fillId="0" borderId="0" xfId="0" applyNumberFormat="1" applyFont="1" applyAlignment="1">
      <alignment horizontal="right" vertical="center"/>
    </xf>
    <xf numFmtId="165" fontId="27" fillId="0" borderId="0" xfId="0" applyNumberFormat="1" applyFont="1" applyAlignment="1">
      <alignment horizontal="right"/>
    </xf>
    <xf numFmtId="4" fontId="21" fillId="33" borderId="0" xfId="0" applyNumberFormat="1" applyFont="1" applyFill="1" applyBorder="1" applyAlignment="1">
      <alignment horizontal="center" vertical="top"/>
    </xf>
    <xf numFmtId="1" fontId="21" fillId="33" borderId="0" xfId="42" applyNumberFormat="1" applyFont="1" applyFill="1" applyBorder="1" applyAlignment="1">
      <alignment horizontal="center" vertical="top"/>
    </xf>
    <xf numFmtId="165" fontId="21" fillId="33" borderId="0" xfId="42" applyNumberFormat="1" applyFont="1" applyFill="1" applyBorder="1" applyAlignment="1">
      <alignment horizontal="right" vertical="top"/>
    </xf>
    <xf numFmtId="164" fontId="21" fillId="33" borderId="0" xfId="42" applyNumberFormat="1" applyFont="1" applyFill="1" applyBorder="1" applyAlignment="1">
      <alignment horizontal="right" vertical="top"/>
    </xf>
    <xf numFmtId="165" fontId="21" fillId="0" borderId="0" xfId="0" applyNumberFormat="1" applyFont="1" applyBorder="1" applyAlignment="1">
      <alignment horizontal="right" vertical="center" wrapText="1"/>
    </xf>
    <xf numFmtId="164" fontId="20" fillId="33" borderId="0" xfId="42" applyNumberFormat="1" applyFont="1" applyFill="1" applyBorder="1" applyAlignment="1">
      <alignment horizontal="right" vertical="top"/>
    </xf>
    <xf numFmtId="165" fontId="20" fillId="0" borderId="0" xfId="0" applyNumberFormat="1" applyFont="1" applyBorder="1" applyAlignment="1">
      <alignment horizontal="right" vertical="center" wrapText="1"/>
    </xf>
    <xf numFmtId="0" fontId="20" fillId="33" borderId="0" xfId="0" applyFont="1" applyFill="1"/>
    <xf numFmtId="0" fontId="28" fillId="33" borderId="0" xfId="0" applyFont="1" applyFill="1"/>
    <xf numFmtId="0" fontId="28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left" vertical="center" wrapText="1"/>
    </xf>
    <xf numFmtId="0" fontId="21" fillId="0" borderId="0" xfId="0" applyFont="1" applyBorder="1" applyAlignment="1">
      <alignment horizontal="center" vertical="top" wrapText="1"/>
    </xf>
    <xf numFmtId="2" fontId="18" fillId="0" borderId="0" xfId="0" applyNumberFormat="1" applyFont="1" applyAlignment="1">
      <alignment horizontal="right" vertical="center"/>
    </xf>
    <xf numFmtId="0" fontId="21" fillId="33" borderId="10" xfId="0" applyFont="1" applyFill="1" applyBorder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3" fontId="20" fillId="0" borderId="0" xfId="0" applyNumberFormat="1" applyFont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center" vertical="top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Kablelis" xfId="42" builtinId="3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3906-87E0-4991-84BF-0337BC7B5F6B}">
  <sheetPr>
    <pageSetUpPr fitToPage="1"/>
  </sheetPr>
  <dimension ref="A2:K175"/>
  <sheetViews>
    <sheetView tabSelected="1" view="pageBreakPreview" zoomScale="85" zoomScaleNormal="85" zoomScaleSheetLayoutView="85" workbookViewId="0">
      <selection activeCell="G180" sqref="G180"/>
    </sheetView>
  </sheetViews>
  <sheetFormatPr defaultColWidth="11" defaultRowHeight="15.75" x14ac:dyDescent="0.25"/>
  <cols>
    <col min="1" max="1" width="5.625" style="6" customWidth="1"/>
    <col min="2" max="2" width="6.25" style="4" customWidth="1"/>
    <col min="3" max="3" width="49" style="3" customWidth="1"/>
    <col min="4" max="4" width="10.125" style="4" customWidth="1"/>
    <col min="5" max="5" width="21" style="57" customWidth="1"/>
    <col min="6" max="6" width="28.25" style="21" customWidth="1"/>
    <col min="7" max="7" width="20.25" style="56" customWidth="1"/>
    <col min="8" max="8" width="6" style="9" customWidth="1"/>
    <col min="9" max="9" width="6.75" style="12" customWidth="1"/>
    <col min="10" max="10" width="5.875" style="12" customWidth="1"/>
    <col min="11" max="11" width="6.375" style="12" customWidth="1"/>
  </cols>
  <sheetData>
    <row r="2" spans="1:11" ht="24.75" customHeight="1" x14ac:dyDescent="0.25">
      <c r="E2" s="55"/>
      <c r="F2" s="99" t="s">
        <v>379</v>
      </c>
      <c r="G2" s="99"/>
    </row>
    <row r="3" spans="1:11" x14ac:dyDescent="0.25">
      <c r="E3" s="101"/>
      <c r="F3" s="101"/>
    </row>
    <row r="4" spans="1:11" ht="21.75" customHeight="1" x14ac:dyDescent="0.25">
      <c r="B4" s="100" t="s">
        <v>360</v>
      </c>
      <c r="C4" s="100"/>
      <c r="D4" s="100"/>
      <c r="E4" s="100"/>
      <c r="F4" s="100"/>
      <c r="G4" s="100"/>
    </row>
    <row r="6" spans="1:11" s="16" customFormat="1" ht="128.25" customHeight="1" x14ac:dyDescent="0.25">
      <c r="A6" s="14"/>
      <c r="B6" s="5" t="s">
        <v>32</v>
      </c>
      <c r="C6" s="5" t="s">
        <v>319</v>
      </c>
      <c r="D6" s="22" t="s">
        <v>217</v>
      </c>
      <c r="E6" s="71" t="s">
        <v>356</v>
      </c>
      <c r="F6" s="70" t="s">
        <v>357</v>
      </c>
      <c r="G6" s="23" t="s">
        <v>358</v>
      </c>
      <c r="H6" s="62"/>
      <c r="I6" s="15"/>
      <c r="J6" s="15"/>
      <c r="K6" s="15"/>
    </row>
    <row r="7" spans="1:11" s="2" customFormat="1" ht="18" customHeight="1" x14ac:dyDescent="0.25">
      <c r="A7" s="7"/>
      <c r="B7" s="66" t="s">
        <v>92</v>
      </c>
      <c r="C7" s="24" t="s">
        <v>33</v>
      </c>
      <c r="D7" s="77">
        <f>SUM(D8:D10)</f>
        <v>98</v>
      </c>
      <c r="E7" s="67">
        <f>SUM(E8:E10)</f>
        <v>54746.93</v>
      </c>
      <c r="F7" s="67">
        <f>SUM(F8:F10)</f>
        <v>969.03</v>
      </c>
      <c r="G7" s="68">
        <f>E7+F7</f>
        <v>55715.96</v>
      </c>
      <c r="H7" s="63"/>
      <c r="I7" s="11"/>
      <c r="J7" s="11"/>
      <c r="K7" s="11"/>
    </row>
    <row r="8" spans="1:11" s="6" customFormat="1" ht="33" customHeight="1" x14ac:dyDescent="0.25">
      <c r="B8" s="18" t="s">
        <v>89</v>
      </c>
      <c r="C8" s="19" t="s">
        <v>16</v>
      </c>
      <c r="D8" s="54">
        <v>6</v>
      </c>
      <c r="E8" s="69">
        <v>2610.11</v>
      </c>
      <c r="F8" s="69">
        <v>46.21</v>
      </c>
      <c r="G8" s="65">
        <f>E8+F8</f>
        <v>2656.32</v>
      </c>
      <c r="H8" s="9"/>
      <c r="I8" s="9"/>
      <c r="J8" s="9"/>
      <c r="K8" s="9"/>
    </row>
    <row r="9" spans="1:11" s="6" customFormat="1" ht="33" customHeight="1" x14ac:dyDescent="0.25">
      <c r="B9" s="18" t="s">
        <v>91</v>
      </c>
      <c r="C9" s="19" t="s">
        <v>260</v>
      </c>
      <c r="D9" s="54">
        <v>27</v>
      </c>
      <c r="E9" s="69">
        <v>23225.42</v>
      </c>
      <c r="F9" s="69">
        <v>411.09</v>
      </c>
      <c r="G9" s="65">
        <f t="shared" ref="G9:G10" si="0">E9+F9</f>
        <v>23636.51</v>
      </c>
      <c r="H9" s="9"/>
      <c r="I9" s="9"/>
      <c r="J9" s="9"/>
      <c r="K9" s="9"/>
    </row>
    <row r="10" spans="1:11" s="6" customFormat="1" ht="18" customHeight="1" x14ac:dyDescent="0.25">
      <c r="B10" s="18" t="s">
        <v>335</v>
      </c>
      <c r="C10" s="19" t="s">
        <v>336</v>
      </c>
      <c r="D10" s="54">
        <v>65</v>
      </c>
      <c r="E10" s="69">
        <v>28911.4</v>
      </c>
      <c r="F10" s="69">
        <v>511.73</v>
      </c>
      <c r="G10" s="65">
        <f t="shared" si="0"/>
        <v>29423.13</v>
      </c>
      <c r="H10" s="9"/>
      <c r="I10" s="9"/>
      <c r="J10" s="9"/>
      <c r="K10" s="9"/>
    </row>
    <row r="11" spans="1:11" x14ac:dyDescent="0.25">
      <c r="B11" s="26" t="s">
        <v>93</v>
      </c>
      <c r="C11" s="24" t="s">
        <v>34</v>
      </c>
      <c r="D11" s="77">
        <f>SUM(D12:D14)</f>
        <v>496</v>
      </c>
      <c r="E11" s="78">
        <f>SUM(E12:E14)</f>
        <v>261388.69</v>
      </c>
      <c r="F11" s="78">
        <f>SUM(F12:F14)</f>
        <v>4630.2700000000004</v>
      </c>
      <c r="G11" s="68">
        <f t="shared" ref="G11:G77" si="1">E11+F11</f>
        <v>266018.96000000002</v>
      </c>
    </row>
    <row r="12" spans="1:11" s="6" customFormat="1" x14ac:dyDescent="0.25">
      <c r="B12" s="18" t="s">
        <v>94</v>
      </c>
      <c r="C12" s="19" t="s">
        <v>222</v>
      </c>
      <c r="D12" s="54">
        <v>459</v>
      </c>
      <c r="E12" s="59">
        <v>247164.09</v>
      </c>
      <c r="F12" s="59">
        <v>4376.0200000000004</v>
      </c>
      <c r="G12" s="65">
        <f>E12+F12</f>
        <v>251540.11</v>
      </c>
      <c r="H12" s="9"/>
      <c r="I12" s="9"/>
      <c r="J12" s="9"/>
      <c r="K12" s="9"/>
    </row>
    <row r="13" spans="1:11" s="6" customFormat="1" ht="31.5" x14ac:dyDescent="0.25">
      <c r="B13" s="18" t="s">
        <v>90</v>
      </c>
      <c r="C13" s="19" t="s">
        <v>347</v>
      </c>
      <c r="D13" s="54">
        <v>19</v>
      </c>
      <c r="E13" s="59">
        <v>13533.65</v>
      </c>
      <c r="F13" s="59">
        <v>242.02</v>
      </c>
      <c r="G13" s="65">
        <f>E13+F13</f>
        <v>13775.67</v>
      </c>
      <c r="H13" s="9"/>
      <c r="I13" s="9"/>
      <c r="J13" s="9"/>
      <c r="K13" s="9"/>
    </row>
    <row r="14" spans="1:11" s="6" customFormat="1" x14ac:dyDescent="0.25">
      <c r="B14" s="18" t="s">
        <v>346</v>
      </c>
      <c r="C14" s="25" t="s">
        <v>24</v>
      </c>
      <c r="D14" s="18">
        <v>18</v>
      </c>
      <c r="E14" s="59">
        <v>690.95</v>
      </c>
      <c r="F14" s="59">
        <v>12.23</v>
      </c>
      <c r="G14" s="65">
        <f>E14+F14</f>
        <v>703.18000000000006</v>
      </c>
      <c r="H14" s="9"/>
      <c r="I14" s="9"/>
      <c r="J14" s="9"/>
      <c r="K14" s="9"/>
    </row>
    <row r="15" spans="1:11" x14ac:dyDescent="0.25">
      <c r="B15" s="26" t="s">
        <v>96</v>
      </c>
      <c r="C15" s="24" t="s">
        <v>35</v>
      </c>
      <c r="D15" s="77">
        <f>SUM(D16:D17)</f>
        <v>101</v>
      </c>
      <c r="E15" s="78">
        <f>SUM(E16:E17)</f>
        <v>84557.27</v>
      </c>
      <c r="F15" s="78">
        <f>SUM(F16:F17)</f>
        <v>1496.62</v>
      </c>
      <c r="G15" s="68">
        <f t="shared" si="1"/>
        <v>86053.89</v>
      </c>
    </row>
    <row r="16" spans="1:11" s="58" customFormat="1" ht="33.75" customHeight="1" x14ac:dyDescent="0.25">
      <c r="B16" s="18" t="s">
        <v>97</v>
      </c>
      <c r="C16" s="19" t="s">
        <v>220</v>
      </c>
      <c r="D16" s="54">
        <v>80</v>
      </c>
      <c r="E16" s="59">
        <v>76375.600000000006</v>
      </c>
      <c r="F16" s="59">
        <v>1351.8</v>
      </c>
      <c r="G16" s="65">
        <f>E16+F16</f>
        <v>77727.400000000009</v>
      </c>
      <c r="H16" s="60"/>
      <c r="I16" s="60"/>
      <c r="J16" s="60"/>
      <c r="K16" s="60"/>
    </row>
    <row r="17" spans="2:11" s="58" customFormat="1" ht="30" customHeight="1" x14ac:dyDescent="0.25">
      <c r="B17" s="18" t="s">
        <v>366</v>
      </c>
      <c r="C17" s="19" t="s">
        <v>365</v>
      </c>
      <c r="D17" s="54">
        <v>21</v>
      </c>
      <c r="E17" s="59">
        <v>8181.67</v>
      </c>
      <c r="F17" s="59">
        <v>144.82</v>
      </c>
      <c r="G17" s="65">
        <f>E17+F17</f>
        <v>8326.49</v>
      </c>
      <c r="H17" s="60"/>
      <c r="I17" s="60"/>
      <c r="J17" s="60"/>
      <c r="K17" s="60"/>
    </row>
    <row r="18" spans="2:11" x14ac:dyDescent="0.25">
      <c r="B18" s="26" t="s">
        <v>98</v>
      </c>
      <c r="C18" s="24" t="s">
        <v>36</v>
      </c>
      <c r="D18" s="77">
        <f>SUM(D19:D20)</f>
        <v>155</v>
      </c>
      <c r="E18" s="78">
        <f>SUM(E19:E20)</f>
        <v>51861.4</v>
      </c>
      <c r="F18" s="78">
        <f>SUM(F19:F20)</f>
        <v>917.94</v>
      </c>
      <c r="G18" s="68">
        <f t="shared" si="1"/>
        <v>52779.340000000004</v>
      </c>
    </row>
    <row r="19" spans="2:11" s="6" customFormat="1" ht="35.25" customHeight="1" x14ac:dyDescent="0.25">
      <c r="B19" s="18" t="s">
        <v>99</v>
      </c>
      <c r="C19" s="19" t="s">
        <v>6</v>
      </c>
      <c r="D19" s="54">
        <v>21</v>
      </c>
      <c r="E19" s="59">
        <v>21034.75</v>
      </c>
      <c r="F19" s="59">
        <v>372.31</v>
      </c>
      <c r="G19" s="65">
        <f>E19+F19</f>
        <v>21407.06</v>
      </c>
      <c r="H19" s="9"/>
      <c r="I19" s="9"/>
      <c r="J19" s="9"/>
      <c r="K19" s="9"/>
    </row>
    <row r="20" spans="2:11" s="6" customFormat="1" ht="16.5" customHeight="1" x14ac:dyDescent="0.25">
      <c r="B20" s="18" t="s">
        <v>286</v>
      </c>
      <c r="C20" s="19" t="s">
        <v>273</v>
      </c>
      <c r="D20" s="54">
        <v>134</v>
      </c>
      <c r="E20" s="59">
        <v>30826.65</v>
      </c>
      <c r="F20" s="59">
        <v>545.63</v>
      </c>
      <c r="G20" s="65">
        <f>E20+F20</f>
        <v>31372.280000000002</v>
      </c>
      <c r="H20" s="9"/>
      <c r="I20" s="9"/>
      <c r="J20" s="9"/>
      <c r="K20" s="9"/>
    </row>
    <row r="21" spans="2:11" x14ac:dyDescent="0.25">
      <c r="B21" s="26" t="s">
        <v>100</v>
      </c>
      <c r="C21" s="24" t="s">
        <v>37</v>
      </c>
      <c r="D21" s="77">
        <f>SUM(D22:D23)</f>
        <v>161</v>
      </c>
      <c r="E21" s="78">
        <f>SUM(E22:E23)</f>
        <v>55039.490000000005</v>
      </c>
      <c r="F21" s="78">
        <f>SUM(F22:F23)</f>
        <v>989.52</v>
      </c>
      <c r="G21" s="68">
        <f t="shared" si="1"/>
        <v>56029.01</v>
      </c>
    </row>
    <row r="22" spans="2:11" s="6" customFormat="1" ht="17.25" customHeight="1" x14ac:dyDescent="0.25">
      <c r="B22" s="18" t="s">
        <v>95</v>
      </c>
      <c r="C22" s="19" t="s">
        <v>10</v>
      </c>
      <c r="D22" s="54">
        <v>27</v>
      </c>
      <c r="E22" s="59">
        <v>15412.69</v>
      </c>
      <c r="F22" s="59">
        <v>272.83</v>
      </c>
      <c r="G22" s="65">
        <f>E22+F22</f>
        <v>15685.52</v>
      </c>
      <c r="H22" s="9"/>
      <c r="I22" s="9"/>
      <c r="J22" s="9"/>
      <c r="K22" s="9"/>
    </row>
    <row r="23" spans="2:11" s="6" customFormat="1" ht="17.25" customHeight="1" x14ac:dyDescent="0.25">
      <c r="B23" s="18" t="s">
        <v>287</v>
      </c>
      <c r="C23" s="19" t="s">
        <v>270</v>
      </c>
      <c r="D23" s="54">
        <v>134</v>
      </c>
      <c r="E23" s="59">
        <v>39626.800000000003</v>
      </c>
      <c r="F23" s="59">
        <v>716.69</v>
      </c>
      <c r="G23" s="65">
        <f>E23+F23</f>
        <v>40343.490000000005</v>
      </c>
      <c r="H23" s="9"/>
      <c r="I23" s="9"/>
      <c r="J23" s="9"/>
      <c r="K23" s="9"/>
    </row>
    <row r="24" spans="2:11" x14ac:dyDescent="0.25">
      <c r="B24" s="26" t="s">
        <v>101</v>
      </c>
      <c r="C24" s="27" t="s">
        <v>38</v>
      </c>
      <c r="D24" s="79">
        <f>D25+D26</f>
        <v>101</v>
      </c>
      <c r="E24" s="78">
        <f>E25+E26</f>
        <v>61269.320000000007</v>
      </c>
      <c r="F24" s="78">
        <f>F25+F26</f>
        <v>1084.4299999999998</v>
      </c>
      <c r="G24" s="68">
        <f t="shared" si="1"/>
        <v>62353.750000000007</v>
      </c>
    </row>
    <row r="25" spans="2:11" s="6" customFormat="1" ht="31.5" x14ac:dyDescent="0.25">
      <c r="B25" s="18" t="s">
        <v>192</v>
      </c>
      <c r="C25" s="19" t="s">
        <v>17</v>
      </c>
      <c r="D25" s="54">
        <v>17</v>
      </c>
      <c r="E25" s="59">
        <v>16950.52</v>
      </c>
      <c r="F25" s="59">
        <v>300.02</v>
      </c>
      <c r="G25" s="65">
        <f>E25+F25</f>
        <v>17250.54</v>
      </c>
      <c r="H25" s="9"/>
      <c r="I25" s="9"/>
      <c r="J25" s="9"/>
      <c r="K25" s="9"/>
    </row>
    <row r="26" spans="2:11" s="6" customFormat="1" x14ac:dyDescent="0.25">
      <c r="B26" s="18" t="s">
        <v>323</v>
      </c>
      <c r="C26" s="19" t="s">
        <v>324</v>
      </c>
      <c r="D26" s="54">
        <v>84</v>
      </c>
      <c r="E26" s="59">
        <v>44318.8</v>
      </c>
      <c r="F26" s="59">
        <v>784.41</v>
      </c>
      <c r="G26" s="65">
        <f>E26+F26</f>
        <v>45103.210000000006</v>
      </c>
      <c r="H26" s="9"/>
      <c r="I26" s="9"/>
      <c r="J26" s="9"/>
      <c r="K26" s="9"/>
    </row>
    <row r="27" spans="2:11" x14ac:dyDescent="0.25">
      <c r="B27" s="26" t="s">
        <v>102</v>
      </c>
      <c r="C27" s="24" t="s">
        <v>39</v>
      </c>
      <c r="D27" s="77">
        <f>SUM(D28:D31)</f>
        <v>140</v>
      </c>
      <c r="E27" s="80">
        <f>SUM(E28:E31)</f>
        <v>80355.38</v>
      </c>
      <c r="F27" s="80">
        <f>SUM(F28:F31)</f>
        <v>1422.3</v>
      </c>
      <c r="G27" s="80">
        <f>E27+F27</f>
        <v>81777.680000000008</v>
      </c>
    </row>
    <row r="28" spans="2:11" s="6" customFormat="1" x14ac:dyDescent="0.25">
      <c r="B28" s="18" t="s">
        <v>193</v>
      </c>
      <c r="C28" s="28" t="s">
        <v>28</v>
      </c>
      <c r="D28" s="81">
        <v>22</v>
      </c>
      <c r="E28" s="59">
        <v>19029.830000000002</v>
      </c>
      <c r="F28" s="59">
        <v>336.83</v>
      </c>
      <c r="G28" s="65">
        <f>E28+F28</f>
        <v>19366.660000000003</v>
      </c>
      <c r="H28" s="9"/>
      <c r="I28" s="9"/>
      <c r="J28" s="9"/>
      <c r="K28" s="9"/>
    </row>
    <row r="29" spans="2:11" s="6" customFormat="1" x14ac:dyDescent="0.25">
      <c r="B29" s="18" t="s">
        <v>103</v>
      </c>
      <c r="C29" s="19" t="s">
        <v>226</v>
      </c>
      <c r="D29" s="81">
        <v>87</v>
      </c>
      <c r="E29" s="59">
        <v>57866.09</v>
      </c>
      <c r="F29" s="59">
        <v>1024.26</v>
      </c>
      <c r="G29" s="65">
        <f t="shared" ref="G29:G31" si="2">E29+F29</f>
        <v>58890.35</v>
      </c>
      <c r="H29" s="9"/>
      <c r="I29" s="9"/>
      <c r="J29" s="9"/>
      <c r="K29" s="9"/>
    </row>
    <row r="30" spans="2:11" s="6" customFormat="1" x14ac:dyDescent="0.25">
      <c r="B30" s="18" t="s">
        <v>317</v>
      </c>
      <c r="C30" s="19" t="s">
        <v>363</v>
      </c>
      <c r="D30" s="81">
        <v>14</v>
      </c>
      <c r="E30" s="59">
        <v>1543.74</v>
      </c>
      <c r="F30" s="59">
        <v>27.32</v>
      </c>
      <c r="G30" s="65">
        <f t="shared" si="2"/>
        <v>1571.06</v>
      </c>
      <c r="H30" s="9"/>
      <c r="I30" s="9"/>
      <c r="J30" s="9"/>
      <c r="K30" s="9"/>
    </row>
    <row r="31" spans="2:11" s="6" customFormat="1" ht="18.75" customHeight="1" x14ac:dyDescent="0.25">
      <c r="B31" s="18" t="s">
        <v>364</v>
      </c>
      <c r="C31" s="19" t="s">
        <v>345</v>
      </c>
      <c r="D31" s="81">
        <v>17</v>
      </c>
      <c r="E31" s="59">
        <v>1915.72</v>
      </c>
      <c r="F31" s="59">
        <v>33.89</v>
      </c>
      <c r="G31" s="65">
        <f t="shared" si="2"/>
        <v>1949.6100000000001</v>
      </c>
      <c r="H31" s="9"/>
      <c r="I31" s="9"/>
      <c r="J31" s="9"/>
      <c r="K31" s="9"/>
    </row>
    <row r="32" spans="2:11" x14ac:dyDescent="0.25">
      <c r="B32" s="26" t="s">
        <v>104</v>
      </c>
      <c r="C32" s="24" t="s">
        <v>40</v>
      </c>
      <c r="D32" s="77">
        <f>SUM(D33:D34)</f>
        <v>49</v>
      </c>
      <c r="E32" s="78">
        <f>SUM(E33:E34)</f>
        <v>28857.73</v>
      </c>
      <c r="F32" s="78">
        <f>SUM(F33:F34)</f>
        <v>510.75</v>
      </c>
      <c r="G32" s="68">
        <f>E32+F32</f>
        <v>29368.48</v>
      </c>
    </row>
    <row r="33" spans="2:11" s="6" customFormat="1" x14ac:dyDescent="0.25">
      <c r="B33" s="18" t="s">
        <v>194</v>
      </c>
      <c r="C33" s="25" t="s">
        <v>27</v>
      </c>
      <c r="D33" s="18">
        <v>22</v>
      </c>
      <c r="E33" s="59">
        <v>12525.07</v>
      </c>
      <c r="F33" s="59">
        <v>221.66</v>
      </c>
      <c r="G33" s="65">
        <f>E33+F33</f>
        <v>12746.73</v>
      </c>
      <c r="H33" s="9"/>
      <c r="I33" s="9"/>
      <c r="J33" s="9"/>
      <c r="K33" s="9"/>
    </row>
    <row r="34" spans="2:11" s="6" customFormat="1" x14ac:dyDescent="0.25">
      <c r="B34" s="18" t="s">
        <v>105</v>
      </c>
      <c r="C34" s="25" t="s">
        <v>269</v>
      </c>
      <c r="D34" s="18">
        <v>27</v>
      </c>
      <c r="E34" s="59">
        <v>16332.66</v>
      </c>
      <c r="F34" s="59">
        <v>289.08999999999997</v>
      </c>
      <c r="G34" s="65">
        <f>E34+F34</f>
        <v>16621.75</v>
      </c>
      <c r="H34" s="9"/>
      <c r="I34" s="9"/>
      <c r="J34" s="9"/>
      <c r="K34" s="9"/>
    </row>
    <row r="35" spans="2:11" x14ac:dyDescent="0.25">
      <c r="B35" s="26" t="s">
        <v>106</v>
      </c>
      <c r="C35" s="27" t="s">
        <v>41</v>
      </c>
      <c r="D35" s="79">
        <f>SUM(D36:D38)</f>
        <v>204</v>
      </c>
      <c r="E35" s="78">
        <f>SUM(E36:E38)</f>
        <v>85322.43</v>
      </c>
      <c r="F35" s="78">
        <f>SUM(F36:F38)</f>
        <v>1515.15</v>
      </c>
      <c r="G35" s="68">
        <f>E35+F35</f>
        <v>86837.579999999987</v>
      </c>
    </row>
    <row r="36" spans="2:11" s="6" customFormat="1" x14ac:dyDescent="0.25">
      <c r="B36" s="18" t="s">
        <v>195</v>
      </c>
      <c r="C36" s="19" t="s">
        <v>7</v>
      </c>
      <c r="D36" s="54">
        <v>27</v>
      </c>
      <c r="E36" s="59">
        <v>1614.73</v>
      </c>
      <c r="F36" s="59">
        <v>28.59</v>
      </c>
      <c r="G36" s="65">
        <f>E36+F36</f>
        <v>1643.32</v>
      </c>
      <c r="H36" s="9"/>
      <c r="I36" s="9"/>
      <c r="J36" s="9"/>
      <c r="K36" s="9"/>
    </row>
    <row r="37" spans="2:11" s="6" customFormat="1" x14ac:dyDescent="0.25">
      <c r="B37" s="18" t="s">
        <v>288</v>
      </c>
      <c r="C37" s="19" t="s">
        <v>235</v>
      </c>
      <c r="D37" s="54">
        <v>30</v>
      </c>
      <c r="E37" s="59">
        <v>27010.639999999999</v>
      </c>
      <c r="F37" s="59">
        <v>483.07</v>
      </c>
      <c r="G37" s="65">
        <f t="shared" ref="G37:G38" si="3">E37+F37</f>
        <v>27493.71</v>
      </c>
      <c r="H37" s="9"/>
      <c r="I37" s="9"/>
      <c r="J37" s="9"/>
      <c r="K37" s="9"/>
    </row>
    <row r="38" spans="2:11" s="6" customFormat="1" x14ac:dyDescent="0.25">
      <c r="B38" s="18" t="s">
        <v>327</v>
      </c>
      <c r="C38" s="19" t="s">
        <v>328</v>
      </c>
      <c r="D38" s="54">
        <v>147</v>
      </c>
      <c r="E38" s="59">
        <v>56697.06</v>
      </c>
      <c r="F38" s="59">
        <v>1003.49</v>
      </c>
      <c r="G38" s="65">
        <f t="shared" si="3"/>
        <v>57700.549999999996</v>
      </c>
      <c r="H38" s="9"/>
      <c r="I38" s="9"/>
      <c r="J38" s="9"/>
      <c r="K38" s="9"/>
    </row>
    <row r="39" spans="2:11" x14ac:dyDescent="0.25">
      <c r="B39" s="26" t="s">
        <v>107</v>
      </c>
      <c r="C39" s="27" t="s">
        <v>42</v>
      </c>
      <c r="D39" s="79">
        <f>D40+D41</f>
        <v>124</v>
      </c>
      <c r="E39" s="78">
        <f>E40+E41</f>
        <v>91141.33</v>
      </c>
      <c r="F39" s="78">
        <f>F40+F41</f>
        <v>1632.12</v>
      </c>
      <c r="G39" s="68">
        <f t="shared" ref="G39:G57" si="4">E39+F39</f>
        <v>92773.45</v>
      </c>
    </row>
    <row r="40" spans="2:11" s="6" customFormat="1" ht="17.25" customHeight="1" x14ac:dyDescent="0.25">
      <c r="B40" s="18" t="s">
        <v>108</v>
      </c>
      <c r="C40" s="19" t="s">
        <v>9</v>
      </c>
      <c r="D40" s="54">
        <v>20</v>
      </c>
      <c r="E40" s="59">
        <v>15554.42</v>
      </c>
      <c r="F40" s="59">
        <v>275.33</v>
      </c>
      <c r="G40" s="65">
        <f t="shared" si="4"/>
        <v>15829.75</v>
      </c>
      <c r="H40" s="9"/>
      <c r="I40" s="9"/>
      <c r="J40" s="9"/>
      <c r="K40" s="9"/>
    </row>
    <row r="41" spans="2:11" s="6" customFormat="1" x14ac:dyDescent="0.25">
      <c r="B41" s="18" t="s">
        <v>339</v>
      </c>
      <c r="C41" s="19" t="s">
        <v>340</v>
      </c>
      <c r="D41" s="54">
        <v>104</v>
      </c>
      <c r="E41" s="59">
        <v>75586.91</v>
      </c>
      <c r="F41" s="59">
        <v>1356.79</v>
      </c>
      <c r="G41" s="65">
        <f t="shared" si="4"/>
        <v>76943.7</v>
      </c>
      <c r="H41" s="9"/>
      <c r="I41" s="9"/>
      <c r="J41" s="9"/>
      <c r="K41" s="9"/>
    </row>
    <row r="42" spans="2:11" x14ac:dyDescent="0.25">
      <c r="B42" s="26" t="s">
        <v>109</v>
      </c>
      <c r="C42" s="24" t="s">
        <v>43</v>
      </c>
      <c r="D42" s="77">
        <f>SUM(D43:D44)</f>
        <v>178</v>
      </c>
      <c r="E42" s="78">
        <f>SUM(E43:E44)</f>
        <v>74125.960000000006</v>
      </c>
      <c r="F42" s="78">
        <f>SUM(F43:F44)</f>
        <v>1316.65</v>
      </c>
      <c r="G42" s="68">
        <f t="shared" si="4"/>
        <v>75442.61</v>
      </c>
    </row>
    <row r="43" spans="2:11" s="6" customFormat="1" ht="31.5" x14ac:dyDescent="0.25">
      <c r="B43" s="18" t="s">
        <v>110</v>
      </c>
      <c r="C43" s="19" t="s">
        <v>22</v>
      </c>
      <c r="D43" s="54">
        <v>17</v>
      </c>
      <c r="E43" s="59">
        <v>15686.23</v>
      </c>
      <c r="F43" s="59">
        <v>277.62</v>
      </c>
      <c r="G43" s="65">
        <f t="shared" si="4"/>
        <v>15963.85</v>
      </c>
      <c r="H43" s="9"/>
      <c r="I43" s="9"/>
      <c r="J43" s="9"/>
      <c r="K43" s="9"/>
    </row>
    <row r="44" spans="2:11" s="6" customFormat="1" x14ac:dyDescent="0.25">
      <c r="B44" s="18" t="s">
        <v>289</v>
      </c>
      <c r="C44" s="19" t="s">
        <v>250</v>
      </c>
      <c r="D44" s="54">
        <v>161</v>
      </c>
      <c r="E44" s="59">
        <v>58439.73</v>
      </c>
      <c r="F44" s="59">
        <v>1039.03</v>
      </c>
      <c r="G44" s="65">
        <f t="shared" si="4"/>
        <v>59478.76</v>
      </c>
      <c r="H44" s="9"/>
      <c r="I44" s="9"/>
      <c r="J44" s="9"/>
      <c r="K44" s="9"/>
    </row>
    <row r="45" spans="2:11" x14ac:dyDescent="0.25">
      <c r="B45" s="26" t="s">
        <v>111</v>
      </c>
      <c r="C45" s="27" t="s">
        <v>44</v>
      </c>
      <c r="D45" s="79">
        <f>SUM(D46:D47)</f>
        <v>139</v>
      </c>
      <c r="E45" s="78">
        <f>SUM(E46:E47)</f>
        <v>63722.04</v>
      </c>
      <c r="F45" s="78">
        <f>SUM(F46:F47)</f>
        <v>1127.8699999999999</v>
      </c>
      <c r="G45" s="68">
        <f t="shared" si="4"/>
        <v>64849.91</v>
      </c>
    </row>
    <row r="46" spans="2:11" s="6" customFormat="1" ht="30.75" customHeight="1" x14ac:dyDescent="0.25">
      <c r="B46" s="18" t="s">
        <v>112</v>
      </c>
      <c r="C46" s="19" t="s">
        <v>239</v>
      </c>
      <c r="D46" s="54">
        <v>29</v>
      </c>
      <c r="E46" s="59">
        <v>20981.97</v>
      </c>
      <c r="F46" s="59">
        <v>371.37</v>
      </c>
      <c r="G46" s="65">
        <f t="shared" si="4"/>
        <v>21353.34</v>
      </c>
      <c r="H46" s="9"/>
      <c r="I46" s="9"/>
      <c r="J46" s="9"/>
      <c r="K46" s="9"/>
    </row>
    <row r="47" spans="2:11" s="6" customFormat="1" x14ac:dyDescent="0.25">
      <c r="B47" s="18" t="s">
        <v>196</v>
      </c>
      <c r="C47" s="19" t="s">
        <v>240</v>
      </c>
      <c r="D47" s="54">
        <v>110</v>
      </c>
      <c r="E47" s="59">
        <v>42740.07</v>
      </c>
      <c r="F47" s="59">
        <v>756.5</v>
      </c>
      <c r="G47" s="65">
        <f t="shared" si="4"/>
        <v>43496.57</v>
      </c>
      <c r="H47" s="9"/>
      <c r="I47" s="9"/>
      <c r="J47" s="9"/>
      <c r="K47" s="9"/>
    </row>
    <row r="48" spans="2:11" x14ac:dyDescent="0.25">
      <c r="B48" s="26" t="s">
        <v>113</v>
      </c>
      <c r="C48" s="24" t="s">
        <v>45</v>
      </c>
      <c r="D48" s="77">
        <f>SUM(D49:D51)</f>
        <v>279</v>
      </c>
      <c r="E48" s="78">
        <f>SUM(E49:E51)</f>
        <v>248873.81999999998</v>
      </c>
      <c r="F48" s="78">
        <f>SUM(F49:F51)</f>
        <v>4405.18</v>
      </c>
      <c r="G48" s="68">
        <f t="shared" si="4"/>
        <v>253278.99999999997</v>
      </c>
    </row>
    <row r="49" spans="2:11" s="6" customFormat="1" x14ac:dyDescent="0.25">
      <c r="B49" s="18" t="s">
        <v>197</v>
      </c>
      <c r="C49" s="28" t="s">
        <v>20</v>
      </c>
      <c r="D49" s="81">
        <v>6</v>
      </c>
      <c r="E49" s="59">
        <v>1803.61</v>
      </c>
      <c r="F49" s="59">
        <v>31.93</v>
      </c>
      <c r="G49" s="65">
        <f t="shared" si="4"/>
        <v>1835.54</v>
      </c>
      <c r="H49" s="9"/>
      <c r="I49" s="9"/>
      <c r="J49" s="9"/>
      <c r="K49" s="9"/>
    </row>
    <row r="50" spans="2:11" s="6" customFormat="1" ht="31.5" x14ac:dyDescent="0.25">
      <c r="B50" s="18" t="s">
        <v>114</v>
      </c>
      <c r="C50" s="28" t="s">
        <v>232</v>
      </c>
      <c r="D50" s="81">
        <v>248</v>
      </c>
      <c r="E50" s="59">
        <v>239180.08</v>
      </c>
      <c r="F50" s="59">
        <v>4233.59</v>
      </c>
      <c r="G50" s="65">
        <f t="shared" si="4"/>
        <v>243413.66999999998</v>
      </c>
      <c r="H50" s="9"/>
      <c r="I50" s="9"/>
      <c r="J50" s="9"/>
      <c r="K50" s="9"/>
    </row>
    <row r="51" spans="2:11" s="6" customFormat="1" ht="31.5" x14ac:dyDescent="0.25">
      <c r="B51" s="18" t="s">
        <v>372</v>
      </c>
      <c r="C51" s="28" t="s">
        <v>371</v>
      </c>
      <c r="D51" s="81">
        <v>25</v>
      </c>
      <c r="E51" s="59">
        <v>7890.13</v>
      </c>
      <c r="F51" s="59">
        <v>139.66</v>
      </c>
      <c r="G51" s="65">
        <f t="shared" si="4"/>
        <v>8029.79</v>
      </c>
      <c r="H51" s="9"/>
      <c r="I51" s="9"/>
      <c r="J51" s="9"/>
      <c r="K51" s="9"/>
    </row>
    <row r="52" spans="2:11" x14ac:dyDescent="0.25">
      <c r="B52" s="26" t="s">
        <v>115</v>
      </c>
      <c r="C52" s="24" t="s">
        <v>46</v>
      </c>
      <c r="D52" s="77">
        <f>SUM(D53:D54)</f>
        <v>64</v>
      </c>
      <c r="E52" s="78">
        <f>SUM(E53:E54)</f>
        <v>71913.239999999991</v>
      </c>
      <c r="F52" s="78">
        <f>SUM(F53:F54)</f>
        <v>1266.8499999999999</v>
      </c>
      <c r="G52" s="68">
        <f t="shared" si="4"/>
        <v>73180.09</v>
      </c>
    </row>
    <row r="53" spans="2:11" s="6" customFormat="1" ht="32.25" customHeight="1" x14ac:dyDescent="0.25">
      <c r="B53" s="18" t="s">
        <v>116</v>
      </c>
      <c r="C53" s="19" t="s">
        <v>191</v>
      </c>
      <c r="D53" s="54">
        <v>8</v>
      </c>
      <c r="E53" s="59">
        <v>958.7</v>
      </c>
      <c r="F53" s="59">
        <v>19.29</v>
      </c>
      <c r="G53" s="65">
        <f t="shared" si="4"/>
        <v>977.99</v>
      </c>
      <c r="H53" s="9"/>
      <c r="I53" s="9"/>
      <c r="J53" s="9"/>
      <c r="K53" s="9"/>
    </row>
    <row r="54" spans="2:11" s="6" customFormat="1" ht="31.5" x14ac:dyDescent="0.25">
      <c r="B54" s="18" t="s">
        <v>198</v>
      </c>
      <c r="C54" s="19" t="s">
        <v>236</v>
      </c>
      <c r="D54" s="54">
        <v>56</v>
      </c>
      <c r="E54" s="59">
        <v>70954.539999999994</v>
      </c>
      <c r="F54" s="59">
        <v>1247.56</v>
      </c>
      <c r="G54" s="65">
        <f t="shared" si="4"/>
        <v>72202.099999999991</v>
      </c>
      <c r="H54" s="9"/>
      <c r="I54" s="9"/>
      <c r="J54" s="9"/>
      <c r="K54" s="9"/>
    </row>
    <row r="55" spans="2:11" x14ac:dyDescent="0.25">
      <c r="B55" s="26" t="s">
        <v>117</v>
      </c>
      <c r="C55" s="24" t="s">
        <v>48</v>
      </c>
      <c r="D55" s="77">
        <f>SUM(D56:D57)</f>
        <v>256</v>
      </c>
      <c r="E55" s="78">
        <f>SUM(E56:E57)</f>
        <v>165540.5</v>
      </c>
      <c r="F55" s="78">
        <f>SUM(F56:F57)</f>
        <v>2930.05</v>
      </c>
      <c r="G55" s="68">
        <f t="shared" si="4"/>
        <v>168470.55</v>
      </c>
    </row>
    <row r="56" spans="2:11" s="6" customFormat="1" ht="33" customHeight="1" x14ac:dyDescent="0.25">
      <c r="B56" s="18" t="s">
        <v>118</v>
      </c>
      <c r="C56" s="19" t="s">
        <v>11</v>
      </c>
      <c r="D56" s="54">
        <v>49</v>
      </c>
      <c r="E56" s="59">
        <v>51103.76</v>
      </c>
      <c r="F56" s="59">
        <v>904.51</v>
      </c>
      <c r="G56" s="65">
        <f t="shared" si="4"/>
        <v>52008.270000000004</v>
      </c>
      <c r="H56" s="9"/>
      <c r="I56" s="9"/>
      <c r="J56" s="9"/>
      <c r="K56" s="9"/>
    </row>
    <row r="57" spans="2:11" s="6" customFormat="1" x14ac:dyDescent="0.25">
      <c r="B57" s="18" t="s">
        <v>292</v>
      </c>
      <c r="C57" s="19" t="s">
        <v>241</v>
      </c>
      <c r="D57" s="54">
        <v>207</v>
      </c>
      <c r="E57" s="59">
        <v>114436.74</v>
      </c>
      <c r="F57" s="59">
        <v>2025.54</v>
      </c>
      <c r="G57" s="65">
        <f t="shared" si="4"/>
        <v>116462.28</v>
      </c>
      <c r="H57" s="9"/>
      <c r="I57" s="9"/>
      <c r="J57" s="9"/>
      <c r="K57" s="9"/>
    </row>
    <row r="58" spans="2:11" x14ac:dyDescent="0.25">
      <c r="B58" s="26" t="s">
        <v>119</v>
      </c>
      <c r="C58" s="24" t="s">
        <v>47</v>
      </c>
      <c r="D58" s="77">
        <f>SUM(D59:D60)</f>
        <v>138</v>
      </c>
      <c r="E58" s="78">
        <f>SUM(E59:E60)</f>
        <v>67334.23</v>
      </c>
      <c r="F58" s="78">
        <f>SUM(F59:F60)</f>
        <v>1191.8000000000002</v>
      </c>
      <c r="G58" s="68">
        <f t="shared" si="1"/>
        <v>68526.03</v>
      </c>
    </row>
    <row r="59" spans="2:11" s="6" customFormat="1" ht="31.5" x14ac:dyDescent="0.25">
      <c r="B59" s="18" t="s">
        <v>120</v>
      </c>
      <c r="C59" s="19" t="s">
        <v>25</v>
      </c>
      <c r="D59" s="54">
        <v>24</v>
      </c>
      <c r="E59" s="59">
        <v>17469.64</v>
      </c>
      <c r="F59" s="59">
        <v>309.22000000000003</v>
      </c>
      <c r="G59" s="65">
        <f>E59+F59</f>
        <v>17778.86</v>
      </c>
      <c r="H59" s="9"/>
      <c r="I59" s="9"/>
      <c r="J59" s="9"/>
      <c r="K59" s="9"/>
    </row>
    <row r="60" spans="2:11" s="6" customFormat="1" x14ac:dyDescent="0.25">
      <c r="B60" s="18" t="s">
        <v>199</v>
      </c>
      <c r="C60" s="19" t="s">
        <v>263</v>
      </c>
      <c r="D60" s="54">
        <v>114</v>
      </c>
      <c r="E60" s="59">
        <v>49864.59</v>
      </c>
      <c r="F60" s="59">
        <v>882.58</v>
      </c>
      <c r="G60" s="65">
        <f>E60+F60</f>
        <v>50747.17</v>
      </c>
      <c r="H60" s="9"/>
      <c r="I60" s="9"/>
      <c r="J60" s="9"/>
      <c r="K60" s="9"/>
    </row>
    <row r="61" spans="2:11" x14ac:dyDescent="0.25">
      <c r="B61" s="26" t="s">
        <v>121</v>
      </c>
      <c r="C61" s="24" t="s">
        <v>49</v>
      </c>
      <c r="D61" s="77">
        <f>D62+D63+D64</f>
        <v>1198</v>
      </c>
      <c r="E61" s="78">
        <f>SUM(E62:E64)</f>
        <v>886921.1</v>
      </c>
      <c r="F61" s="78">
        <f>SUM(F62:F64)</f>
        <v>15706.820000000002</v>
      </c>
      <c r="G61" s="68">
        <f t="shared" si="1"/>
        <v>902627.91999999993</v>
      </c>
    </row>
    <row r="62" spans="2:11" s="6" customFormat="1" x14ac:dyDescent="0.25">
      <c r="B62" s="18" t="s">
        <v>122</v>
      </c>
      <c r="C62" s="19" t="s">
        <v>245</v>
      </c>
      <c r="D62" s="54">
        <v>864</v>
      </c>
      <c r="E62" s="59">
        <v>662680.68999999994</v>
      </c>
      <c r="F62" s="59">
        <v>11729.45</v>
      </c>
      <c r="G62" s="65">
        <f>E62+F62</f>
        <v>674410.1399999999</v>
      </c>
      <c r="H62" s="9"/>
      <c r="I62" s="9"/>
      <c r="J62" s="9"/>
      <c r="K62" s="9"/>
    </row>
    <row r="63" spans="2:11" s="6" customFormat="1" x14ac:dyDescent="0.25">
      <c r="B63" s="18" t="s">
        <v>290</v>
      </c>
      <c r="C63" s="19" t="s">
        <v>246</v>
      </c>
      <c r="D63" s="54">
        <v>208</v>
      </c>
      <c r="E63" s="59">
        <v>103778.81</v>
      </c>
      <c r="F63" s="59">
        <v>1836.88</v>
      </c>
      <c r="G63" s="65">
        <f t="shared" ref="G63:G64" si="5">E63+F63</f>
        <v>105615.69</v>
      </c>
      <c r="H63" s="9"/>
      <c r="I63" s="9"/>
      <c r="J63" s="9"/>
      <c r="K63" s="9"/>
    </row>
    <row r="64" spans="2:11" s="6" customFormat="1" ht="31.5" customHeight="1" x14ac:dyDescent="0.25">
      <c r="B64" s="18" t="s">
        <v>311</v>
      </c>
      <c r="C64" s="19" t="s">
        <v>252</v>
      </c>
      <c r="D64" s="54">
        <v>126</v>
      </c>
      <c r="E64" s="59">
        <v>120461.6</v>
      </c>
      <c r="F64" s="59">
        <v>2140.4899999999998</v>
      </c>
      <c r="G64" s="65">
        <f t="shared" si="5"/>
        <v>122602.09000000001</v>
      </c>
      <c r="H64" s="9"/>
      <c r="I64" s="9"/>
      <c r="J64" s="9"/>
      <c r="K64" s="9"/>
    </row>
    <row r="65" spans="2:11" x14ac:dyDescent="0.25">
      <c r="B65" s="26" t="s">
        <v>123</v>
      </c>
      <c r="C65" s="24" t="s">
        <v>50</v>
      </c>
      <c r="D65" s="77">
        <f>D66+D67</f>
        <v>85</v>
      </c>
      <c r="E65" s="78">
        <f>SUM(E66:E67)</f>
        <v>61729.03</v>
      </c>
      <c r="F65" s="78">
        <f>SUM(F66:F67)</f>
        <v>1092.6199999999999</v>
      </c>
      <c r="G65" s="68">
        <f t="shared" si="1"/>
        <v>62821.65</v>
      </c>
    </row>
    <row r="66" spans="2:11" s="6" customFormat="1" ht="31.5" x14ac:dyDescent="0.25">
      <c r="B66" s="18" t="s">
        <v>124</v>
      </c>
      <c r="C66" s="19" t="s">
        <v>14</v>
      </c>
      <c r="D66" s="54">
        <v>30</v>
      </c>
      <c r="E66" s="59">
        <v>25846.2</v>
      </c>
      <c r="F66" s="59">
        <v>457.51</v>
      </c>
      <c r="G66" s="65">
        <f>E66+F66</f>
        <v>26303.71</v>
      </c>
      <c r="H66" s="9"/>
      <c r="I66" s="9"/>
      <c r="J66" s="9"/>
      <c r="K66" s="9"/>
    </row>
    <row r="67" spans="2:11" s="6" customFormat="1" x14ac:dyDescent="0.25">
      <c r="B67" s="18" t="s">
        <v>291</v>
      </c>
      <c r="C67" s="19" t="s">
        <v>249</v>
      </c>
      <c r="D67" s="54">
        <v>55</v>
      </c>
      <c r="E67" s="59">
        <v>35882.83</v>
      </c>
      <c r="F67" s="59">
        <v>635.11</v>
      </c>
      <c r="G67" s="65">
        <f>E67+F67</f>
        <v>36517.94</v>
      </c>
      <c r="H67" s="9"/>
      <c r="I67" s="9"/>
      <c r="J67" s="9"/>
      <c r="K67" s="9"/>
    </row>
    <row r="68" spans="2:11" x14ac:dyDescent="0.25">
      <c r="B68" s="26" t="s">
        <v>125</v>
      </c>
      <c r="C68" s="24" t="s">
        <v>51</v>
      </c>
      <c r="D68" s="77">
        <f>D69+D70</f>
        <v>192</v>
      </c>
      <c r="E68" s="78">
        <f>SUM(E69:E70)</f>
        <v>130251.5</v>
      </c>
      <c r="F68" s="78">
        <f>SUM(F69:F70)</f>
        <v>2317.88</v>
      </c>
      <c r="G68" s="68">
        <f t="shared" si="1"/>
        <v>132569.38</v>
      </c>
    </row>
    <row r="69" spans="2:11" s="6" customFormat="1" ht="31.5" x14ac:dyDescent="0.25">
      <c r="B69" s="18" t="s">
        <v>200</v>
      </c>
      <c r="C69" s="28" t="s">
        <v>312</v>
      </c>
      <c r="D69" s="54">
        <v>40</v>
      </c>
      <c r="E69" s="59">
        <v>29194.16</v>
      </c>
      <c r="F69" s="59">
        <v>529.16999999999996</v>
      </c>
      <c r="G69" s="65">
        <f>E69+F69</f>
        <v>29723.329999999998</v>
      </c>
      <c r="H69" s="9"/>
      <c r="I69" s="9"/>
      <c r="J69" s="9"/>
      <c r="K69" s="9"/>
    </row>
    <row r="70" spans="2:11" s="6" customFormat="1" ht="16.5" customHeight="1" x14ac:dyDescent="0.25">
      <c r="B70" s="18" t="s">
        <v>126</v>
      </c>
      <c r="C70" s="19" t="s">
        <v>247</v>
      </c>
      <c r="D70" s="54">
        <v>152</v>
      </c>
      <c r="E70" s="59">
        <v>101057.34</v>
      </c>
      <c r="F70" s="59">
        <v>1788.71</v>
      </c>
      <c r="G70" s="65">
        <f>E70+F70</f>
        <v>102846.05</v>
      </c>
      <c r="H70" s="9"/>
      <c r="I70" s="9"/>
      <c r="J70" s="9"/>
      <c r="K70" s="9"/>
    </row>
    <row r="71" spans="2:11" x14ac:dyDescent="0.25">
      <c r="B71" s="26" t="s">
        <v>127</v>
      </c>
      <c r="C71" s="27" t="s">
        <v>52</v>
      </c>
      <c r="D71" s="79">
        <f>D72+D73</f>
        <v>66</v>
      </c>
      <c r="E71" s="78">
        <f>SUM(E72:E73)</f>
        <v>34478.020000000004</v>
      </c>
      <c r="F71" s="78">
        <f>SUM(F72:F73)</f>
        <v>614.04</v>
      </c>
      <c r="G71" s="68">
        <f t="shared" si="1"/>
        <v>35092.060000000005</v>
      </c>
    </row>
    <row r="72" spans="2:11" s="6" customFormat="1" ht="32.25" customHeight="1" x14ac:dyDescent="0.25">
      <c r="B72" s="18" t="s">
        <v>128</v>
      </c>
      <c r="C72" s="19" t="s">
        <v>19</v>
      </c>
      <c r="D72" s="54">
        <v>28</v>
      </c>
      <c r="E72" s="59">
        <v>15141.7</v>
      </c>
      <c r="F72" s="59">
        <v>268.01</v>
      </c>
      <c r="G72" s="65">
        <f>E72+F72</f>
        <v>15409.710000000001</v>
      </c>
      <c r="H72" s="9"/>
      <c r="I72" s="9"/>
      <c r="J72" s="9"/>
      <c r="K72" s="9"/>
    </row>
    <row r="73" spans="2:11" s="6" customFormat="1" ht="17.25" customHeight="1" x14ac:dyDescent="0.25">
      <c r="B73" s="18" t="s">
        <v>129</v>
      </c>
      <c r="C73" s="19" t="s">
        <v>275</v>
      </c>
      <c r="D73" s="54">
        <v>38</v>
      </c>
      <c r="E73" s="59">
        <v>19336.32</v>
      </c>
      <c r="F73" s="59">
        <v>346.03</v>
      </c>
      <c r="G73" s="65">
        <f>E73+F73</f>
        <v>19682.349999999999</v>
      </c>
      <c r="H73" s="9"/>
      <c r="I73" s="9"/>
      <c r="J73" s="9"/>
      <c r="K73" s="9"/>
    </row>
    <row r="74" spans="2:11" x14ac:dyDescent="0.25">
      <c r="B74" s="26" t="s">
        <v>130</v>
      </c>
      <c r="C74" s="27" t="s">
        <v>53</v>
      </c>
      <c r="D74" s="79">
        <f>D75+D76</f>
        <v>79</v>
      </c>
      <c r="E74" s="78">
        <f>SUM(E75:E76)</f>
        <v>27150.639999999999</v>
      </c>
      <c r="F74" s="78">
        <f>SUM(F75:F76)</f>
        <v>482.59000000000003</v>
      </c>
      <c r="G74" s="68">
        <f t="shared" si="1"/>
        <v>27633.23</v>
      </c>
    </row>
    <row r="75" spans="2:11" s="6" customFormat="1" ht="31.5" x14ac:dyDescent="0.25">
      <c r="B75" s="18" t="s">
        <v>201</v>
      </c>
      <c r="C75" s="19" t="s">
        <v>313</v>
      </c>
      <c r="D75" s="54">
        <v>5</v>
      </c>
      <c r="E75" s="59">
        <v>433.53</v>
      </c>
      <c r="F75" s="59">
        <v>9.67</v>
      </c>
      <c r="G75" s="65">
        <f>E75+F75</f>
        <v>443.2</v>
      </c>
      <c r="H75" s="9"/>
      <c r="I75" s="9"/>
      <c r="J75" s="9"/>
      <c r="K75" s="9"/>
    </row>
    <row r="76" spans="2:11" s="6" customFormat="1" x14ac:dyDescent="0.25">
      <c r="B76" s="18" t="s">
        <v>131</v>
      </c>
      <c r="C76" s="19" t="s">
        <v>229</v>
      </c>
      <c r="D76" s="54">
        <v>74</v>
      </c>
      <c r="E76" s="59">
        <v>26717.11</v>
      </c>
      <c r="F76" s="59">
        <v>472.92</v>
      </c>
      <c r="G76" s="65">
        <f>E76+F76</f>
        <v>27190.03</v>
      </c>
      <c r="H76" s="9"/>
      <c r="I76" s="9"/>
      <c r="J76" s="9"/>
      <c r="K76" s="9"/>
    </row>
    <row r="77" spans="2:11" x14ac:dyDescent="0.25">
      <c r="B77" s="26" t="s">
        <v>132</v>
      </c>
      <c r="C77" s="27" t="s">
        <v>54</v>
      </c>
      <c r="D77" s="79">
        <f>D78+D79</f>
        <v>425</v>
      </c>
      <c r="E77" s="78">
        <f>SUM(E78:E79)</f>
        <v>169465.57</v>
      </c>
      <c r="F77" s="78">
        <f>SUM(F78:F79)</f>
        <v>3015.85</v>
      </c>
      <c r="G77" s="68">
        <f t="shared" si="1"/>
        <v>172481.42</v>
      </c>
    </row>
    <row r="78" spans="2:11" s="6" customFormat="1" ht="31.5" x14ac:dyDescent="0.25">
      <c r="B78" s="18" t="s">
        <v>133</v>
      </c>
      <c r="C78" s="19" t="s">
        <v>238</v>
      </c>
      <c r="D78" s="54">
        <v>57</v>
      </c>
      <c r="E78" s="59">
        <v>55232.58</v>
      </c>
      <c r="F78" s="59">
        <v>979.53</v>
      </c>
      <c r="G78" s="65">
        <f>E78+F78</f>
        <v>56212.11</v>
      </c>
      <c r="H78" s="9"/>
      <c r="I78" s="9"/>
      <c r="J78" s="9"/>
      <c r="K78" s="9"/>
    </row>
    <row r="79" spans="2:11" s="6" customFormat="1" x14ac:dyDescent="0.25">
      <c r="B79" s="18" t="s">
        <v>202</v>
      </c>
      <c r="C79" s="19" t="s">
        <v>242</v>
      </c>
      <c r="D79" s="54">
        <v>368</v>
      </c>
      <c r="E79" s="59">
        <v>114232.99</v>
      </c>
      <c r="F79" s="59">
        <v>2036.32</v>
      </c>
      <c r="G79" s="65">
        <f>E79+F79</f>
        <v>116269.31000000001</v>
      </c>
      <c r="H79" s="9"/>
      <c r="I79" s="9"/>
      <c r="J79" s="9"/>
      <c r="K79" s="9"/>
    </row>
    <row r="80" spans="2:11" x14ac:dyDescent="0.25">
      <c r="B80" s="26" t="s">
        <v>134</v>
      </c>
      <c r="C80" s="27" t="s">
        <v>55</v>
      </c>
      <c r="D80" s="79">
        <f>D81+D82</f>
        <v>338</v>
      </c>
      <c r="E80" s="78">
        <f>SUM(E81:E82)</f>
        <v>250978.61000000002</v>
      </c>
      <c r="F80" s="78">
        <f>SUM(F81:F82)</f>
        <v>4442.1899999999996</v>
      </c>
      <c r="G80" s="68">
        <f t="shared" ref="G80:G143" si="6">E80+F80</f>
        <v>255420.80000000002</v>
      </c>
    </row>
    <row r="81" spans="2:11" s="6" customFormat="1" ht="18" customHeight="1" x14ac:dyDescent="0.25">
      <c r="B81" s="18" t="s">
        <v>203</v>
      </c>
      <c r="C81" s="19" t="s">
        <v>259</v>
      </c>
      <c r="D81" s="54">
        <v>44</v>
      </c>
      <c r="E81" s="59">
        <v>43337.85</v>
      </c>
      <c r="F81" s="59">
        <v>767.09</v>
      </c>
      <c r="G81" s="65">
        <f>E81+F81</f>
        <v>44104.939999999995</v>
      </c>
      <c r="H81" s="9"/>
      <c r="I81" s="9"/>
      <c r="J81" s="9"/>
      <c r="K81" s="9"/>
    </row>
    <row r="82" spans="2:11" s="6" customFormat="1" x14ac:dyDescent="0.25">
      <c r="B82" s="18" t="s">
        <v>293</v>
      </c>
      <c r="C82" s="19" t="s">
        <v>257</v>
      </c>
      <c r="D82" s="54">
        <v>294</v>
      </c>
      <c r="E82" s="59">
        <v>207640.76</v>
      </c>
      <c r="F82" s="59">
        <v>3675.1</v>
      </c>
      <c r="G82" s="65">
        <f>E82+F82</f>
        <v>211315.86000000002</v>
      </c>
      <c r="H82" s="9"/>
      <c r="I82" s="9"/>
      <c r="J82" s="9"/>
      <c r="K82" s="9"/>
    </row>
    <row r="83" spans="2:11" x14ac:dyDescent="0.25">
      <c r="B83" s="26" t="s">
        <v>135</v>
      </c>
      <c r="C83" s="24" t="s">
        <v>56</v>
      </c>
      <c r="D83" s="77">
        <f>D84+D85</f>
        <v>105</v>
      </c>
      <c r="E83" s="78">
        <f>SUM(E84:E85)</f>
        <v>44127.24</v>
      </c>
      <c r="F83" s="78">
        <f>SUM(F84:F85)</f>
        <v>786.41</v>
      </c>
      <c r="G83" s="68">
        <f t="shared" si="6"/>
        <v>44913.65</v>
      </c>
    </row>
    <row r="84" spans="2:11" s="6" customFormat="1" ht="31.5" x14ac:dyDescent="0.25">
      <c r="B84" s="18" t="s">
        <v>204</v>
      </c>
      <c r="C84" s="19" t="s">
        <v>265</v>
      </c>
      <c r="D84" s="54">
        <v>21</v>
      </c>
      <c r="E84" s="59">
        <v>13632.64</v>
      </c>
      <c r="F84" s="59">
        <v>246.65</v>
      </c>
      <c r="G84" s="65">
        <f>E84+F84</f>
        <v>13879.289999999999</v>
      </c>
      <c r="H84" s="9"/>
      <c r="I84" s="9"/>
      <c r="J84" s="9"/>
      <c r="K84" s="9"/>
    </row>
    <row r="85" spans="2:11" s="6" customFormat="1" x14ac:dyDescent="0.25">
      <c r="B85" s="18" t="s">
        <v>294</v>
      </c>
      <c r="C85" s="19" t="s">
        <v>266</v>
      </c>
      <c r="D85" s="54">
        <v>84</v>
      </c>
      <c r="E85" s="59">
        <v>30494.6</v>
      </c>
      <c r="F85" s="59">
        <v>539.76</v>
      </c>
      <c r="G85" s="65">
        <f>E85+F85</f>
        <v>31034.359999999997</v>
      </c>
      <c r="H85" s="9"/>
      <c r="I85" s="9"/>
      <c r="J85" s="9"/>
      <c r="K85" s="9"/>
    </row>
    <row r="86" spans="2:11" x14ac:dyDescent="0.25">
      <c r="B86" s="26" t="s">
        <v>136</v>
      </c>
      <c r="C86" s="24" t="s">
        <v>57</v>
      </c>
      <c r="D86" s="77">
        <f>D87</f>
        <v>17</v>
      </c>
      <c r="E86" s="78">
        <f>E87</f>
        <v>11116.98</v>
      </c>
      <c r="F86" s="78">
        <f>F87</f>
        <v>196.75</v>
      </c>
      <c r="G86" s="68">
        <f t="shared" si="6"/>
        <v>11313.73</v>
      </c>
    </row>
    <row r="87" spans="2:11" s="6" customFormat="1" ht="17.25" customHeight="1" x14ac:dyDescent="0.25">
      <c r="B87" s="18" t="s">
        <v>205</v>
      </c>
      <c r="C87" s="19" t="s">
        <v>21</v>
      </c>
      <c r="D87" s="54">
        <v>17</v>
      </c>
      <c r="E87" s="59">
        <v>11116.98</v>
      </c>
      <c r="F87" s="59">
        <v>196.75</v>
      </c>
      <c r="G87" s="65">
        <f t="shared" ref="G87:G93" si="7">E87+F87</f>
        <v>11313.73</v>
      </c>
      <c r="H87" s="9"/>
      <c r="I87" s="9"/>
      <c r="J87" s="9"/>
      <c r="K87" s="9"/>
    </row>
    <row r="88" spans="2:11" x14ac:dyDescent="0.25">
      <c r="B88" s="26" t="s">
        <v>137</v>
      </c>
      <c r="C88" s="24" t="s">
        <v>58</v>
      </c>
      <c r="D88" s="77">
        <f>D89+D90</f>
        <v>52</v>
      </c>
      <c r="E88" s="78">
        <f>SUM(E89:E90)</f>
        <v>33689.46</v>
      </c>
      <c r="F88" s="78">
        <f>SUM(F89:F90)</f>
        <v>596.75</v>
      </c>
      <c r="G88" s="68">
        <f t="shared" si="7"/>
        <v>34286.21</v>
      </c>
    </row>
    <row r="89" spans="2:11" s="6" customFormat="1" ht="31.5" x14ac:dyDescent="0.25">
      <c r="B89" s="18" t="s">
        <v>206</v>
      </c>
      <c r="C89" s="19" t="s">
        <v>12</v>
      </c>
      <c r="D89" s="54">
        <v>21</v>
      </c>
      <c r="E89" s="59">
        <v>21267.25</v>
      </c>
      <c r="F89" s="59">
        <v>376.45</v>
      </c>
      <c r="G89" s="65">
        <f t="shared" si="7"/>
        <v>21643.7</v>
      </c>
      <c r="H89" s="9"/>
      <c r="I89" s="9"/>
      <c r="J89" s="9"/>
      <c r="K89" s="9"/>
    </row>
    <row r="90" spans="2:11" s="6" customFormat="1" x14ac:dyDescent="0.25">
      <c r="B90" s="18" t="s">
        <v>138</v>
      </c>
      <c r="C90" s="19" t="s">
        <v>264</v>
      </c>
      <c r="D90" s="54">
        <v>31</v>
      </c>
      <c r="E90" s="59">
        <v>12422.21</v>
      </c>
      <c r="F90" s="59">
        <v>220.3</v>
      </c>
      <c r="G90" s="65">
        <f t="shared" si="7"/>
        <v>12642.509999999998</v>
      </c>
      <c r="H90" s="9"/>
      <c r="I90" s="9"/>
      <c r="J90" s="9"/>
      <c r="K90" s="9"/>
    </row>
    <row r="91" spans="2:11" x14ac:dyDescent="0.25">
      <c r="B91" s="26" t="s">
        <v>139</v>
      </c>
      <c r="C91" s="24" t="s">
        <v>59</v>
      </c>
      <c r="D91" s="77">
        <f>SUM(D92:D93)</f>
        <v>199</v>
      </c>
      <c r="E91" s="78">
        <f>E92+E93</f>
        <v>134787.93</v>
      </c>
      <c r="F91" s="78">
        <f>F92+F93</f>
        <v>2380.2399999999998</v>
      </c>
      <c r="G91" s="68">
        <f t="shared" si="7"/>
        <v>137168.16999999998</v>
      </c>
    </row>
    <row r="92" spans="2:11" s="6" customFormat="1" ht="31.5" x14ac:dyDescent="0.25">
      <c r="B92" s="18" t="s">
        <v>140</v>
      </c>
      <c r="C92" s="19" t="s">
        <v>268</v>
      </c>
      <c r="D92" s="54">
        <v>131</v>
      </c>
      <c r="E92" s="59">
        <v>119414.74</v>
      </c>
      <c r="F92" s="59">
        <v>2108.1</v>
      </c>
      <c r="G92" s="65">
        <f t="shared" si="7"/>
        <v>121522.84000000001</v>
      </c>
      <c r="H92" s="9"/>
      <c r="I92" s="9"/>
      <c r="J92" s="9"/>
      <c r="K92" s="9"/>
    </row>
    <row r="93" spans="2:11" s="6" customFormat="1" ht="31.5" x14ac:dyDescent="0.25">
      <c r="B93" s="18" t="s">
        <v>351</v>
      </c>
      <c r="C93" s="19" t="s">
        <v>352</v>
      </c>
      <c r="D93" s="54">
        <v>68</v>
      </c>
      <c r="E93" s="59">
        <v>15373.19</v>
      </c>
      <c r="F93" s="59">
        <v>272.14</v>
      </c>
      <c r="G93" s="65">
        <f t="shared" si="7"/>
        <v>15645.33</v>
      </c>
      <c r="H93" s="9"/>
      <c r="I93" s="9"/>
      <c r="J93" s="9"/>
      <c r="K93" s="9"/>
    </row>
    <row r="94" spans="2:11" x14ac:dyDescent="0.25">
      <c r="B94" s="26" t="s">
        <v>141</v>
      </c>
      <c r="C94" s="24" t="s">
        <v>60</v>
      </c>
      <c r="D94" s="77">
        <f>D95</f>
        <v>43</v>
      </c>
      <c r="E94" s="78">
        <f>E95</f>
        <v>24357.98</v>
      </c>
      <c r="F94" s="78">
        <f>F95</f>
        <v>437.7</v>
      </c>
      <c r="G94" s="68">
        <f t="shared" si="6"/>
        <v>24795.68</v>
      </c>
    </row>
    <row r="95" spans="2:11" s="6" customFormat="1" x14ac:dyDescent="0.25">
      <c r="B95" s="18" t="s">
        <v>142</v>
      </c>
      <c r="C95" s="19" t="s">
        <v>4</v>
      </c>
      <c r="D95" s="54">
        <v>43</v>
      </c>
      <c r="E95" s="59">
        <v>24357.98</v>
      </c>
      <c r="F95" s="59">
        <v>437.7</v>
      </c>
      <c r="G95" s="65">
        <f>E95+F95</f>
        <v>24795.68</v>
      </c>
      <c r="H95" s="9"/>
      <c r="I95" s="9"/>
      <c r="J95" s="9"/>
      <c r="K95" s="9"/>
    </row>
    <row r="96" spans="2:11" x14ac:dyDescent="0.25">
      <c r="B96" s="26" t="s">
        <v>143</v>
      </c>
      <c r="C96" s="27" t="s">
        <v>61</v>
      </c>
      <c r="D96" s="79">
        <f>D97+D98</f>
        <v>151</v>
      </c>
      <c r="E96" s="78">
        <f>SUM(E97:E98)</f>
        <v>70520.53</v>
      </c>
      <c r="F96" s="78">
        <f>SUM(F97:F98)</f>
        <v>1248.18</v>
      </c>
      <c r="G96" s="68">
        <f t="shared" si="6"/>
        <v>71768.709999999992</v>
      </c>
    </row>
    <row r="97" spans="2:11" s="6" customFormat="1" ht="31.5" x14ac:dyDescent="0.25">
      <c r="B97" s="18" t="s">
        <v>144</v>
      </c>
      <c r="C97" s="19" t="s">
        <v>18</v>
      </c>
      <c r="D97" s="54">
        <v>22</v>
      </c>
      <c r="E97" s="59">
        <v>14313.54</v>
      </c>
      <c r="F97" s="59">
        <v>253.35</v>
      </c>
      <c r="G97" s="65">
        <f>E97+F97</f>
        <v>14566.890000000001</v>
      </c>
      <c r="H97" s="9"/>
      <c r="I97" s="9"/>
      <c r="J97" s="9"/>
      <c r="K97" s="9"/>
    </row>
    <row r="98" spans="2:11" s="6" customFormat="1" x14ac:dyDescent="0.25">
      <c r="B98" s="18" t="s">
        <v>295</v>
      </c>
      <c r="C98" s="19" t="s">
        <v>267</v>
      </c>
      <c r="D98" s="54">
        <v>129</v>
      </c>
      <c r="E98" s="59">
        <v>56206.99</v>
      </c>
      <c r="F98" s="59">
        <v>994.83</v>
      </c>
      <c r="G98" s="65">
        <f>E98+F98</f>
        <v>57201.82</v>
      </c>
      <c r="H98" s="9"/>
      <c r="I98" s="9"/>
      <c r="J98" s="9"/>
      <c r="K98" s="9"/>
    </row>
    <row r="99" spans="2:11" x14ac:dyDescent="0.25">
      <c r="B99" s="26" t="s">
        <v>145</v>
      </c>
      <c r="C99" s="24" t="s">
        <v>255</v>
      </c>
      <c r="D99" s="77">
        <f>D100+D101</f>
        <v>192</v>
      </c>
      <c r="E99" s="78">
        <f>SUM(E100:E101)</f>
        <v>146426.1</v>
      </c>
      <c r="F99" s="78">
        <f>SUM(F100:F101)</f>
        <v>2591.6799999999998</v>
      </c>
      <c r="G99" s="68">
        <f t="shared" si="6"/>
        <v>149017.78</v>
      </c>
    </row>
    <row r="100" spans="2:11" s="6" customFormat="1" x14ac:dyDescent="0.25">
      <c r="B100" s="18" t="s">
        <v>207</v>
      </c>
      <c r="C100" s="19" t="s">
        <v>256</v>
      </c>
      <c r="D100" s="54">
        <v>156</v>
      </c>
      <c r="E100" s="59">
        <v>110231.12</v>
      </c>
      <c r="F100" s="59">
        <v>1951.06</v>
      </c>
      <c r="G100" s="65">
        <f>E100+F100</f>
        <v>112182.18</v>
      </c>
      <c r="H100" s="9"/>
      <c r="I100" s="9"/>
      <c r="J100" s="9"/>
      <c r="K100" s="9"/>
    </row>
    <row r="101" spans="2:11" s="6" customFormat="1" x14ac:dyDescent="0.25">
      <c r="B101" s="18" t="s">
        <v>296</v>
      </c>
      <c r="C101" s="19" t="s">
        <v>261</v>
      </c>
      <c r="D101" s="54">
        <v>36</v>
      </c>
      <c r="E101" s="59">
        <v>36194.980000000003</v>
      </c>
      <c r="F101" s="59">
        <v>640.62</v>
      </c>
      <c r="G101" s="65">
        <f>E101+F101</f>
        <v>36835.600000000006</v>
      </c>
      <c r="H101" s="9"/>
      <c r="I101" s="9"/>
      <c r="J101" s="9"/>
      <c r="K101" s="9"/>
    </row>
    <row r="102" spans="2:11" x14ac:dyDescent="0.25">
      <c r="B102" s="26" t="s">
        <v>146</v>
      </c>
      <c r="C102" s="29" t="s">
        <v>190</v>
      </c>
      <c r="D102" s="82">
        <f>D103+D104</f>
        <v>191</v>
      </c>
      <c r="E102" s="78">
        <f>SUM(E103:E104)</f>
        <v>96973.3</v>
      </c>
      <c r="F102" s="78">
        <f>SUM(F103:F104)</f>
        <v>1735.5700000000002</v>
      </c>
      <c r="G102" s="68">
        <f t="shared" si="6"/>
        <v>98708.87000000001</v>
      </c>
    </row>
    <row r="103" spans="2:11" s="6" customFormat="1" ht="31.5" x14ac:dyDescent="0.25">
      <c r="B103" s="18" t="s">
        <v>147</v>
      </c>
      <c r="C103" s="28" t="s">
        <v>314</v>
      </c>
      <c r="D103" s="54">
        <v>47</v>
      </c>
      <c r="E103" s="59">
        <v>34310.97</v>
      </c>
      <c r="F103" s="59">
        <v>626.41</v>
      </c>
      <c r="G103" s="65">
        <f>E103+F103</f>
        <v>34937.380000000005</v>
      </c>
      <c r="H103" s="9"/>
      <c r="I103" s="9"/>
      <c r="J103" s="9"/>
      <c r="K103" s="9"/>
    </row>
    <row r="104" spans="2:11" s="6" customFormat="1" x14ac:dyDescent="0.25">
      <c r="B104" s="18" t="s">
        <v>297</v>
      </c>
      <c r="C104" s="19" t="s">
        <v>243</v>
      </c>
      <c r="D104" s="54">
        <v>144</v>
      </c>
      <c r="E104" s="59">
        <v>62662.33</v>
      </c>
      <c r="F104" s="59">
        <v>1109.1600000000001</v>
      </c>
      <c r="G104" s="65">
        <f>E104+F104</f>
        <v>63771.490000000005</v>
      </c>
      <c r="H104" s="9"/>
      <c r="I104" s="9"/>
      <c r="J104" s="9"/>
      <c r="K104" s="9"/>
    </row>
    <row r="105" spans="2:11" x14ac:dyDescent="0.25">
      <c r="B105" s="26" t="s">
        <v>148</v>
      </c>
      <c r="C105" s="24" t="s">
        <v>62</v>
      </c>
      <c r="D105" s="77">
        <f>D106+D107</f>
        <v>168</v>
      </c>
      <c r="E105" s="78">
        <f>SUM(E106:E107)</f>
        <v>108891.55</v>
      </c>
      <c r="F105" s="78">
        <f>SUM(F106:F107)</f>
        <v>1927.41</v>
      </c>
      <c r="G105" s="68">
        <f t="shared" si="6"/>
        <v>110818.96</v>
      </c>
    </row>
    <row r="106" spans="2:11" s="6" customFormat="1" x14ac:dyDescent="0.25">
      <c r="B106" s="18" t="s">
        <v>149</v>
      </c>
      <c r="C106" s="19" t="s">
        <v>262</v>
      </c>
      <c r="D106" s="54">
        <v>129</v>
      </c>
      <c r="E106" s="59">
        <v>74784.800000000003</v>
      </c>
      <c r="F106" s="59">
        <v>1323.7</v>
      </c>
      <c r="G106" s="65">
        <f t="shared" si="6"/>
        <v>76108.5</v>
      </c>
      <c r="H106" s="9"/>
      <c r="I106" s="9"/>
      <c r="J106" s="9"/>
      <c r="K106" s="9"/>
    </row>
    <row r="107" spans="2:11" s="6" customFormat="1" ht="31.5" x14ac:dyDescent="0.25">
      <c r="B107" s="18" t="s">
        <v>298</v>
      </c>
      <c r="C107" s="19" t="s">
        <v>254</v>
      </c>
      <c r="D107" s="54">
        <v>39</v>
      </c>
      <c r="E107" s="59">
        <v>34106.75</v>
      </c>
      <c r="F107" s="59">
        <v>603.71</v>
      </c>
      <c r="G107" s="65">
        <f t="shared" si="6"/>
        <v>34710.46</v>
      </c>
      <c r="H107" s="9"/>
      <c r="I107" s="9"/>
      <c r="J107" s="9"/>
      <c r="K107" s="9"/>
    </row>
    <row r="108" spans="2:11" x14ac:dyDescent="0.25">
      <c r="B108" s="26" t="s">
        <v>150</v>
      </c>
      <c r="C108" s="24" t="s">
        <v>63</v>
      </c>
      <c r="D108" s="77">
        <f>D109+D110</f>
        <v>72</v>
      </c>
      <c r="E108" s="78">
        <f>E109+E110</f>
        <v>43936.67</v>
      </c>
      <c r="F108" s="78">
        <f>F109+F110</f>
        <v>806.56000000000006</v>
      </c>
      <c r="G108" s="68">
        <f t="shared" si="6"/>
        <v>44743.229999999996</v>
      </c>
    </row>
    <row r="109" spans="2:11" s="6" customFormat="1" x14ac:dyDescent="0.25">
      <c r="B109" s="18" t="s">
        <v>208</v>
      </c>
      <c r="C109" s="19" t="s">
        <v>237</v>
      </c>
      <c r="D109" s="54">
        <v>27</v>
      </c>
      <c r="E109" s="59">
        <v>32123.43</v>
      </c>
      <c r="F109" s="59">
        <v>597.47</v>
      </c>
      <c r="G109" s="65">
        <f t="shared" si="6"/>
        <v>32720.9</v>
      </c>
      <c r="H109" s="9"/>
      <c r="I109" s="9"/>
      <c r="J109" s="9"/>
      <c r="K109" s="9"/>
    </row>
    <row r="110" spans="2:11" s="6" customFormat="1" x14ac:dyDescent="0.25">
      <c r="B110" s="18" t="s">
        <v>330</v>
      </c>
      <c r="C110" s="19" t="s">
        <v>331</v>
      </c>
      <c r="D110" s="54">
        <v>45</v>
      </c>
      <c r="E110" s="59">
        <v>11813.24</v>
      </c>
      <c r="F110" s="59">
        <v>209.09</v>
      </c>
      <c r="G110" s="65">
        <f t="shared" si="6"/>
        <v>12022.33</v>
      </c>
      <c r="H110" s="9"/>
      <c r="I110" s="9"/>
      <c r="J110" s="9"/>
      <c r="K110" s="9"/>
    </row>
    <row r="111" spans="2:11" x14ac:dyDescent="0.25">
      <c r="B111" s="26" t="s">
        <v>151</v>
      </c>
      <c r="C111" s="24" t="s">
        <v>64</v>
      </c>
      <c r="D111" s="77">
        <f>D112+D113</f>
        <v>200</v>
      </c>
      <c r="E111" s="78">
        <f>SUM(E112:E113)</f>
        <v>65047.62</v>
      </c>
      <c r="F111" s="78">
        <f>SUM(F112:F113)</f>
        <v>1151.25</v>
      </c>
      <c r="G111" s="68">
        <f t="shared" si="6"/>
        <v>66198.87</v>
      </c>
    </row>
    <row r="112" spans="2:11" s="6" customFormat="1" ht="31.5" x14ac:dyDescent="0.25">
      <c r="B112" s="18" t="s">
        <v>152</v>
      </c>
      <c r="C112" s="19" t="s">
        <v>84</v>
      </c>
      <c r="D112" s="54">
        <v>38</v>
      </c>
      <c r="E112" s="59">
        <v>19974.46</v>
      </c>
      <c r="F112" s="59">
        <v>353.51</v>
      </c>
      <c r="G112" s="65">
        <f t="shared" si="6"/>
        <v>20327.969999999998</v>
      </c>
      <c r="H112" s="9"/>
      <c r="I112" s="9"/>
      <c r="J112" s="9"/>
      <c r="K112" s="9"/>
    </row>
    <row r="113" spans="2:11" s="6" customFormat="1" x14ac:dyDescent="0.25">
      <c r="B113" s="18" t="s">
        <v>299</v>
      </c>
      <c r="C113" s="19" t="s">
        <v>274</v>
      </c>
      <c r="D113" s="54">
        <v>162</v>
      </c>
      <c r="E113" s="59">
        <v>45073.16</v>
      </c>
      <c r="F113" s="59">
        <v>797.74</v>
      </c>
      <c r="G113" s="65">
        <f t="shared" si="6"/>
        <v>45870.9</v>
      </c>
      <c r="H113" s="9"/>
      <c r="I113" s="9"/>
      <c r="J113" s="9"/>
      <c r="K113" s="9"/>
    </row>
    <row r="114" spans="2:11" x14ac:dyDescent="0.25">
      <c r="B114" s="26" t="s">
        <v>153</v>
      </c>
      <c r="C114" s="24" t="s">
        <v>65</v>
      </c>
      <c r="D114" s="77">
        <f>D115</f>
        <v>18</v>
      </c>
      <c r="E114" s="78">
        <f>E115</f>
        <v>19551.099999999999</v>
      </c>
      <c r="F114" s="78">
        <f>F115</f>
        <v>346.03</v>
      </c>
      <c r="G114" s="68">
        <f t="shared" si="6"/>
        <v>19897.129999999997</v>
      </c>
    </row>
    <row r="115" spans="2:11" s="6" customFormat="1" x14ac:dyDescent="0.25">
      <c r="B115" s="18" t="s">
        <v>154</v>
      </c>
      <c r="C115" s="19" t="s">
        <v>86</v>
      </c>
      <c r="D115" s="54">
        <v>18</v>
      </c>
      <c r="E115" s="59">
        <v>19551.099999999999</v>
      </c>
      <c r="F115" s="59">
        <v>346.03</v>
      </c>
      <c r="G115" s="65">
        <f t="shared" si="6"/>
        <v>19897.129999999997</v>
      </c>
      <c r="H115" s="9"/>
      <c r="I115" s="9"/>
      <c r="J115" s="9"/>
      <c r="K115" s="9"/>
    </row>
    <row r="116" spans="2:11" x14ac:dyDescent="0.25">
      <c r="B116" s="26" t="s">
        <v>155</v>
      </c>
      <c r="C116" s="24" t="s">
        <v>66</v>
      </c>
      <c r="D116" s="77">
        <f>D117+D118</f>
        <v>67</v>
      </c>
      <c r="E116" s="78">
        <f>SUM(E117:E118)</f>
        <v>29384.989999999998</v>
      </c>
      <c r="F116" s="78">
        <f>SUM(F117:F118)</f>
        <v>519.96</v>
      </c>
      <c r="G116" s="68">
        <f t="shared" si="6"/>
        <v>29904.949999999997</v>
      </c>
    </row>
    <row r="117" spans="2:11" s="6" customFormat="1" x14ac:dyDescent="0.25">
      <c r="B117" s="18" t="s">
        <v>209</v>
      </c>
      <c r="C117" s="19" t="s">
        <v>233</v>
      </c>
      <c r="D117" s="54">
        <v>20</v>
      </c>
      <c r="E117" s="59">
        <v>12700.69</v>
      </c>
      <c r="F117" s="59">
        <v>224.77</v>
      </c>
      <c r="G117" s="65">
        <f t="shared" si="6"/>
        <v>12925.460000000001</v>
      </c>
      <c r="H117" s="9"/>
      <c r="I117" s="9"/>
      <c r="J117" s="9"/>
      <c r="K117" s="9"/>
    </row>
    <row r="118" spans="2:11" s="6" customFormat="1" x14ac:dyDescent="0.25">
      <c r="B118" s="18" t="s">
        <v>156</v>
      </c>
      <c r="C118" s="19" t="s">
        <v>234</v>
      </c>
      <c r="D118" s="54">
        <v>47</v>
      </c>
      <c r="E118" s="59">
        <v>16684.3</v>
      </c>
      <c r="F118" s="59">
        <v>295.19</v>
      </c>
      <c r="G118" s="65">
        <f t="shared" si="6"/>
        <v>16979.489999999998</v>
      </c>
      <c r="H118" s="9"/>
      <c r="I118" s="9"/>
      <c r="J118" s="9"/>
      <c r="K118" s="9"/>
    </row>
    <row r="119" spans="2:11" x14ac:dyDescent="0.25">
      <c r="B119" s="26" t="s">
        <v>157</v>
      </c>
      <c r="C119" s="24" t="s">
        <v>67</v>
      </c>
      <c r="D119" s="77">
        <f>D120+D121</f>
        <v>78</v>
      </c>
      <c r="E119" s="67">
        <f t="shared" ref="E119:F119" si="8">E120+E121</f>
        <v>21059.42</v>
      </c>
      <c r="F119" s="67">
        <f t="shared" si="8"/>
        <v>372.75</v>
      </c>
      <c r="G119" s="68">
        <f t="shared" si="6"/>
        <v>21432.17</v>
      </c>
    </row>
    <row r="120" spans="2:11" s="6" customFormat="1" x14ac:dyDescent="0.25">
      <c r="B120" s="18" t="s">
        <v>158</v>
      </c>
      <c r="C120" s="19" t="s">
        <v>227</v>
      </c>
      <c r="D120" s="54">
        <v>51</v>
      </c>
      <c r="E120" s="59">
        <v>9050.4599999999991</v>
      </c>
      <c r="F120" s="59">
        <v>160.19</v>
      </c>
      <c r="G120" s="65">
        <f t="shared" si="6"/>
        <v>9210.65</v>
      </c>
      <c r="H120" s="9"/>
      <c r="I120" s="9"/>
      <c r="J120" s="9"/>
      <c r="K120" s="9"/>
    </row>
    <row r="121" spans="2:11" s="6" customFormat="1" ht="32.25" customHeight="1" x14ac:dyDescent="0.25">
      <c r="B121" s="18" t="s">
        <v>320</v>
      </c>
      <c r="C121" s="19" t="s">
        <v>321</v>
      </c>
      <c r="D121" s="54">
        <v>27</v>
      </c>
      <c r="E121" s="59">
        <v>12008.96</v>
      </c>
      <c r="F121" s="59">
        <v>212.56</v>
      </c>
      <c r="G121" s="65">
        <f t="shared" si="6"/>
        <v>12221.519999999999</v>
      </c>
      <c r="H121" s="9"/>
      <c r="I121" s="9"/>
      <c r="J121" s="9"/>
      <c r="K121" s="9"/>
    </row>
    <row r="122" spans="2:11" x14ac:dyDescent="0.25">
      <c r="B122" s="26" t="s">
        <v>159</v>
      </c>
      <c r="C122" s="24" t="s">
        <v>68</v>
      </c>
      <c r="D122" s="77">
        <f>SUM(D123:D126)</f>
        <v>298</v>
      </c>
      <c r="E122" s="78">
        <f>SUM(E123:E126)</f>
        <v>189864.02</v>
      </c>
      <c r="F122" s="78">
        <f>SUM(F123:F126)</f>
        <v>3360.55</v>
      </c>
      <c r="G122" s="68">
        <f t="shared" si="6"/>
        <v>193224.56999999998</v>
      </c>
    </row>
    <row r="123" spans="2:11" s="6" customFormat="1" x14ac:dyDescent="0.25">
      <c r="B123" s="18" t="s">
        <v>160</v>
      </c>
      <c r="C123" s="19" t="s">
        <v>8</v>
      </c>
      <c r="D123" s="54">
        <v>22</v>
      </c>
      <c r="E123" s="59">
        <v>2323.6</v>
      </c>
      <c r="F123" s="59">
        <v>41.11</v>
      </c>
      <c r="G123" s="65">
        <f t="shared" si="6"/>
        <v>2364.71</v>
      </c>
      <c r="H123" s="9"/>
      <c r="I123" s="9"/>
      <c r="J123" s="9"/>
      <c r="K123" s="9"/>
    </row>
    <row r="124" spans="2:11" s="6" customFormat="1" x14ac:dyDescent="0.25">
      <c r="B124" s="18" t="s">
        <v>300</v>
      </c>
      <c r="C124" s="19" t="s">
        <v>258</v>
      </c>
      <c r="D124" s="54">
        <v>164</v>
      </c>
      <c r="E124" s="59">
        <v>157734</v>
      </c>
      <c r="F124" s="59">
        <v>2791.84</v>
      </c>
      <c r="G124" s="65">
        <f t="shared" si="6"/>
        <v>160525.84</v>
      </c>
      <c r="H124" s="9"/>
      <c r="I124" s="9"/>
      <c r="J124" s="9"/>
      <c r="K124" s="9"/>
    </row>
    <row r="125" spans="2:11" s="6" customFormat="1" x14ac:dyDescent="0.25">
      <c r="B125" s="18" t="s">
        <v>337</v>
      </c>
      <c r="C125" s="19" t="s">
        <v>355</v>
      </c>
      <c r="D125" s="54">
        <v>78</v>
      </c>
      <c r="E125" s="59">
        <v>27097.34</v>
      </c>
      <c r="F125" s="59">
        <v>479.61</v>
      </c>
      <c r="G125" s="65">
        <f t="shared" si="6"/>
        <v>27576.95</v>
      </c>
      <c r="H125" s="9"/>
      <c r="I125" s="9"/>
      <c r="J125" s="9"/>
      <c r="K125" s="9"/>
    </row>
    <row r="126" spans="2:11" s="6" customFormat="1" x14ac:dyDescent="0.25">
      <c r="B126" s="18" t="s">
        <v>354</v>
      </c>
      <c r="C126" s="19" t="s">
        <v>338</v>
      </c>
      <c r="D126" s="54">
        <v>34</v>
      </c>
      <c r="E126" s="59">
        <v>2709.08</v>
      </c>
      <c r="F126" s="59">
        <v>47.99</v>
      </c>
      <c r="G126" s="65">
        <f t="shared" si="6"/>
        <v>2757.0699999999997</v>
      </c>
      <c r="H126" s="9"/>
      <c r="I126" s="9"/>
      <c r="J126" s="9"/>
      <c r="K126" s="9"/>
    </row>
    <row r="127" spans="2:11" x14ac:dyDescent="0.25">
      <c r="B127" s="26" t="s">
        <v>161</v>
      </c>
      <c r="C127" s="24" t="s">
        <v>69</v>
      </c>
      <c r="D127" s="77">
        <f>D128</f>
        <v>99</v>
      </c>
      <c r="E127" s="78">
        <f>E128</f>
        <v>43991.24</v>
      </c>
      <c r="F127" s="78">
        <f>F128</f>
        <v>778.79</v>
      </c>
      <c r="G127" s="68">
        <f t="shared" si="6"/>
        <v>44770.03</v>
      </c>
    </row>
    <row r="128" spans="2:11" s="6" customFormat="1" x14ac:dyDescent="0.25">
      <c r="B128" s="18" t="s">
        <v>162</v>
      </c>
      <c r="C128" s="19" t="s">
        <v>251</v>
      </c>
      <c r="D128" s="54">
        <v>99</v>
      </c>
      <c r="E128" s="59">
        <v>43991.24</v>
      </c>
      <c r="F128" s="59">
        <v>778.79</v>
      </c>
      <c r="G128" s="65">
        <f t="shared" si="6"/>
        <v>44770.03</v>
      </c>
      <c r="H128" s="9"/>
      <c r="I128" s="9"/>
      <c r="J128" s="9"/>
      <c r="K128" s="9"/>
    </row>
    <row r="129" spans="2:11" x14ac:dyDescent="0.25">
      <c r="B129" s="26" t="s">
        <v>163</v>
      </c>
      <c r="C129" s="24" t="s">
        <v>70</v>
      </c>
      <c r="D129" s="77">
        <f>D130+D131</f>
        <v>178</v>
      </c>
      <c r="E129" s="78">
        <f>SUM(E130:E131)</f>
        <v>143255.07999999999</v>
      </c>
      <c r="F129" s="78">
        <f>SUM(F130:F131)</f>
        <v>2608.0500000000002</v>
      </c>
      <c r="G129" s="68">
        <f t="shared" si="6"/>
        <v>145863.12999999998</v>
      </c>
    </row>
    <row r="130" spans="2:11" s="6" customFormat="1" x14ac:dyDescent="0.25">
      <c r="B130" s="18" t="s">
        <v>164</v>
      </c>
      <c r="C130" s="19" t="s">
        <v>13</v>
      </c>
      <c r="D130" s="54">
        <v>35</v>
      </c>
      <c r="E130" s="59">
        <v>29019.38</v>
      </c>
      <c r="F130" s="59">
        <v>508.25</v>
      </c>
      <c r="G130" s="65">
        <f t="shared" si="6"/>
        <v>29527.63</v>
      </c>
      <c r="H130" s="9"/>
      <c r="I130" s="9"/>
      <c r="J130" s="9"/>
      <c r="K130" s="9"/>
    </row>
    <row r="131" spans="2:11" s="6" customFormat="1" x14ac:dyDescent="0.25">
      <c r="B131" s="18" t="s">
        <v>210</v>
      </c>
      <c r="C131" s="19" t="s">
        <v>248</v>
      </c>
      <c r="D131" s="54">
        <v>143</v>
      </c>
      <c r="E131" s="59">
        <v>114235.7</v>
      </c>
      <c r="F131" s="59">
        <v>2099.8000000000002</v>
      </c>
      <c r="G131" s="65">
        <f t="shared" si="6"/>
        <v>116335.5</v>
      </c>
      <c r="H131" s="9"/>
      <c r="I131" s="9"/>
      <c r="J131" s="9"/>
      <c r="K131" s="9"/>
    </row>
    <row r="132" spans="2:11" x14ac:dyDescent="0.25">
      <c r="B132" s="26" t="s">
        <v>165</v>
      </c>
      <c r="C132" s="24" t="s">
        <v>71</v>
      </c>
      <c r="D132" s="77">
        <f>D133</f>
        <v>60</v>
      </c>
      <c r="E132" s="78">
        <f>E133</f>
        <v>21002.38</v>
      </c>
      <c r="F132" s="78">
        <f>F133</f>
        <v>371.74</v>
      </c>
      <c r="G132" s="68">
        <f t="shared" si="6"/>
        <v>21374.120000000003</v>
      </c>
    </row>
    <row r="133" spans="2:11" s="17" customFormat="1" x14ac:dyDescent="0.25">
      <c r="B133" s="18" t="s">
        <v>166</v>
      </c>
      <c r="C133" s="19" t="s">
        <v>219</v>
      </c>
      <c r="D133" s="54">
        <v>60</v>
      </c>
      <c r="E133" s="59">
        <v>21002.38</v>
      </c>
      <c r="F133" s="59">
        <v>371.74</v>
      </c>
      <c r="G133" s="65">
        <f t="shared" si="6"/>
        <v>21374.120000000003</v>
      </c>
      <c r="H133" s="20"/>
      <c r="I133" s="20"/>
      <c r="J133" s="20"/>
      <c r="K133" s="20"/>
    </row>
    <row r="134" spans="2:11" x14ac:dyDescent="0.25">
      <c r="B134" s="26" t="s">
        <v>167</v>
      </c>
      <c r="C134" s="24" t="s">
        <v>72</v>
      </c>
      <c r="D134" s="77">
        <f>D135</f>
        <v>50</v>
      </c>
      <c r="E134" s="78">
        <f>E135</f>
        <v>12409.24</v>
      </c>
      <c r="F134" s="78">
        <f>F135</f>
        <v>219.64</v>
      </c>
      <c r="G134" s="68">
        <f t="shared" si="6"/>
        <v>12628.88</v>
      </c>
    </row>
    <row r="135" spans="2:11" s="17" customFormat="1" x14ac:dyDescent="0.25">
      <c r="B135" s="18" t="s">
        <v>168</v>
      </c>
      <c r="C135" s="19" t="s">
        <v>218</v>
      </c>
      <c r="D135" s="54">
        <v>50</v>
      </c>
      <c r="E135" s="59">
        <v>12409.24</v>
      </c>
      <c r="F135" s="59">
        <v>219.64</v>
      </c>
      <c r="G135" s="65">
        <f t="shared" si="6"/>
        <v>12628.88</v>
      </c>
      <c r="H135" s="20"/>
      <c r="I135" s="20"/>
      <c r="J135" s="20"/>
      <c r="K135" s="20"/>
    </row>
    <row r="136" spans="2:11" x14ac:dyDescent="0.25">
      <c r="B136" s="26" t="s">
        <v>169</v>
      </c>
      <c r="C136" s="24" t="s">
        <v>73</v>
      </c>
      <c r="D136" s="77">
        <f>D137+D138</f>
        <v>339</v>
      </c>
      <c r="E136" s="78">
        <f>E137++E138</f>
        <v>247463.37</v>
      </c>
      <c r="F136" s="78">
        <f>F137+F138</f>
        <v>4380.1099999999997</v>
      </c>
      <c r="G136" s="68">
        <f t="shared" si="6"/>
        <v>251843.47999999998</v>
      </c>
    </row>
    <row r="137" spans="2:11" s="6" customFormat="1" ht="31.5" x14ac:dyDescent="0.25">
      <c r="B137" s="18" t="s">
        <v>170</v>
      </c>
      <c r="C137" s="28" t="s">
        <v>315</v>
      </c>
      <c r="D137" s="54">
        <v>62</v>
      </c>
      <c r="E137" s="59">
        <v>49203.57</v>
      </c>
      <c r="F137" s="59">
        <v>870.91</v>
      </c>
      <c r="G137" s="65">
        <f t="shared" si="6"/>
        <v>50074.48</v>
      </c>
      <c r="H137" s="76"/>
      <c r="I137" s="9"/>
      <c r="J137" s="9"/>
      <c r="K137" s="9"/>
    </row>
    <row r="138" spans="2:11" s="6" customFormat="1" x14ac:dyDescent="0.25">
      <c r="B138" s="18" t="s">
        <v>333</v>
      </c>
      <c r="C138" s="28" t="s">
        <v>334</v>
      </c>
      <c r="D138" s="54">
        <v>277</v>
      </c>
      <c r="E138" s="59">
        <v>198259.8</v>
      </c>
      <c r="F138" s="59">
        <v>3509.2</v>
      </c>
      <c r="G138" s="65">
        <f t="shared" si="6"/>
        <v>201769</v>
      </c>
      <c r="H138" s="9"/>
      <c r="I138" s="9"/>
      <c r="J138" s="9"/>
      <c r="K138" s="9"/>
    </row>
    <row r="139" spans="2:11" x14ac:dyDescent="0.25">
      <c r="B139" s="26" t="s">
        <v>171</v>
      </c>
      <c r="C139" s="24" t="s">
        <v>74</v>
      </c>
      <c r="D139" s="77">
        <f>D140+D141</f>
        <v>296</v>
      </c>
      <c r="E139" s="78">
        <f>SUM(E140:E141)</f>
        <v>144265.23000000001</v>
      </c>
      <c r="F139" s="78">
        <f>SUM(F140:F141)</f>
        <v>2585.9500000000003</v>
      </c>
      <c r="G139" s="68">
        <f t="shared" si="6"/>
        <v>146851.18000000002</v>
      </c>
    </row>
    <row r="140" spans="2:11" s="6" customFormat="1" ht="31.5" x14ac:dyDescent="0.25">
      <c r="B140" s="18" t="s">
        <v>172</v>
      </c>
      <c r="C140" s="19" t="s">
        <v>88</v>
      </c>
      <c r="D140" s="54">
        <v>32</v>
      </c>
      <c r="E140" s="59">
        <v>31487.56</v>
      </c>
      <c r="F140" s="59">
        <v>557.32000000000005</v>
      </c>
      <c r="G140" s="65">
        <f t="shared" si="6"/>
        <v>32044.880000000001</v>
      </c>
      <c r="H140" s="9"/>
      <c r="I140" s="9"/>
      <c r="J140" s="9"/>
      <c r="K140" s="9"/>
    </row>
    <row r="141" spans="2:11" s="6" customFormat="1" x14ac:dyDescent="0.25">
      <c r="B141" s="18" t="s">
        <v>173</v>
      </c>
      <c r="C141" s="19" t="s">
        <v>253</v>
      </c>
      <c r="D141" s="54">
        <v>264</v>
      </c>
      <c r="E141" s="59">
        <v>112777.67</v>
      </c>
      <c r="F141" s="59">
        <v>2028.63</v>
      </c>
      <c r="G141" s="65">
        <f t="shared" si="6"/>
        <v>114806.3</v>
      </c>
      <c r="H141" s="9"/>
      <c r="I141" s="9"/>
      <c r="J141" s="9"/>
      <c r="K141" s="9"/>
    </row>
    <row r="142" spans="2:11" x14ac:dyDescent="0.25">
      <c r="B142" s="26" t="s">
        <v>174</v>
      </c>
      <c r="C142" s="24" t="s">
        <v>75</v>
      </c>
      <c r="D142" s="77">
        <f>D143+D144</f>
        <v>200</v>
      </c>
      <c r="E142" s="78">
        <f>SUM(E143:E144)</f>
        <v>90590.03</v>
      </c>
      <c r="F142" s="78">
        <f t="shared" ref="F142" si="9">SUM(F143:F144)</f>
        <v>1603.48</v>
      </c>
      <c r="G142" s="68">
        <f t="shared" si="6"/>
        <v>92193.51</v>
      </c>
    </row>
    <row r="143" spans="2:11" s="6" customFormat="1" x14ac:dyDescent="0.25">
      <c r="B143" s="18" t="s">
        <v>175</v>
      </c>
      <c r="C143" s="28" t="s">
        <v>29</v>
      </c>
      <c r="D143" s="81">
        <v>47</v>
      </c>
      <c r="E143" s="59">
        <v>36476.81</v>
      </c>
      <c r="F143" s="59">
        <v>645.67999999999995</v>
      </c>
      <c r="G143" s="65">
        <f t="shared" si="6"/>
        <v>37122.49</v>
      </c>
      <c r="H143" s="9"/>
      <c r="I143" s="9"/>
      <c r="J143" s="9"/>
      <c r="K143" s="9"/>
    </row>
    <row r="144" spans="2:11" s="6" customFormat="1" x14ac:dyDescent="0.25">
      <c r="B144" s="18" t="s">
        <v>211</v>
      </c>
      <c r="C144" s="28" t="s">
        <v>223</v>
      </c>
      <c r="D144" s="81">
        <v>153</v>
      </c>
      <c r="E144" s="59">
        <v>54113.22</v>
      </c>
      <c r="F144" s="59">
        <v>957.8</v>
      </c>
      <c r="G144" s="65">
        <f t="shared" ref="G144:G173" si="10">E144+F144</f>
        <v>55071.020000000004</v>
      </c>
      <c r="H144" s="9"/>
      <c r="I144" s="9"/>
      <c r="J144" s="9"/>
      <c r="K144" s="9"/>
    </row>
    <row r="145" spans="2:11" x14ac:dyDescent="0.25">
      <c r="B145" s="26" t="s">
        <v>176</v>
      </c>
      <c r="C145" s="24" t="s">
        <v>76</v>
      </c>
      <c r="D145" s="77">
        <f>D146+D147</f>
        <v>232</v>
      </c>
      <c r="E145" s="78">
        <f>SUM(E146:E147)</f>
        <v>129952.95</v>
      </c>
      <c r="F145" s="78">
        <f t="shared" ref="F145" si="11">SUM(F146:F147)</f>
        <v>2300.16</v>
      </c>
      <c r="G145" s="68">
        <f t="shared" si="10"/>
        <v>132253.10999999999</v>
      </c>
    </row>
    <row r="146" spans="2:11" s="6" customFormat="1" ht="30" customHeight="1" x14ac:dyDescent="0.25">
      <c r="B146" s="18" t="s">
        <v>177</v>
      </c>
      <c r="C146" s="19" t="s">
        <v>23</v>
      </c>
      <c r="D146" s="54">
        <v>70</v>
      </c>
      <c r="E146" s="59">
        <v>33899.61</v>
      </c>
      <c r="F146" s="59">
        <v>600</v>
      </c>
      <c r="G146" s="65">
        <f t="shared" si="10"/>
        <v>34499.61</v>
      </c>
      <c r="H146" s="9"/>
      <c r="I146" s="9"/>
      <c r="J146" s="9"/>
      <c r="K146" s="9"/>
    </row>
    <row r="147" spans="2:11" s="6" customFormat="1" x14ac:dyDescent="0.25">
      <c r="B147" s="18" t="s">
        <v>301</v>
      </c>
      <c r="C147" s="19" t="s">
        <v>225</v>
      </c>
      <c r="D147" s="54">
        <v>162</v>
      </c>
      <c r="E147" s="59">
        <v>96053.34</v>
      </c>
      <c r="F147" s="59">
        <v>1700.16</v>
      </c>
      <c r="G147" s="65">
        <f t="shared" si="10"/>
        <v>97753.5</v>
      </c>
      <c r="H147" s="9"/>
      <c r="I147" s="9"/>
      <c r="J147" s="9"/>
      <c r="K147" s="9"/>
    </row>
    <row r="148" spans="2:11" x14ac:dyDescent="0.25">
      <c r="B148" s="26" t="s">
        <v>178</v>
      </c>
      <c r="C148" s="24" t="s">
        <v>77</v>
      </c>
      <c r="D148" s="77">
        <f>D149+D150</f>
        <v>251</v>
      </c>
      <c r="E148" s="78">
        <f>SUM(E149:E150)</f>
        <v>116508.93000000001</v>
      </c>
      <c r="F148" s="78">
        <f t="shared" ref="F148" si="12">SUM(F149:F150)</f>
        <v>2062.19</v>
      </c>
      <c r="G148" s="68">
        <f t="shared" si="10"/>
        <v>118571.12000000001</v>
      </c>
    </row>
    <row r="149" spans="2:11" s="6" customFormat="1" x14ac:dyDescent="0.25">
      <c r="B149" s="18" t="s">
        <v>212</v>
      </c>
      <c r="C149" s="19" t="s">
        <v>87</v>
      </c>
      <c r="D149" s="54">
        <v>39</v>
      </c>
      <c r="E149" s="59">
        <v>31077.91</v>
      </c>
      <c r="F149" s="59">
        <v>550.09</v>
      </c>
      <c r="G149" s="65">
        <f t="shared" si="10"/>
        <v>31628</v>
      </c>
      <c r="H149" s="9"/>
      <c r="I149" s="9"/>
      <c r="J149" s="9"/>
      <c r="K149" s="9"/>
    </row>
    <row r="150" spans="2:11" s="6" customFormat="1" x14ac:dyDescent="0.25">
      <c r="B150" s="18" t="s">
        <v>302</v>
      </c>
      <c r="C150" s="19" t="s">
        <v>272</v>
      </c>
      <c r="D150" s="54">
        <v>212</v>
      </c>
      <c r="E150" s="59">
        <v>85431.02</v>
      </c>
      <c r="F150" s="59">
        <v>1512.1</v>
      </c>
      <c r="G150" s="65">
        <f t="shared" si="10"/>
        <v>86943.12000000001</v>
      </c>
      <c r="H150" s="9"/>
      <c r="I150" s="9"/>
      <c r="J150" s="9"/>
      <c r="K150" s="9"/>
    </row>
    <row r="151" spans="2:11" x14ac:dyDescent="0.25">
      <c r="B151" s="26" t="s">
        <v>179</v>
      </c>
      <c r="C151" s="24" t="s">
        <v>78</v>
      </c>
      <c r="D151" s="77">
        <f>D152+D153</f>
        <v>100</v>
      </c>
      <c r="E151" s="78">
        <f>SUM(E152:E153)</f>
        <v>39191.18</v>
      </c>
      <c r="F151" s="78">
        <f t="shared" ref="F151" si="13">SUM(F152:F153)</f>
        <v>693.62</v>
      </c>
      <c r="G151" s="68">
        <f t="shared" si="10"/>
        <v>39884.800000000003</v>
      </c>
    </row>
    <row r="152" spans="2:11" s="6" customFormat="1" x14ac:dyDescent="0.25">
      <c r="B152" s="18" t="s">
        <v>213</v>
      </c>
      <c r="C152" s="19" t="s">
        <v>15</v>
      </c>
      <c r="D152" s="54">
        <v>34</v>
      </c>
      <c r="E152" s="59">
        <v>13456.68</v>
      </c>
      <c r="F152" s="59">
        <v>238.15</v>
      </c>
      <c r="G152" s="65">
        <f t="shared" si="10"/>
        <v>13694.83</v>
      </c>
      <c r="H152" s="9"/>
      <c r="I152" s="9"/>
      <c r="J152" s="9"/>
      <c r="K152" s="9"/>
    </row>
    <row r="153" spans="2:11" s="6" customFormat="1" x14ac:dyDescent="0.25">
      <c r="B153" s="18" t="s">
        <v>303</v>
      </c>
      <c r="C153" s="19" t="s">
        <v>231</v>
      </c>
      <c r="D153" s="54">
        <v>66</v>
      </c>
      <c r="E153" s="59">
        <v>25734.5</v>
      </c>
      <c r="F153" s="59">
        <v>455.47</v>
      </c>
      <c r="G153" s="65">
        <f t="shared" si="10"/>
        <v>26189.97</v>
      </c>
      <c r="H153" s="9"/>
      <c r="I153" s="9"/>
      <c r="J153" s="9"/>
      <c r="K153" s="9"/>
    </row>
    <row r="154" spans="2:11" x14ac:dyDescent="0.25">
      <c r="B154" s="26" t="s">
        <v>180</v>
      </c>
      <c r="C154" s="30" t="s">
        <v>79</v>
      </c>
      <c r="D154" s="83">
        <f>D155+D156</f>
        <v>86</v>
      </c>
      <c r="E154" s="78">
        <f>SUM(E155:E156)</f>
        <v>43607.81</v>
      </c>
      <c r="F154" s="78">
        <f t="shared" ref="F154" si="14">SUM(F155:F156)</f>
        <v>771.83999999999992</v>
      </c>
      <c r="G154" s="68">
        <f t="shared" si="10"/>
        <v>44379.649999999994</v>
      </c>
    </row>
    <row r="155" spans="2:11" s="6" customFormat="1" ht="31.5" customHeight="1" x14ac:dyDescent="0.25">
      <c r="B155" s="18" t="s">
        <v>181</v>
      </c>
      <c r="C155" s="19" t="s">
        <v>5</v>
      </c>
      <c r="D155" s="54">
        <v>37</v>
      </c>
      <c r="E155" s="59">
        <v>39712.17</v>
      </c>
      <c r="F155" s="59">
        <v>702.9</v>
      </c>
      <c r="G155" s="65">
        <f t="shared" si="10"/>
        <v>40415.07</v>
      </c>
      <c r="H155" s="9"/>
      <c r="I155" s="9"/>
      <c r="J155" s="9"/>
      <c r="K155" s="9"/>
    </row>
    <row r="156" spans="2:11" s="6" customFormat="1" x14ac:dyDescent="0.25">
      <c r="B156" s="18" t="s">
        <v>304</v>
      </c>
      <c r="C156" s="19" t="s">
        <v>244</v>
      </c>
      <c r="D156" s="54">
        <v>49</v>
      </c>
      <c r="E156" s="59">
        <v>3895.64</v>
      </c>
      <c r="F156" s="59">
        <v>68.94</v>
      </c>
      <c r="G156" s="65">
        <f t="shared" si="10"/>
        <v>3964.58</v>
      </c>
      <c r="H156" s="9"/>
      <c r="I156" s="9"/>
      <c r="J156" s="9"/>
      <c r="K156" s="9"/>
    </row>
    <row r="157" spans="2:11" x14ac:dyDescent="0.25">
      <c r="B157" s="26" t="s">
        <v>182</v>
      </c>
      <c r="C157" s="24" t="s">
        <v>80</v>
      </c>
      <c r="D157" s="77">
        <f>SUM(D158:D166)</f>
        <v>2097</v>
      </c>
      <c r="E157" s="78">
        <f>SUM(E158:E166)</f>
        <v>1280975.8200000003</v>
      </c>
      <c r="F157" s="78">
        <f>SUM(F158:F166)</f>
        <v>22642.46</v>
      </c>
      <c r="G157" s="68">
        <f t="shared" si="10"/>
        <v>1303618.2800000003</v>
      </c>
    </row>
    <row r="158" spans="2:11" s="6" customFormat="1" x14ac:dyDescent="0.25">
      <c r="B158" s="18" t="s">
        <v>214</v>
      </c>
      <c r="C158" s="19" t="s">
        <v>2</v>
      </c>
      <c r="D158" s="54">
        <v>18</v>
      </c>
      <c r="E158" s="59">
        <v>10685.91</v>
      </c>
      <c r="F158" s="59">
        <v>189.14</v>
      </c>
      <c r="G158" s="65">
        <f t="shared" si="10"/>
        <v>10875.05</v>
      </c>
      <c r="H158" s="9"/>
      <c r="I158" s="9"/>
      <c r="J158" s="9"/>
      <c r="K158" s="9"/>
    </row>
    <row r="159" spans="2:11" s="6" customFormat="1" x14ac:dyDescent="0.25">
      <c r="B159" s="18" t="s">
        <v>183</v>
      </c>
      <c r="C159" s="19" t="s">
        <v>368</v>
      </c>
      <c r="D159" s="54">
        <v>61</v>
      </c>
      <c r="E159" s="59">
        <v>4201.46</v>
      </c>
      <c r="F159" s="59">
        <v>74.37</v>
      </c>
      <c r="G159" s="65">
        <f t="shared" si="10"/>
        <v>4275.83</v>
      </c>
      <c r="H159" s="9"/>
      <c r="I159" s="9"/>
      <c r="J159" s="9"/>
      <c r="K159" s="9"/>
    </row>
    <row r="160" spans="2:11" s="6" customFormat="1" x14ac:dyDescent="0.25">
      <c r="B160" s="18" t="s">
        <v>215</v>
      </c>
      <c r="C160" s="19" t="s">
        <v>30</v>
      </c>
      <c r="D160" s="54">
        <v>17</v>
      </c>
      <c r="E160" s="59">
        <v>6465.9</v>
      </c>
      <c r="F160" s="59">
        <v>114.44</v>
      </c>
      <c r="G160" s="65">
        <f t="shared" si="10"/>
        <v>6580.3399999999992</v>
      </c>
      <c r="H160" s="9"/>
      <c r="I160" s="9"/>
      <c r="J160" s="9"/>
      <c r="K160" s="9"/>
    </row>
    <row r="161" spans="1:11" s="6" customFormat="1" x14ac:dyDescent="0.25">
      <c r="B161" s="18" t="s">
        <v>305</v>
      </c>
      <c r="C161" s="19" t="s">
        <v>31</v>
      </c>
      <c r="D161" s="54">
        <v>936</v>
      </c>
      <c r="E161" s="59">
        <v>591184.16</v>
      </c>
      <c r="F161" s="59">
        <v>10463.92</v>
      </c>
      <c r="G161" s="65">
        <f t="shared" si="10"/>
        <v>601648.08000000007</v>
      </c>
      <c r="H161" s="9"/>
      <c r="I161" s="9"/>
      <c r="J161" s="9"/>
      <c r="K161" s="9"/>
    </row>
    <row r="162" spans="1:11" s="6" customFormat="1" x14ac:dyDescent="0.25">
      <c r="B162" s="18" t="s">
        <v>308</v>
      </c>
      <c r="C162" s="19" t="s">
        <v>221</v>
      </c>
      <c r="D162" s="54">
        <v>14</v>
      </c>
      <c r="E162" s="59">
        <v>480.06</v>
      </c>
      <c r="F162" s="59">
        <v>8.4700000000000006</v>
      </c>
      <c r="G162" s="65">
        <f t="shared" si="10"/>
        <v>488.53000000000003</v>
      </c>
      <c r="H162" s="9"/>
      <c r="I162" s="9"/>
      <c r="J162" s="9"/>
      <c r="K162" s="9"/>
    </row>
    <row r="163" spans="1:11" s="6" customFormat="1" x14ac:dyDescent="0.25">
      <c r="B163" s="18" t="s">
        <v>309</v>
      </c>
      <c r="C163" s="19" t="s">
        <v>224</v>
      </c>
      <c r="D163" s="54">
        <v>74</v>
      </c>
      <c r="E163" s="59">
        <v>24582.74</v>
      </c>
      <c r="F163" s="59">
        <v>435.1</v>
      </c>
      <c r="G163" s="65">
        <f t="shared" si="10"/>
        <v>25017.84</v>
      </c>
      <c r="H163" s="9"/>
      <c r="I163" s="9"/>
      <c r="J163" s="9"/>
      <c r="K163" s="9"/>
    </row>
    <row r="164" spans="1:11" s="6" customFormat="1" ht="31.5" x14ac:dyDescent="0.25">
      <c r="B164" s="18" t="s">
        <v>306</v>
      </c>
      <c r="C164" s="19" t="s">
        <v>344</v>
      </c>
      <c r="D164" s="54">
        <v>639</v>
      </c>
      <c r="E164" s="59">
        <v>550018.28</v>
      </c>
      <c r="F164" s="59">
        <v>9696.5300000000007</v>
      </c>
      <c r="G164" s="65">
        <f t="shared" si="10"/>
        <v>559714.81000000006</v>
      </c>
      <c r="H164" s="9"/>
      <c r="I164" s="9"/>
      <c r="J164" s="9"/>
      <c r="K164" s="9"/>
    </row>
    <row r="165" spans="1:11" s="6" customFormat="1" x14ac:dyDescent="0.25">
      <c r="B165" s="18" t="s">
        <v>310</v>
      </c>
      <c r="C165" s="19" t="s">
        <v>228</v>
      </c>
      <c r="D165" s="54">
        <v>38</v>
      </c>
      <c r="E165" s="59">
        <v>17819.849999999999</v>
      </c>
      <c r="F165" s="59">
        <v>315.41000000000003</v>
      </c>
      <c r="G165" s="65">
        <f t="shared" si="10"/>
        <v>18135.259999999998</v>
      </c>
      <c r="H165" s="9"/>
      <c r="I165" s="9"/>
      <c r="J165" s="9"/>
      <c r="K165" s="9"/>
    </row>
    <row r="166" spans="1:11" s="6" customFormat="1" x14ac:dyDescent="0.25">
      <c r="B166" s="18" t="s">
        <v>307</v>
      </c>
      <c r="C166" s="19" t="s">
        <v>230</v>
      </c>
      <c r="D166" s="54">
        <v>300</v>
      </c>
      <c r="E166" s="59">
        <v>75537.460000000006</v>
      </c>
      <c r="F166" s="59">
        <v>1345.08</v>
      </c>
      <c r="G166" s="65">
        <f t="shared" si="10"/>
        <v>76882.540000000008</v>
      </c>
      <c r="H166" s="9"/>
      <c r="I166" s="9"/>
      <c r="J166" s="9"/>
      <c r="K166" s="9"/>
    </row>
    <row r="167" spans="1:11" x14ac:dyDescent="0.25">
      <c r="B167" s="26" t="s">
        <v>184</v>
      </c>
      <c r="C167" s="24" t="s">
        <v>81</v>
      </c>
      <c r="D167" s="77">
        <f>D168</f>
        <v>127</v>
      </c>
      <c r="E167" s="78">
        <f>E168</f>
        <v>76539.83</v>
      </c>
      <c r="F167" s="78">
        <f t="shared" ref="F167" si="15">F168</f>
        <v>1354.69</v>
      </c>
      <c r="G167" s="68">
        <f t="shared" si="10"/>
        <v>77894.52</v>
      </c>
    </row>
    <row r="168" spans="1:11" s="6" customFormat="1" x14ac:dyDescent="0.25">
      <c r="B168" s="18" t="s">
        <v>185</v>
      </c>
      <c r="C168" s="19" t="s">
        <v>3</v>
      </c>
      <c r="D168" s="54">
        <v>127</v>
      </c>
      <c r="E168" s="59">
        <v>76539.83</v>
      </c>
      <c r="F168" s="59">
        <v>1354.69</v>
      </c>
      <c r="G168" s="65">
        <f t="shared" si="10"/>
        <v>77894.52</v>
      </c>
      <c r="H168" s="9"/>
      <c r="I168" s="9"/>
      <c r="J168" s="9"/>
      <c r="K168" s="9"/>
    </row>
    <row r="169" spans="1:11" x14ac:dyDescent="0.25">
      <c r="B169" s="26" t="s">
        <v>186</v>
      </c>
      <c r="C169" s="24" t="s">
        <v>82</v>
      </c>
      <c r="D169" s="77">
        <f>D170</f>
        <v>151</v>
      </c>
      <c r="E169" s="78">
        <f>E170</f>
        <v>78187.41</v>
      </c>
      <c r="F169" s="78">
        <f t="shared" ref="F169" si="16">F170</f>
        <v>1416.61</v>
      </c>
      <c r="G169" s="68">
        <f t="shared" si="10"/>
        <v>79604.02</v>
      </c>
    </row>
    <row r="170" spans="1:11" s="6" customFormat="1" x14ac:dyDescent="0.25">
      <c r="B170" s="18" t="s">
        <v>187</v>
      </c>
      <c r="C170" s="19" t="s">
        <v>271</v>
      </c>
      <c r="D170" s="54">
        <v>151</v>
      </c>
      <c r="E170" s="59">
        <v>78187.41</v>
      </c>
      <c r="F170" s="59">
        <v>1416.61</v>
      </c>
      <c r="G170" s="65">
        <f t="shared" si="10"/>
        <v>79604.02</v>
      </c>
      <c r="H170" s="9"/>
      <c r="I170" s="9"/>
      <c r="J170" s="9"/>
      <c r="K170" s="9"/>
    </row>
    <row r="171" spans="1:11" x14ac:dyDescent="0.25">
      <c r="B171" s="26" t="s">
        <v>188</v>
      </c>
      <c r="C171" s="24" t="s">
        <v>83</v>
      </c>
      <c r="D171" s="77">
        <f>D172+D173</f>
        <v>95</v>
      </c>
      <c r="E171" s="78">
        <f>E172+E173</f>
        <v>39338.840000000004</v>
      </c>
      <c r="F171" s="78">
        <f>F172+F173</f>
        <v>715.03</v>
      </c>
      <c r="G171" s="68">
        <f t="shared" si="10"/>
        <v>40053.870000000003</v>
      </c>
    </row>
    <row r="172" spans="1:11" s="6" customFormat="1" ht="30.75" customHeight="1" x14ac:dyDescent="0.25">
      <c r="B172" s="18" t="s">
        <v>216</v>
      </c>
      <c r="C172" s="28" t="s">
        <v>316</v>
      </c>
      <c r="D172" s="54">
        <v>25</v>
      </c>
      <c r="E172" s="59">
        <v>13590.26</v>
      </c>
      <c r="F172" s="59">
        <v>240.53</v>
      </c>
      <c r="G172" s="65">
        <f t="shared" si="10"/>
        <v>13830.79</v>
      </c>
      <c r="H172" s="9"/>
      <c r="I172" s="9"/>
      <c r="J172" s="9"/>
      <c r="K172" s="9"/>
    </row>
    <row r="173" spans="1:11" s="6" customFormat="1" ht="19.5" customHeight="1" x14ac:dyDescent="0.25">
      <c r="B173" s="18" t="s">
        <v>342</v>
      </c>
      <c r="C173" s="28" t="s">
        <v>343</v>
      </c>
      <c r="D173" s="54">
        <v>70</v>
      </c>
      <c r="E173" s="59">
        <v>25748.58</v>
      </c>
      <c r="F173" s="59">
        <v>474.5</v>
      </c>
      <c r="G173" s="65">
        <f t="shared" si="10"/>
        <v>26223.08</v>
      </c>
      <c r="H173" s="9"/>
      <c r="I173" s="9"/>
      <c r="J173" s="9"/>
      <c r="K173" s="9"/>
    </row>
    <row r="174" spans="1:11" s="1" customFormat="1" x14ac:dyDescent="0.25">
      <c r="A174" s="8"/>
      <c r="B174" s="102" t="s">
        <v>189</v>
      </c>
      <c r="C174" s="102"/>
      <c r="D174" s="84">
        <f>D7+D11+D15+D18+D21+D24+D27+D32+D35+D39+D42+D45+D48+D52+D55+D58+D61+D65+D68+D71+D74+D77+D80+D83+D86+D88+D91+D94+D96+D99+D102+D105+D108+D111+D114+D116+D119+D122+D127+D129+D132+D134+D136+D139+D142+D145+D148+D151+D154+D157+D167+D169+D171</f>
        <v>11278</v>
      </c>
      <c r="E174" s="85">
        <f>E7+E11+E15+E18+E21+E24+E27+E32+E35+E39+E42+E45+E48+E52+E55+E58+E61+E65+E68+E71+E74+E77+E80+E83+E86+E88+E91+E94+E96+E99+E102+E105+E108+E111+E114+E116+E119+E122+E127+E129+E132+E134+E136+E139+E142+E145+E148+E151+E154+E157+E167+E169+E171</f>
        <v>6654038.46</v>
      </c>
      <c r="F174" s="85">
        <f>F7+F11+F15+F18+F21+F24+F27+F32+F35+F39+F42+F45+F48+F52+F55+F58+F61+F65+F68+F71+F74+F77+F80+F83+F86+F88+F91+F94+F96+F99+F102+F105+F108+F111+F114+F116+F119+F122+F127+F129+F132+F134+F136+F139+F142+F145+F148+F151+F154+F157+F167+F169+F171</f>
        <v>118040.67</v>
      </c>
      <c r="G174" s="85">
        <f>G7+G11+G15+G18+G21+G24+G27+G32+G35+G39+G42+G45+G48+G52+G55+G58+G61+G65+G68+G71+G74+G77+G80+G83+G86+G88+G91+G94+G96+G99+G102+G105+G108+G111+G114+G116+G119+G122+G127+G129+G132+G134+G136+G139+G142+G145+G148+G151+G154+G157+G167+G169+G171</f>
        <v>6772079.1299999999</v>
      </c>
      <c r="H174" s="64"/>
      <c r="I174" s="13"/>
      <c r="J174" s="13"/>
      <c r="K174" s="13"/>
    </row>
    <row r="175" spans="1:11" s="98" customFormat="1" x14ac:dyDescent="0.25">
      <c r="A175" s="95"/>
      <c r="B175" s="34"/>
      <c r="C175" s="33"/>
      <c r="D175" s="34"/>
      <c r="E175" s="86"/>
      <c r="F175" s="86" t="s">
        <v>376</v>
      </c>
      <c r="G175" s="87">
        <v>6772080</v>
      </c>
      <c r="H175" s="96"/>
      <c r="I175" s="97"/>
      <c r="J175" s="97"/>
      <c r="K175" s="97"/>
    </row>
  </sheetData>
  <sortState xmlns:xlrd2="http://schemas.microsoft.com/office/spreadsheetml/2017/richdata2" ref="A8:G9">
    <sortCondition ref="B8:B9"/>
  </sortState>
  <mergeCells count="4">
    <mergeCell ref="F2:G2"/>
    <mergeCell ref="B4:G4"/>
    <mergeCell ref="E3:F3"/>
    <mergeCell ref="B174:C174"/>
  </mergeCell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rowBreaks count="2" manualBreakCount="2">
    <brk id="54" max="6" man="1"/>
    <brk id="1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5"/>
  <sheetViews>
    <sheetView view="pageBreakPreview" zoomScale="85" zoomScaleNormal="100" zoomScaleSheetLayoutView="85" workbookViewId="0">
      <selection activeCell="E9" sqref="E9"/>
    </sheetView>
  </sheetViews>
  <sheetFormatPr defaultColWidth="11" defaultRowHeight="15.75" x14ac:dyDescent="0.25"/>
  <cols>
    <col min="1" max="1" width="5.625" style="41" customWidth="1"/>
    <col min="2" max="2" width="5.375" style="34" customWidth="1"/>
    <col min="3" max="3" width="52.875" style="35" customWidth="1"/>
    <col min="4" max="4" width="17.375" style="43" customWidth="1"/>
    <col min="5" max="5" width="23.125" style="46" customWidth="1"/>
    <col min="6" max="6" width="29.125" style="36" customWidth="1"/>
    <col min="7" max="7" width="14.5" style="37" customWidth="1"/>
    <col min="8" max="8" width="12" style="41" bestFit="1" customWidth="1"/>
    <col min="9" max="16384" width="11" style="33"/>
  </cols>
  <sheetData>
    <row r="2" spans="1:8" ht="27" customHeight="1" x14ac:dyDescent="0.25">
      <c r="D2" s="104"/>
      <c r="E2" s="104"/>
      <c r="F2" s="104" t="s">
        <v>378</v>
      </c>
      <c r="G2" s="104"/>
    </row>
    <row r="3" spans="1:8" x14ac:dyDescent="0.25">
      <c r="D3" s="103"/>
      <c r="E3" s="103"/>
    </row>
    <row r="4" spans="1:8" ht="22.5" customHeight="1" x14ac:dyDescent="0.25">
      <c r="B4" s="100" t="s">
        <v>360</v>
      </c>
      <c r="C4" s="100"/>
      <c r="D4" s="100"/>
      <c r="E4" s="100"/>
      <c r="F4" s="100"/>
      <c r="G4" s="100"/>
    </row>
    <row r="6" spans="1:8" s="38" customFormat="1" ht="118.5" customHeight="1" x14ac:dyDescent="0.25">
      <c r="A6" s="61"/>
      <c r="B6" s="5" t="s">
        <v>32</v>
      </c>
      <c r="C6" s="5" t="s">
        <v>85</v>
      </c>
      <c r="D6" s="22" t="s">
        <v>380</v>
      </c>
      <c r="E6" s="47" t="s">
        <v>356</v>
      </c>
      <c r="F6" s="48" t="s">
        <v>357</v>
      </c>
      <c r="G6" s="49" t="s">
        <v>359</v>
      </c>
      <c r="H6" s="61"/>
    </row>
    <row r="7" spans="1:8" ht="19.5" customHeight="1" x14ac:dyDescent="0.25">
      <c r="B7" s="31" t="s">
        <v>92</v>
      </c>
      <c r="C7" s="32" t="s">
        <v>0</v>
      </c>
      <c r="D7" s="39">
        <v>1635</v>
      </c>
      <c r="E7" s="40">
        <v>795128.48</v>
      </c>
      <c r="F7" s="51">
        <v>16883.16</v>
      </c>
      <c r="G7" s="52">
        <f>E7+F7</f>
        <v>812011.64</v>
      </c>
    </row>
    <row r="8" spans="1:8" ht="19.5" customHeight="1" x14ac:dyDescent="0.25">
      <c r="B8" s="31" t="s">
        <v>93</v>
      </c>
      <c r="C8" s="32" t="s">
        <v>279</v>
      </c>
      <c r="D8" s="39">
        <v>1384</v>
      </c>
      <c r="E8" s="40">
        <v>565199.86</v>
      </c>
      <c r="F8" s="51">
        <v>10004.030000000001</v>
      </c>
      <c r="G8" s="52">
        <f t="shared" ref="G8:G35" si="0">E8+F8</f>
        <v>575203.89</v>
      </c>
    </row>
    <row r="9" spans="1:8" ht="19.5" customHeight="1" x14ac:dyDescent="0.25">
      <c r="B9" s="31" t="s">
        <v>96</v>
      </c>
      <c r="C9" s="32" t="s">
        <v>280</v>
      </c>
      <c r="D9" s="39">
        <v>415</v>
      </c>
      <c r="E9" s="40">
        <v>116132.3</v>
      </c>
      <c r="F9" s="51">
        <v>2055.4299999999998</v>
      </c>
      <c r="G9" s="52">
        <f t="shared" si="0"/>
        <v>118187.73</v>
      </c>
    </row>
    <row r="10" spans="1:8" ht="19.5" customHeight="1" x14ac:dyDescent="0.25">
      <c r="B10" s="31" t="s">
        <v>98</v>
      </c>
      <c r="C10" s="32" t="s">
        <v>281</v>
      </c>
      <c r="D10" s="39">
        <v>462</v>
      </c>
      <c r="E10" s="40">
        <v>320139.90999999997</v>
      </c>
      <c r="F10" s="51">
        <v>5666.49</v>
      </c>
      <c r="G10" s="52">
        <f t="shared" si="0"/>
        <v>325806.39999999997</v>
      </c>
    </row>
    <row r="11" spans="1:8" ht="19.5" customHeight="1" x14ac:dyDescent="0.25">
      <c r="B11" s="31" t="s">
        <v>100</v>
      </c>
      <c r="C11" s="32" t="s">
        <v>284</v>
      </c>
      <c r="D11" s="39">
        <v>1083</v>
      </c>
      <c r="E11" s="40">
        <v>418149.34</v>
      </c>
      <c r="F11" s="51">
        <v>7401.08</v>
      </c>
      <c r="G11" s="52">
        <f t="shared" si="0"/>
        <v>425550.42000000004</v>
      </c>
    </row>
    <row r="12" spans="1:8" ht="19.5" customHeight="1" x14ac:dyDescent="0.25">
      <c r="B12" s="31" t="s">
        <v>101</v>
      </c>
      <c r="C12" s="32" t="s">
        <v>285</v>
      </c>
      <c r="D12" s="39">
        <v>1122</v>
      </c>
      <c r="E12" s="40">
        <v>300776.24</v>
      </c>
      <c r="F12" s="51">
        <v>5318.31</v>
      </c>
      <c r="G12" s="52">
        <f t="shared" si="0"/>
        <v>306094.55</v>
      </c>
    </row>
    <row r="13" spans="1:8" ht="19.5" customHeight="1" x14ac:dyDescent="0.25">
      <c r="B13" s="31" t="s">
        <v>102</v>
      </c>
      <c r="C13" s="32" t="s">
        <v>353</v>
      </c>
      <c r="D13" s="39">
        <v>64</v>
      </c>
      <c r="E13" s="40">
        <v>21182.17</v>
      </c>
      <c r="F13" s="51">
        <v>444.83</v>
      </c>
      <c r="G13" s="52">
        <f t="shared" si="0"/>
        <v>21627</v>
      </c>
    </row>
    <row r="14" spans="1:8" ht="17.25" customHeight="1" x14ac:dyDescent="0.25">
      <c r="B14" s="31" t="s">
        <v>104</v>
      </c>
      <c r="C14" s="32" t="s">
        <v>277</v>
      </c>
      <c r="D14" s="39">
        <v>185</v>
      </c>
      <c r="E14" s="40">
        <v>38008.29</v>
      </c>
      <c r="F14" s="51">
        <v>672.77</v>
      </c>
      <c r="G14" s="52">
        <f t="shared" si="0"/>
        <v>38681.06</v>
      </c>
    </row>
    <row r="15" spans="1:8" ht="17.25" customHeight="1" x14ac:dyDescent="0.25">
      <c r="B15" s="31" t="s">
        <v>106</v>
      </c>
      <c r="C15" s="32" t="s">
        <v>1</v>
      </c>
      <c r="D15" s="39">
        <v>1783</v>
      </c>
      <c r="E15" s="40">
        <v>1272743.0900000001</v>
      </c>
      <c r="F15" s="51">
        <v>26433.77</v>
      </c>
      <c r="G15" s="52">
        <f t="shared" si="0"/>
        <v>1299176.8600000001</v>
      </c>
    </row>
    <row r="16" spans="1:8" ht="18" customHeight="1" x14ac:dyDescent="0.25">
      <c r="B16" s="31" t="s">
        <v>107</v>
      </c>
      <c r="C16" s="19" t="s">
        <v>276</v>
      </c>
      <c r="D16" s="42">
        <v>57</v>
      </c>
      <c r="E16" s="40">
        <v>28973.55</v>
      </c>
      <c r="F16" s="51">
        <v>549.91999999999996</v>
      </c>
      <c r="G16" s="52">
        <f t="shared" si="0"/>
        <v>29523.469999999998</v>
      </c>
    </row>
    <row r="17" spans="1:8" x14ac:dyDescent="0.25">
      <c r="B17" s="31" t="s">
        <v>109</v>
      </c>
      <c r="C17" s="32" t="s">
        <v>278</v>
      </c>
      <c r="D17" s="39">
        <v>756</v>
      </c>
      <c r="E17" s="40">
        <v>346395.49</v>
      </c>
      <c r="F17" s="51">
        <v>6300.44</v>
      </c>
      <c r="G17" s="52">
        <f t="shared" si="0"/>
        <v>352695.93</v>
      </c>
    </row>
    <row r="18" spans="1:8" x14ac:dyDescent="0.25">
      <c r="B18" s="31" t="s">
        <v>111</v>
      </c>
      <c r="C18" s="32" t="s">
        <v>326</v>
      </c>
      <c r="D18" s="39">
        <v>61</v>
      </c>
      <c r="E18" s="40">
        <v>3882.05</v>
      </c>
      <c r="F18" s="51">
        <v>68.709999999999994</v>
      </c>
      <c r="G18" s="52">
        <f t="shared" si="0"/>
        <v>3950.76</v>
      </c>
    </row>
    <row r="19" spans="1:8" x14ac:dyDescent="0.25">
      <c r="B19" s="31" t="s">
        <v>113</v>
      </c>
      <c r="C19" s="32" t="s">
        <v>361</v>
      </c>
      <c r="D19" s="39">
        <v>29</v>
      </c>
      <c r="E19" s="40">
        <v>592.05999999999995</v>
      </c>
      <c r="F19" s="51">
        <v>8.56</v>
      </c>
      <c r="G19" s="52">
        <f t="shared" si="0"/>
        <v>600.61999999999989</v>
      </c>
    </row>
    <row r="20" spans="1:8" x14ac:dyDescent="0.25">
      <c r="B20" s="31" t="s">
        <v>115</v>
      </c>
      <c r="C20" s="32" t="s">
        <v>350</v>
      </c>
      <c r="D20" s="39">
        <v>5</v>
      </c>
      <c r="E20" s="40">
        <v>2397.09</v>
      </c>
      <c r="F20" s="51">
        <v>48.15</v>
      </c>
      <c r="G20" s="52">
        <f t="shared" si="0"/>
        <v>2445.2400000000002</v>
      </c>
    </row>
    <row r="21" spans="1:8" x14ac:dyDescent="0.25">
      <c r="B21" s="31" t="s">
        <v>117</v>
      </c>
      <c r="C21" s="32" t="s">
        <v>369</v>
      </c>
      <c r="D21" s="39">
        <v>24</v>
      </c>
      <c r="E21" s="40">
        <v>774.6</v>
      </c>
      <c r="F21" s="51">
        <v>13.71</v>
      </c>
      <c r="G21" s="52">
        <f t="shared" si="0"/>
        <v>788.31000000000006</v>
      </c>
    </row>
    <row r="22" spans="1:8" x14ac:dyDescent="0.25">
      <c r="B22" s="31" t="s">
        <v>119</v>
      </c>
      <c r="C22" s="32" t="s">
        <v>332</v>
      </c>
      <c r="D22" s="39">
        <v>27</v>
      </c>
      <c r="E22" s="40">
        <v>1926.42</v>
      </c>
      <c r="F22" s="51">
        <v>27.9</v>
      </c>
      <c r="G22" s="52">
        <f t="shared" si="0"/>
        <v>1954.3200000000002</v>
      </c>
    </row>
    <row r="23" spans="1:8" ht="18.75" customHeight="1" x14ac:dyDescent="0.25">
      <c r="B23" s="31" t="s">
        <v>121</v>
      </c>
      <c r="C23" s="32" t="s">
        <v>26</v>
      </c>
      <c r="D23" s="39">
        <v>10</v>
      </c>
      <c r="E23" s="40">
        <v>8084.26</v>
      </c>
      <c r="F23" s="51">
        <v>117.22</v>
      </c>
      <c r="G23" s="52">
        <f t="shared" si="0"/>
        <v>8201.48</v>
      </c>
    </row>
    <row r="24" spans="1:8" x14ac:dyDescent="0.25">
      <c r="B24" s="31" t="s">
        <v>123</v>
      </c>
      <c r="C24" s="32" t="s">
        <v>282</v>
      </c>
      <c r="D24" s="39">
        <v>17</v>
      </c>
      <c r="E24" s="40">
        <v>9889.9500000000007</v>
      </c>
      <c r="F24" s="51">
        <v>159.09</v>
      </c>
      <c r="G24" s="52">
        <f t="shared" ref="G24" si="1">E24+F24</f>
        <v>10049.040000000001</v>
      </c>
    </row>
    <row r="25" spans="1:8" x14ac:dyDescent="0.25">
      <c r="B25" s="31" t="s">
        <v>125</v>
      </c>
      <c r="C25" s="32" t="s">
        <v>318</v>
      </c>
      <c r="D25" s="39">
        <v>37</v>
      </c>
      <c r="E25" s="40">
        <v>31685.48</v>
      </c>
      <c r="F25" s="51">
        <v>560.24</v>
      </c>
      <c r="G25" s="52">
        <f t="shared" si="0"/>
        <v>32245.72</v>
      </c>
    </row>
    <row r="26" spans="1:8" x14ac:dyDescent="0.25">
      <c r="B26" s="31" t="s">
        <v>127</v>
      </c>
      <c r="C26" s="32" t="s">
        <v>325</v>
      </c>
      <c r="D26" s="39"/>
      <c r="E26" s="40"/>
      <c r="F26" s="51"/>
      <c r="G26" s="52">
        <f t="shared" ref="G26" si="2">E26+F26</f>
        <v>0</v>
      </c>
    </row>
    <row r="27" spans="1:8" x14ac:dyDescent="0.25">
      <c r="B27" s="31" t="s">
        <v>130</v>
      </c>
      <c r="C27" s="32" t="s">
        <v>283</v>
      </c>
      <c r="D27" s="39">
        <v>3</v>
      </c>
      <c r="E27" s="40">
        <v>1589.73</v>
      </c>
      <c r="F27" s="51">
        <v>28.13</v>
      </c>
      <c r="G27" s="52">
        <f t="shared" si="0"/>
        <v>1617.8600000000001</v>
      </c>
    </row>
    <row r="28" spans="1:8" x14ac:dyDescent="0.25">
      <c r="B28" s="31" t="s">
        <v>132</v>
      </c>
      <c r="C28" s="32" t="s">
        <v>341</v>
      </c>
      <c r="D28" s="39">
        <v>10</v>
      </c>
      <c r="E28" s="40">
        <v>4111.91</v>
      </c>
      <c r="F28" s="51">
        <v>72.78</v>
      </c>
      <c r="G28" s="52">
        <f t="shared" ref="G28:G29" si="3">E28+F28</f>
        <v>4184.6899999999996</v>
      </c>
    </row>
    <row r="29" spans="1:8" x14ac:dyDescent="0.25">
      <c r="B29" s="31" t="s">
        <v>134</v>
      </c>
      <c r="C29" s="32" t="s">
        <v>367</v>
      </c>
      <c r="D29" s="39">
        <v>22</v>
      </c>
      <c r="E29" s="40">
        <v>959.85</v>
      </c>
      <c r="F29" s="51">
        <v>16.940000000000001</v>
      </c>
      <c r="G29" s="52">
        <f t="shared" si="3"/>
        <v>976.79000000000008</v>
      </c>
    </row>
    <row r="30" spans="1:8" x14ac:dyDescent="0.25">
      <c r="B30" s="31" t="s">
        <v>135</v>
      </c>
      <c r="C30" s="32" t="s">
        <v>322</v>
      </c>
      <c r="D30" s="39">
        <v>17</v>
      </c>
      <c r="E30" s="40">
        <v>1692.46</v>
      </c>
      <c r="F30" s="51">
        <v>29.96</v>
      </c>
      <c r="G30" s="52">
        <f t="shared" si="0"/>
        <v>1722.42</v>
      </c>
    </row>
    <row r="31" spans="1:8" s="36" customFormat="1" x14ac:dyDescent="0.25">
      <c r="A31" s="75"/>
      <c r="B31" s="31" t="s">
        <v>136</v>
      </c>
      <c r="C31" s="72" t="s">
        <v>329</v>
      </c>
      <c r="D31" s="73">
        <v>14</v>
      </c>
      <c r="E31" s="74">
        <v>942.84</v>
      </c>
      <c r="F31" s="51">
        <v>16.690000000000001</v>
      </c>
      <c r="G31" s="52">
        <f t="shared" si="0"/>
        <v>959.53000000000009</v>
      </c>
      <c r="H31" s="75"/>
    </row>
    <row r="32" spans="1:8" s="36" customFormat="1" x14ac:dyDescent="0.25">
      <c r="A32" s="75"/>
      <c r="B32" s="31" t="s">
        <v>137</v>
      </c>
      <c r="C32" s="72" t="s">
        <v>375</v>
      </c>
      <c r="D32" s="73">
        <v>4</v>
      </c>
      <c r="E32" s="74">
        <v>665.21</v>
      </c>
      <c r="F32" s="51">
        <v>11.78</v>
      </c>
      <c r="G32" s="52">
        <f t="shared" si="0"/>
        <v>676.99</v>
      </c>
      <c r="H32" s="75"/>
    </row>
    <row r="33" spans="1:8" s="36" customFormat="1" x14ac:dyDescent="0.25">
      <c r="A33" s="75"/>
      <c r="B33" s="31" t="s">
        <v>139</v>
      </c>
      <c r="C33" s="72" t="s">
        <v>349</v>
      </c>
      <c r="D33" s="73">
        <v>2</v>
      </c>
      <c r="E33" s="74">
        <v>213.02</v>
      </c>
      <c r="F33" s="51">
        <v>3.77</v>
      </c>
      <c r="G33" s="52">
        <f t="shared" si="0"/>
        <v>216.79000000000002</v>
      </c>
      <c r="H33" s="75"/>
    </row>
    <row r="34" spans="1:8" s="36" customFormat="1" x14ac:dyDescent="0.25">
      <c r="A34" s="75"/>
      <c r="B34" s="31" t="s">
        <v>141</v>
      </c>
      <c r="C34" s="72" t="s">
        <v>362</v>
      </c>
      <c r="D34" s="73">
        <v>4</v>
      </c>
      <c r="E34" s="74">
        <v>1248.02</v>
      </c>
      <c r="F34" s="51">
        <v>22.1</v>
      </c>
      <c r="G34" s="52">
        <f t="shared" si="0"/>
        <v>1270.1199999999999</v>
      </c>
      <c r="H34" s="75"/>
    </row>
    <row r="35" spans="1:8" s="36" customFormat="1" x14ac:dyDescent="0.25">
      <c r="A35" s="75"/>
      <c r="B35" s="31" t="s">
        <v>143</v>
      </c>
      <c r="C35" s="72" t="s">
        <v>374</v>
      </c>
      <c r="D35" s="73">
        <v>12</v>
      </c>
      <c r="E35" s="74">
        <v>360.24</v>
      </c>
      <c r="F35" s="51">
        <v>6.39</v>
      </c>
      <c r="G35" s="52">
        <f t="shared" si="0"/>
        <v>366.63</v>
      </c>
      <c r="H35" s="75"/>
    </row>
    <row r="36" spans="1:8" x14ac:dyDescent="0.25">
      <c r="B36" s="31" t="s">
        <v>145</v>
      </c>
      <c r="C36" s="32" t="s">
        <v>348</v>
      </c>
      <c r="D36" s="39">
        <v>13</v>
      </c>
      <c r="E36" s="40">
        <v>1596.86</v>
      </c>
      <c r="F36" s="51">
        <v>28.26</v>
      </c>
      <c r="G36" s="52">
        <f t="shared" ref="G36:G38" si="4">E36+F36</f>
        <v>1625.12</v>
      </c>
    </row>
    <row r="37" spans="1:8" x14ac:dyDescent="0.25">
      <c r="B37" s="31" t="s">
        <v>146</v>
      </c>
      <c r="C37" s="32" t="s">
        <v>370</v>
      </c>
      <c r="D37" s="39">
        <v>3</v>
      </c>
      <c r="E37" s="40">
        <v>2247</v>
      </c>
      <c r="F37" s="51">
        <v>39.770000000000003</v>
      </c>
      <c r="G37" s="52">
        <f t="shared" si="4"/>
        <v>2286.77</v>
      </c>
    </row>
    <row r="38" spans="1:8" x14ac:dyDescent="0.25">
      <c r="B38" s="31" t="s">
        <v>148</v>
      </c>
      <c r="C38" s="32" t="s">
        <v>373</v>
      </c>
      <c r="D38" s="39">
        <v>4</v>
      </c>
      <c r="E38" s="40">
        <v>3268.14</v>
      </c>
      <c r="F38" s="51">
        <v>57.85</v>
      </c>
      <c r="G38" s="52">
        <f t="shared" si="4"/>
        <v>3325.99</v>
      </c>
    </row>
    <row r="39" spans="1:8" x14ac:dyDescent="0.25">
      <c r="B39" s="105" t="s">
        <v>189</v>
      </c>
      <c r="C39" s="105"/>
      <c r="D39" s="10">
        <f>SUM(D7:D38)</f>
        <v>9264</v>
      </c>
      <c r="E39" s="53">
        <f>SUM(E7:E38)</f>
        <v>4300955.9099999983</v>
      </c>
      <c r="F39" s="50">
        <f>SUM(F7:F38)</f>
        <v>83068.230000000025</v>
      </c>
      <c r="G39" s="52">
        <f t="shared" ref="G39" si="5">E39+F39</f>
        <v>4384024.1399999987</v>
      </c>
    </row>
    <row r="40" spans="1:8" x14ac:dyDescent="0.25">
      <c r="B40" s="88"/>
      <c r="C40" s="88"/>
      <c r="D40" s="89"/>
      <c r="E40" s="90"/>
      <c r="F40" s="93" t="s">
        <v>376</v>
      </c>
      <c r="G40" s="94">
        <v>4384025</v>
      </c>
    </row>
    <row r="41" spans="1:8" x14ac:dyDescent="0.25">
      <c r="B41" s="88"/>
      <c r="C41" s="88"/>
      <c r="D41" s="89"/>
      <c r="E41" s="90"/>
      <c r="F41" s="91" t="s">
        <v>377</v>
      </c>
      <c r="G41" s="92">
        <f>'savivald. ist. uz spalio'!G175+'istaigoms uz spalio'!G40</f>
        <v>11156105</v>
      </c>
    </row>
    <row r="42" spans="1:8" x14ac:dyDescent="0.25">
      <c r="D42" s="43">
        <f>'savivald. ist. uz spalio'!D174+'istaigoms uz spalio'!D39</f>
        <v>20542</v>
      </c>
      <c r="E42" s="44">
        <f>'savivald. ist. uz spalio'!E174+'istaigoms uz spalio'!E39</f>
        <v>10954994.369999997</v>
      </c>
      <c r="F42" s="44">
        <f>'savivald. ist. uz spalio'!F174+'istaigoms uz spalio'!F39</f>
        <v>201108.90000000002</v>
      </c>
      <c r="G42" s="44">
        <f>'savivald. ist. uz spalio'!G174+'istaigoms uz spalio'!G39</f>
        <v>11156103.27</v>
      </c>
    </row>
    <row r="43" spans="1:8" x14ac:dyDescent="0.25">
      <c r="E43" s="44"/>
    </row>
    <row r="44" spans="1:8" x14ac:dyDescent="0.25">
      <c r="E44" s="44"/>
    </row>
    <row r="45" spans="1:8" x14ac:dyDescent="0.25">
      <c r="E45" s="45"/>
    </row>
  </sheetData>
  <mergeCells count="5">
    <mergeCell ref="D3:E3"/>
    <mergeCell ref="D2:E2"/>
    <mergeCell ref="B39:C39"/>
    <mergeCell ref="B4:G4"/>
    <mergeCell ref="F2:G2"/>
  </mergeCells>
  <phoneticPr fontId="22" type="noConversion"/>
  <conditionalFormatting sqref="C17:C22">
    <cfRule type="duplicateValues" dxfId="7" priority="19"/>
  </conditionalFormatting>
  <conditionalFormatting sqref="C27 C25">
    <cfRule type="duplicateValues" dxfId="6" priority="18"/>
  </conditionalFormatting>
  <conditionalFormatting sqref="C14">
    <cfRule type="duplicateValues" dxfId="5" priority="6"/>
  </conditionalFormatting>
  <conditionalFormatting sqref="C28:C29">
    <cfRule type="duplicateValues" dxfId="4" priority="4"/>
  </conditionalFormatting>
  <conditionalFormatting sqref="C24">
    <cfRule type="duplicateValues" dxfId="3" priority="2"/>
  </conditionalFormatting>
  <conditionalFormatting sqref="C36:C38">
    <cfRule type="duplicateValues" dxfId="2" priority="1"/>
  </conditionalFormatting>
  <conditionalFormatting sqref="C26">
    <cfRule type="duplicateValues" dxfId="1" priority="24"/>
  </conditionalFormatting>
  <conditionalFormatting sqref="C30:C35">
    <cfRule type="duplicateValues" dxfId="0" priority="25"/>
  </conditionalFormatting>
  <pageMargins left="0.31496062992125984" right="0.31496062992125984" top="0.35433070866141736" bottom="0.35433070866141736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savivald. ist. uz spalio</vt:lpstr>
      <vt:lpstr>istaigoms uz spalio</vt:lpstr>
      <vt:lpstr>'istaigoms uz spalio'!Print_Area</vt:lpstr>
      <vt:lpstr>'savivald. ist. uz spalio'!Print_Area</vt:lpstr>
      <vt:lpstr>'istaigoms uz spalio'!Print_Titles</vt:lpstr>
      <vt:lpstr>'savivald. ist. uz spalio'!Print_Titles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Piotr Gerasimovič</cp:lastModifiedBy>
  <cp:lastPrinted>2021-10-22T11:48:24Z</cp:lastPrinted>
  <dcterms:created xsi:type="dcterms:W3CDTF">2021-03-12T15:25:25Z</dcterms:created>
  <dcterms:modified xsi:type="dcterms:W3CDTF">2021-12-08T11:57:15Z</dcterms:modified>
</cp:coreProperties>
</file>