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5B512EC4-E685-453C-A8F9-2AE48BEEC491}" xr6:coauthVersionLast="47" xr6:coauthVersionMax="47" xr10:uidLastSave="{00000000-0000-0000-0000-000000000000}"/>
  <bookViews>
    <workbookView xWindow="-110" yWindow="-110" windowWidth="19420" windowHeight="103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definedNames>
    <definedName name="_Hlk120712271" localSheetId="0">'PI skaičiuoklė'!$B$8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5" l="1"/>
  <c r="A36" i="15"/>
  <c r="F32" i="10"/>
  <c r="G78" i="15"/>
  <c r="G82" i="15"/>
  <c r="A84" i="15"/>
  <c r="A83" i="15"/>
  <c r="A59" i="15"/>
  <c r="G73" i="15"/>
  <c r="G49" i="15"/>
  <c r="G84" i="15"/>
  <c r="G88" i="15"/>
  <c r="F35" i="10"/>
  <c r="J35" i="10"/>
  <c r="K35" i="10"/>
  <c r="L36" i="10"/>
  <c r="G76" i="15"/>
  <c r="G94" i="15"/>
  <c r="F31" i="10"/>
  <c r="J31" i="10"/>
  <c r="K31" i="10"/>
  <c r="L31" i="10"/>
  <c r="L33" i="10"/>
  <c r="J32" i="10"/>
  <c r="K32" i="10"/>
  <c r="L32" i="10"/>
  <c r="A60" i="15"/>
  <c r="A48" i="15"/>
  <c r="G67" i="15"/>
  <c r="G66" i="15"/>
  <c r="A65" i="15"/>
  <c r="G62" i="15"/>
  <c r="G61" i="15"/>
  <c r="G64" i="15"/>
  <c r="F28" i="10"/>
  <c r="J28" i="10"/>
  <c r="K28" i="10"/>
  <c r="L29" i="10"/>
  <c r="G69" i="15"/>
  <c r="A45" i="11"/>
  <c r="G6" i="15"/>
  <c r="G7" i="10"/>
  <c r="H7" i="10"/>
  <c r="A4" i="15"/>
  <c r="C38" i="11"/>
  <c r="C44" i="11"/>
  <c r="A39" i="11"/>
  <c r="C42" i="11"/>
  <c r="C53" i="11"/>
  <c r="C49" i="11"/>
  <c r="C23" i="11"/>
  <c r="C19" i="11"/>
  <c r="C12" i="11"/>
  <c r="C8" i="11"/>
  <c r="E57" i="12"/>
  <c r="E55" i="12"/>
  <c r="E51" i="12"/>
  <c r="E46" i="12"/>
  <c r="E44" i="12"/>
  <c r="E40" i="12"/>
  <c r="E25" i="12"/>
  <c r="E23" i="12"/>
  <c r="E19" i="12"/>
  <c r="I12" i="10"/>
  <c r="E14" i="12"/>
  <c r="E12" i="12"/>
  <c r="E8" i="12"/>
  <c r="D54" i="14"/>
  <c r="D52" i="14"/>
  <c r="D48" i="14"/>
  <c r="D43" i="14"/>
  <c r="D41" i="14"/>
  <c r="D37" i="14"/>
  <c r="D25" i="14"/>
  <c r="D23" i="14"/>
  <c r="G13" i="10"/>
  <c r="D19" i="14"/>
  <c r="G12" i="10"/>
  <c r="D14" i="14"/>
  <c r="D12" i="14"/>
  <c r="D8" i="14"/>
  <c r="H12" i="10"/>
  <c r="H13" i="10"/>
  <c r="I13" i="10"/>
  <c r="D51" i="14"/>
  <c r="D50" i="14"/>
  <c r="D47" i="14"/>
  <c r="D46" i="14"/>
  <c r="D40" i="14"/>
  <c r="D39" i="14"/>
  <c r="D36" i="14"/>
  <c r="D35" i="14"/>
  <c r="D22" i="14"/>
  <c r="D21" i="14"/>
  <c r="D18" i="14"/>
  <c r="D17" i="14"/>
  <c r="D11" i="14"/>
  <c r="D10" i="14"/>
  <c r="D7" i="14"/>
  <c r="D6" i="14"/>
  <c r="G70" i="15"/>
  <c r="C25" i="11"/>
  <c r="C55" i="11"/>
  <c r="C14" i="11"/>
  <c r="I21" i="10"/>
  <c r="I20" i="10"/>
  <c r="H8" i="10"/>
  <c r="A50" i="11"/>
  <c r="A46" i="11"/>
  <c r="A20" i="11"/>
  <c r="A16" i="11"/>
  <c r="A15" i="11"/>
  <c r="A9" i="11"/>
  <c r="A5" i="11"/>
  <c r="A4" i="11"/>
  <c r="A52" i="12"/>
  <c r="A48" i="12"/>
  <c r="A47" i="12"/>
  <c r="A41" i="12"/>
  <c r="A37" i="12"/>
  <c r="A36" i="12"/>
  <c r="A20" i="12"/>
  <c r="A16" i="12"/>
  <c r="A15" i="12"/>
  <c r="A9" i="12"/>
  <c r="A5" i="12"/>
  <c r="A4" i="12"/>
  <c r="A49" i="14"/>
  <c r="A45" i="14"/>
  <c r="A44" i="14"/>
  <c r="A38" i="14"/>
  <c r="A34" i="14"/>
  <c r="A33" i="14"/>
  <c r="A53" i="15"/>
  <c r="A47" i="15"/>
  <c r="A41" i="15"/>
  <c r="A35" i="15"/>
  <c r="A22" i="15"/>
  <c r="A17" i="15"/>
  <c r="A16" i="15"/>
  <c r="A15" i="14"/>
  <c r="A4" i="14"/>
  <c r="A20" i="14"/>
  <c r="A16" i="14"/>
  <c r="A9" i="14"/>
  <c r="A5" i="14"/>
  <c r="A10" i="15"/>
  <c r="E54" i="12"/>
  <c r="E53" i="12"/>
  <c r="E50" i="12"/>
  <c r="E49" i="12"/>
  <c r="E43" i="12"/>
  <c r="E42" i="12"/>
  <c r="H21" i="10"/>
  <c r="E39" i="12"/>
  <c r="E38" i="12"/>
  <c r="H20" i="10"/>
  <c r="G55" i="15"/>
  <c r="G54" i="15"/>
  <c r="G50" i="15"/>
  <c r="G52" i="15"/>
  <c r="G43" i="15"/>
  <c r="G42" i="15"/>
  <c r="G38" i="15"/>
  <c r="G37" i="15"/>
  <c r="G57" i="15"/>
  <c r="G58" i="15"/>
  <c r="G45" i="15"/>
  <c r="G40" i="15"/>
  <c r="F20" i="10"/>
  <c r="F25" i="10"/>
  <c r="G21" i="10"/>
  <c r="G20" i="10"/>
  <c r="I25" i="10"/>
  <c r="G24" i="15"/>
  <c r="G23" i="15"/>
  <c r="G19" i="15"/>
  <c r="G18" i="15"/>
  <c r="G12" i="15"/>
  <c r="G11" i="15"/>
  <c r="G7" i="15"/>
  <c r="G9" i="15"/>
  <c r="E22" i="12"/>
  <c r="E21" i="12"/>
  <c r="E18" i="12"/>
  <c r="E17" i="12"/>
  <c r="E11" i="12"/>
  <c r="E10" i="12"/>
  <c r="E7" i="12"/>
  <c r="E6" i="12"/>
  <c r="I8" i="10"/>
  <c r="G14" i="15"/>
  <c r="G15" i="15"/>
  <c r="G26" i="15"/>
  <c r="F13" i="10"/>
  <c r="J13" i="10"/>
  <c r="K13" i="10"/>
  <c r="G21" i="15"/>
  <c r="F12" i="10"/>
  <c r="J12" i="10"/>
  <c r="K12" i="10"/>
  <c r="G46" i="15"/>
  <c r="F7" i="10"/>
  <c r="J20" i="10"/>
  <c r="K20" i="10"/>
  <c r="H25" i="10"/>
  <c r="G25" i="10"/>
  <c r="F21" i="10"/>
  <c r="F8" i="10"/>
  <c r="L15" i="10"/>
  <c r="G27" i="15"/>
  <c r="J25" i="10"/>
  <c r="K25" i="10"/>
  <c r="L26" i="10"/>
  <c r="J7" i="10"/>
  <c r="K7" i="10"/>
  <c r="J21" i="10"/>
  <c r="K21" i="10"/>
  <c r="L23" i="10"/>
  <c r="L38" i="10"/>
  <c r="G8" i="10"/>
  <c r="J8" i="10"/>
  <c r="K8" i="10"/>
  <c r="L10" i="10"/>
  <c r="L17" i="10"/>
  <c r="L39" i="10"/>
</calcChain>
</file>

<file path=xl/sharedStrings.xml><?xml version="1.0" encoding="utf-8"?>
<sst xmlns="http://schemas.openxmlformats.org/spreadsheetml/2006/main" count="295" uniqueCount="149">
  <si>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</si>
  <si>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</si>
  <si>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</si>
  <si>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</si>
  <si>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</si>
  <si>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</si>
  <si>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</si>
  <si>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</si>
  <si>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</si>
  <si>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</si>
  <si>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</si>
  <si>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</si>
  <si>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</si>
  <si>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</si>
  <si>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</si>
  <si>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</si>
  <si>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</si>
  <si>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</si>
  <si>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</si>
  <si>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</si>
  <si>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</si>
  <si>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</si>
  <si>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</si>
  <si>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</si>
  <si>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</si>
  <si>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</si>
  <si>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</si>
  <si>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</si>
  <si>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</si>
  <si>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</si>
  <si>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</si>
  <si>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</si>
  <si>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</si>
  <si>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</si>
  <si>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</si>
  <si>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</si>
  <si>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</si>
  <si>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</si>
  <si>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</si>
  <si>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</si>
  <si>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</si>
  <si>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</si>
  <si>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</si>
  <si>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</si>
  <si>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</si>
  <si>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</si>
  <si>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</si>
  <si>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</si>
  <si>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</si>
  <si>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</si>
  <si>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</si>
  <si>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</si>
  <si>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</si>
  <si>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</si>
  <si>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</si>
  <si>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</si>
  <si>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</si>
  <si>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</si>
  <si>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</si>
  <si>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</si>
  <si>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</si>
  <si>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</si>
  <si>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</si>
  <si>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</si>
  <si>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</si>
  <si>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</si>
  <si>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</si>
  <si>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</si>
  <si>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</si>
  <si>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</si>
  <si>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</si>
  <si>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</si>
  <si>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</si>
  <si>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</si>
  <si>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</si>
  <si>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</si>
  <si>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</si>
  <si>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</si>
  <si>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</si>
  <si>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</si>
  <si>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</si>
  <si>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</si>
  <si>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</si>
  <si>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</si>
  <si>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</si>
  <si>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</si>
  <si>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</si>
  <si>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</si>
  <si>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</si>
  <si>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</si>
  <si>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</si>
  <si>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</si>
  <si>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</si>
  <si>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</si>
  <si>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</si>
  <si>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Apmokyti socialinių paslaugų įstaigų užimtumo specialistus 40 ak. val. mokymais</t>
  </si>
  <si>
    <t>Socialinių paslaugų įstaigos užimtumo specialistas</t>
  </si>
  <si>
    <t xml:space="preserve">dc </t>
  </si>
  <si>
    <t>mokymai</t>
  </si>
  <si>
    <t xml:space="preserve">LIETUVOS RESPUBLIKOS SOCIALINIŲ PASLAUGŲ ĮSTATYMO NR. X-493 PAKEITIMO ĮSTATYMAS </t>
  </si>
  <si>
    <t>išlaidos vienam darbuotojui</t>
  </si>
  <si>
    <t>Dėl 2.1 įpareigojimo, kadangi neturime duomenų koks skaičius socialinių paslaugų įstaigų užimtumo specialistų turi socialinio darbo išsilavinimą ir jiems mokymų išklausyti nereikės, darome prielaidą, kad  81 proc. specialistų nuo bendro skaičiaus, turės baigti 40 ak. val. mokymus.</t>
  </si>
  <si>
    <t>2.3.1.</t>
  </si>
  <si>
    <t>2.3</t>
  </si>
  <si>
    <t>Įstaiga Socialinių paslaugų priežiūros departamento socialinės globos licencijavimo elektroninėje priemonėje pažymi apie paslaugos teikimo pradžią.</t>
  </si>
  <si>
    <t>Socialinės globos įstaigos vadovo pavaduotojas ar kitas vadovo įgaliotas asmuo</t>
  </si>
  <si>
    <t>Iš viso D išlaidų veiksmui C1, Eur</t>
  </si>
  <si>
    <t>Iš viso D išlaidų veiksmui C2, Eur</t>
  </si>
  <si>
    <t>Iš viso prisitaikymo išlaidų pagal įpareigojimą C</t>
  </si>
  <si>
    <t>Iš viso prisitaikymo išlaidų pagal įpareigojimą D</t>
  </si>
  <si>
    <t>2.4</t>
  </si>
  <si>
    <t>2.4.1.</t>
  </si>
  <si>
    <t>2.4.2.</t>
  </si>
  <si>
    <t>Parengti ir pateikti savivaldybei dokumentus dėl teisės teikti akredituotas socialinės priežiūros ir laikino atokvėpio paslaugas suteikimo (fiziniai asmenys)</t>
  </si>
  <si>
    <t>Parengti ir pateikti savivaldybei projektą/pirkimo pasiūlymą dėl prevencinių, bendrųjų socialinių palsaugų teikimo, norint gauti finansavimą paslaugų teikimui (fiziniai asmenys)</t>
  </si>
  <si>
    <t>Nacionalinė</t>
  </si>
  <si>
    <t>Iš viso D išlaidų pagal įpareigojimą C, Eur</t>
  </si>
  <si>
    <t>C1.2</t>
  </si>
  <si>
    <t>C2.1</t>
  </si>
  <si>
    <t>C2.2</t>
  </si>
  <si>
    <t>Iš viso D išlaidų veiksmui D1, Eur</t>
  </si>
  <si>
    <t>Iš viso D išlaidų veiksmui D2, Eur</t>
  </si>
  <si>
    <t>Iš viso D išlaidų pagal įpareigojimą D, Eur</t>
  </si>
  <si>
    <t>LIETUVOS RESPUBLIKOS SOCIALINIŲ PASLAUGŲ ĮSTATYMAS</t>
  </si>
  <si>
    <t>Parengti ir pateikti savivaldybei projektą/pirkimo pasiūlymą dėl prevencinių, bendrųjų socialinių paslaugų teikimo, norint gauti finansavimą paslaugų teikimui (fiziniai asmenys)</t>
  </si>
  <si>
    <t>Ataskaitos rengėjai:</t>
  </si>
  <si>
    <t>Jovita Nedvecka, Socialinių paslaugų grupės patarėja</t>
  </si>
  <si>
    <t>Jovita Kuzmickienė, Socialinių paslaugų grupės patarėja</t>
  </si>
  <si>
    <t>Jurgita Gajauskienė, Socialinių paslaugų grupės patarėja</t>
  </si>
  <si>
    <t xml:space="preserve">Dėl 2.4 įpareigojimo (2.4.2 p.), kadangi neturime duomenų, koks skaičius fizinių asmenų teiks socialines paslaugas, įvertinom fizinių asmenų, šiuo metu teikiančių asmeninę pagalbą, skaičių (168 - Neįgaliųjų reikalų departamento 2022 m. III ketv. duomenys) ir darome prielaidą, įvertinę socialinių paslaugų, kurias teiks fiziniai asmenys, spektrą, kad fizinių asmenų, teikiančių socialines paslaugas, preliminariai bus apie 230. </t>
  </si>
  <si>
    <t>32 str. 1 d. 8 p.Licencijos turėtojas privalo duomenis apie socialinės globos teikimo pradžią teikti į Socialinių paslaugų priežiūros departamento socialinės globos licencijavimo elektroninę priemonę.</t>
  </si>
  <si>
    <t>2.5</t>
  </si>
  <si>
    <t>2.5.1</t>
  </si>
  <si>
    <t>Socialinės paslaugų įstaigos vadovo pavaduotojas ar kitas vadovo įgaliotas asmuo</t>
  </si>
  <si>
    <t>Iš viso E išlaidų veiksmui E1, Eur</t>
  </si>
  <si>
    <r>
      <t>21 str. 6 d.  Socialinių paslaugų įstaigos savo interneto svetainėje skelbia informaciją apie teikiamas socialines paslaugas (socialinių paslaugų aprašymus, dokumentus, reikalingus socialinėms paslaugoms gauti), jų kainas ir numatytą (planinį) vietų skaičių, taip pat informaciją apie suteiktą ar panaikintą teisę teikti akredituotą socialinę priežiūrą (suteikimo ir (ar) panaikinimo datos), akredituotą laikiną atokvėpį (suteikimo ir (ar) panaikinimo datos).</t>
    </r>
    <r>
      <rPr>
        <i/>
        <strike/>
        <sz val="8"/>
        <color rgb="FF000000"/>
        <rFont val="Calibri"/>
        <family val="2"/>
        <charset val="186"/>
        <scheme val="minor"/>
      </rPr>
      <t xml:space="preserve"> Šią informaciją socialinių paslaugų įstaigos teikia savivaldybei, kurios teritorijoje teikia socialines paslaugas, o pateiktai informacijai pasikeitus, apie tai praneša ne vėliau kaip kitą darbo dieną. </t>
    </r>
  </si>
  <si>
    <t>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t>
  </si>
  <si>
    <t>Socialinių paslaugų įstaiga informaciją papildomai teikia savivaldybei, kurios teritorijoje teikia socialines paslaugas.</t>
  </si>
  <si>
    <t>Socialinių paslaugų įstaigos informacijos papildomai savivaldybei, kurios teritorijoje teikia socialines paslaugas, nebeteiks.</t>
  </si>
  <si>
    <t>21 str. 12. Socialinės įtraukties koordinatoriumi turi teisę dirbti:
1) asmuo, turintis aukštojo mokslo kvalifikaciją arba jai lygiavertę kvalifikaciją  ir vienų metų darbo patirtį socialinių paslaugų srityje, arba
2) asmuo, turintis aukštojo mokslo kvalifikaciją, įgytą baigus socialinės pedagogikos studijas, arba jai lygiavertę kvalifikaciją, ir (ar) įgijęs socialinio pedagogo kvalifikaciją, arba 
3) asmuo, turintis aukštojo mokslo kvalifikaciją, įgytą baigus pirmos ir antros studijų pakopos psichologijos studijų krypties studijas, arba jai lygiavertę kvalifikaciją arba
4) asmuo, turintis šio įstatymo 26 straipsnio 6 dalyje nustatytą išsilavinimą.</t>
  </si>
  <si>
    <t>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t>
  </si>
  <si>
    <t>Apmokyti socialinės įtraukties koordinatorius 40 ak. val. mokymais</t>
  </si>
  <si>
    <t xml:space="preserve">21 str. 1. Prevencines ir bendrąsias socialines paslaugas teikia tos socialinių paslaugų įstaigos, kurių veiklos sritis – socialinių paslaugų teikimas, ir tie socialines paslaugas teikiantys fiziniai asmenys, kurie atitinka socialinių paslaugų srities darbuotojams šiame įstatyme nustatytus išsilavinimo ir (ar) kvalifikacijos, profesinės kompetencijos tobulinimo reikalavimus. Socialinių paslaugų įstaigų ir socialines paslaugas teikiančių fizinių asmenų teikiamos socialinės paslaugos turi atitikti prevencinėms ir bendrosioms socialinėms paslaugoms keliamus reikalavimus, nustatytus socialinės apsaugos ir darbo ministro tvirtinamame socialinių paslaugų kataloge.
2. Socialinę priežiūrą ir laikino atokvėpio paslaugą teikia tos socialinių paslaugų įstaigos, kurių veiklos sritis – socialinių paslaugų teikimas, ir tie socialines paslaugas teikiantys fiziniai asmenys, kurie atitinka socialinių paslaugų srities darbuotojams šiame įstatyme nustatytus išsilavinimo ir (ar) kvalifikacijos, profesinės kompetencijos tobulinimo reikalavimus. Socialinių paslaugų įstaigų ir socialines paslaugas teikiančių fizinių asmenų teikiamos socialinės paslaugos turi atitikti socialinei priežiūrai ir laikino atokvėpio paslaugai keliamus reikalavimus, nustatytus socialinės apsaugos ir darbo ministro tvirtinamame socialinių paslaugų kataloge, jiems suteikta teisė teikti akredituotą socialinę priežiūrą ir (ar) akredituotą laikino atokvėpio paslaugą.                                                 33 str. 2. Teisė teikti akredituotas socialinės priežiūros paslaugas, akredituotą laikino atokvėpio paslaugą (toliau – akredituotos socialinės paslaugos) gali būti suteikiama Lietuvos Respublikoje ar kitoje Europos Sąjungos valstybėje narėje arba kitoje Europos ekonominės erdvės valstybėje įsisteigusiam juridiniam asmeniui ar kitai organizacijai, jų padaliniui ar fiziniam asmeniui, pageidaujantiems teikti akredituotas socialines paslaugas (toliau – paslaugų teikėjas, pageidaujantis teikti akredituotas socialines paslaugas). </t>
  </si>
  <si>
    <t>Dėl 1.1. įpareigojimo, pagal Valstybės duomenų agentūros pateiktus statistinius duomenis turime 797 socialinių paslaugų įstaigas</t>
  </si>
  <si>
    <t xml:space="preserve">Dėl. 2.2. įpareigojimo, kadangi neturime duomenų koks skaičius socialinės įtraukties koordinatorių turės socialinio darbo išsilavinimą ir jiems mokymų išklausyti nereikės, darome prielaidą, kad 85 proc. socialinės įtraukties koordinatorių nuo bendro skaičiaus turės baigti 40 ak. val. mokymus. </t>
  </si>
  <si>
    <t>Dėl 2.4 įpareigojimo (2.4.1 p.), kadangi neturime duomenų, koks skaičius fizinių asmenų teiks socialines paslaugas, darome prielaidą, kad fizinių asmenų, kurie teiks prevencines ar bendrąsias socialines paslaugas nebus daug, nes šių paslaugų teikimą užtikrins  (kaip ir pagal dabartinį teisinį regalmentavimą) socialinių paslaugų įstaigos, šių paslaugų teikimui eilių nėra, tai tikėtina, kad savivaldybės skelbs ne daug konkursų/pirkimų, taip pat ne visą spektrą šių paslaugų planuojama, kad teiks fiziniai asmenys (orientuojantis tik į atskiras socialines paslaugas, pvz., transporto organizavimo, šeimos konferencijos ir kt.).</t>
  </si>
  <si>
    <t>Socialinės įtraukties koordinatorius</t>
  </si>
  <si>
    <t xml:space="preserve">21 str. 1. Prevencines ir bendrąsias socialines paslaugas teikia tos socialinių paslaugų įstaigos, kurių veiklos sritis – socialinių paslaugų teikimas, ir tie socialines paslaugas teikiantys fiziniai asmenys, kurie atitinka socialinių paslaugų srities darbuotojams šiame įstatyme nustatytus išsilavinimo ir (ar) kvalifikacijos, profesinės kompetencijos tobulinimo reikalavimus. Socialinių paslaugų įstaigų ir socialines paslaugas teikiančių fizinių asmenų teikiamos socialinės paslaugos turi atitikti prevencinėms ir bendrosioms socialinėms paslaugoms keliamus reikalavimus, nustatytus socialinės apsaugos ir darbo ministro tvirtinamame socialinių paslaugų kataloge.
2. Socialinę priežiūrą ir laikino atokvėpio paslaugą teikia tos socialinių paslaugų įstaigos, kurių veiklos sritis – socialinių paslaugų teikimas, ir tie socialines paslaugas teikiantys fiziniai asmenys, kurie atitinka socialinių paslaugų srities darbuotojams šiame įstatyme nustatytus išsilavinimo ir (ar) kvalifikacijos, profesinės kompetencijos tobulinimo reikalavimus. Socialinių paslaugų įstaigų ir socialines paslaugas teikiančių fizinių asmenų teikiamos socialinės paslaugos turi atitikti socialinei priežiūrai ir laikino atokvėpio paslaugai keliamus reikalavimus, nustatytus socialinės apsaugos ir darbo ministro tvirtinamame socialinių paslaugų kataloge, jiems suteikta teisė teikti akredituotą socialinę priežiūrą ir (ar) akredituotą laikino atokvėpio paslaugą. 33 str. 2. Teisė teikti akredituotas socialinės priežiūros paslaugas, akredituotą laikino atokvėpio paslaugą (toliau – akredituotos socialinės paslaugos) gali būti suteikiama Lietuvos Respublikoje ar kitoje Europos Sąjungos valstybėje narėje arba kitoje Europos ekonominės erdvės valstybėje įsisteigusiam juridiniam asmeniui ar kitai organizacijai, jų padaliniui ar fiziniam asmeniui, pageidaujantiems teikti akredituotas socialines paslaugas (toliau – paslaugų teikėjas, pageidaujantis teikti akredituotas socialines paslaugas). </t>
  </si>
  <si>
    <t>Socialines paslaugas teikiantis fizinis asmuo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</si>
</sst>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i/>
      <sz val="8"/>
      <color rgb="FF00B050"/>
      <name val="Calibri"/>
      <family val="2"/>
      <charset val="186"/>
      <scheme val="minor"/>
    </font>
    <font>
      <sz val="8"/>
      <color rgb="FF00B050"/>
      <name val="Calibri"/>
      <family val="2"/>
      <charset val="186"/>
      <scheme val="minor"/>
    </font>
    <font>
      <sz val="8"/>
      <color rgb="FFFF0000"/>
      <name val="Calibri"/>
      <family val="2"/>
      <charset val="186"/>
      <scheme val="minor"/>
    </font>
    <font>
      <i/>
      <sz val="8"/>
      <name val="Calibri"/>
      <family val="2"/>
      <charset val="186"/>
      <scheme val="minor"/>
    </font>
    <font>
      <i/>
      <strike/>
      <sz val="8"/>
      <color rgb="FF000000"/>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110">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0" borderId="0" xfId="0" applyFont="1" applyAlignment="1">
      <alignment horizontal="right" wrapText="1"/>
    </xf>
    <xf numFmtId="0" fontId="3" fillId="0" borderId="5" xfId="0" applyFont="1" applyBorder="1" applyAlignment="1">
      <alignment horizontal="right" vertical="top" wrapText="1"/>
    </xf>
    <xf numFmtId="0" fontId="3" fillId="3" borderId="9" xfId="0" applyFont="1" applyFill="1" applyBorder="1" applyAlignment="1">
      <alignment horizontal="right" vertical="top" wrapText="1"/>
    </xf>
    <xf numFmtId="0" fontId="3" fillId="3" borderId="12" xfId="0" applyFont="1" applyFill="1" applyBorder="1" applyAlignment="1">
      <alignment vertical="top" wrapText="1"/>
    </xf>
    <xf numFmtId="0" fontId="3" fillId="0" borderId="12" xfId="0" applyFont="1" applyBorder="1" applyAlignment="1">
      <alignment vertical="top" wrapText="1"/>
    </xf>
    <xf numFmtId="0" fontId="8" fillId="0" borderId="2" xfId="0" applyFont="1" applyBorder="1" applyAlignment="1">
      <alignment vertical="top" wrapText="1"/>
    </xf>
    <xf numFmtId="0" fontId="10" fillId="0" borderId="0" xfId="0" applyFont="1" applyAlignment="1">
      <alignment vertical="top"/>
    </xf>
    <xf numFmtId="0" fontId="9" fillId="7" borderId="5" xfId="0" applyFont="1" applyFill="1" applyBorder="1" applyAlignment="1">
      <alignment vertical="top" wrapText="1"/>
    </xf>
    <xf numFmtId="0" fontId="1" fillId="0" borderId="0" xfId="0" applyFont="1" applyAlignment="1">
      <alignment vertical="top" wrapText="1"/>
    </xf>
    <xf numFmtId="0" fontId="7" fillId="0" borderId="2" xfId="0" applyFont="1" applyBorder="1" applyAlignment="1">
      <alignment horizontal="right" vertical="top" wrapText="1"/>
    </xf>
    <xf numFmtId="0" fontId="7" fillId="3" borderId="5" xfId="0" applyFont="1" applyFill="1" applyBorder="1" applyAlignment="1">
      <alignment horizontal="center" vertical="top" wrapText="1"/>
    </xf>
    <xf numFmtId="0" fontId="7" fillId="0" borderId="2" xfId="0" applyFont="1" applyBorder="1" applyAlignment="1">
      <alignment vertical="top" wrapText="1"/>
    </xf>
    <xf numFmtId="0" fontId="7" fillId="7" borderId="5" xfId="0" applyFont="1" applyFill="1" applyBorder="1" applyAlignment="1">
      <alignment vertical="top" wrapText="1"/>
    </xf>
    <xf numFmtId="0" fontId="11" fillId="7" borderId="5" xfId="0" applyFont="1" applyFill="1" applyBorder="1" applyAlignment="1">
      <alignment vertical="top" wrapText="1"/>
    </xf>
    <xf numFmtId="0" fontId="7" fillId="0" borderId="11" xfId="0" applyFont="1" applyBorder="1" applyAlignment="1">
      <alignment wrapText="1"/>
    </xf>
    <xf numFmtId="0" fontId="3" fillId="7" borderId="5" xfId="0" applyFont="1" applyFill="1" applyBorder="1" applyAlignment="1">
      <alignment horizontal="right" vertical="top" wrapText="1"/>
    </xf>
    <xf numFmtId="0" fontId="1" fillId="0" borderId="0" xfId="0" applyFont="1"/>
    <xf numFmtId="0" fontId="4" fillId="0" borderId="5" xfId="0" applyFont="1" applyBorder="1" applyAlignment="1">
      <alignment horizontal="left" vertical="top" wrapText="1"/>
    </xf>
    <xf numFmtId="0" fontId="3" fillId="0" borderId="2" xfId="0" applyFont="1" applyBorder="1" applyAlignment="1">
      <alignment horizontal="left" vertical="top" wrapText="1"/>
    </xf>
    <xf numFmtId="0" fontId="3" fillId="2" borderId="5" xfId="0" applyFont="1" applyFill="1" applyBorder="1" applyAlignment="1">
      <alignment horizontal="left" vertical="top" wrapText="1"/>
    </xf>
    <xf numFmtId="0" fontId="3" fillId="4" borderId="0" xfId="0" applyFont="1" applyFill="1" applyAlignment="1">
      <alignment vertical="top" wrapText="1"/>
    </xf>
    <xf numFmtId="0" fontId="3" fillId="4" borderId="12" xfId="0" applyFont="1" applyFill="1" applyBorder="1" applyAlignment="1">
      <alignment vertical="top" wrapText="1"/>
    </xf>
    <xf numFmtId="0" fontId="4" fillId="2" borderId="5" xfId="0" applyFont="1" applyFill="1" applyBorder="1" applyAlignment="1">
      <alignment horizontal="left" vertical="top" wrapText="1"/>
    </xf>
    <xf numFmtId="0" fontId="2" fillId="7" borderId="5" xfId="0" applyFont="1" applyFill="1" applyBorder="1" applyAlignment="1">
      <alignment horizontal="center"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3" fillId="0" borderId="0" xfId="0" applyFont="1" applyAlignment="1">
      <alignment horizontal="center" vertical="top"/>
    </xf>
    <xf numFmtId="0" fontId="3" fillId="3" borderId="14" xfId="0" applyFont="1" applyFill="1" applyBorder="1" applyAlignment="1">
      <alignment vertical="top" wrapText="1"/>
    </xf>
    <xf numFmtId="0" fontId="3" fillId="4" borderId="11" xfId="0" applyFont="1" applyFill="1" applyBorder="1" applyAlignment="1">
      <alignment vertical="top" wrapText="1"/>
    </xf>
    <xf numFmtId="0" fontId="10" fillId="0" borderId="10"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center" vertical="top" wrapText="1"/>
    </xf>
    <xf numFmtId="0" fontId="10" fillId="0" borderId="0" xfId="0" applyFont="1" applyAlignment="1">
      <alignment horizontal="center"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7" borderId="6" xfId="0" applyFont="1" applyFill="1" applyBorder="1" applyAlignment="1">
      <alignment vertical="top" wrapText="1"/>
    </xf>
    <xf numFmtId="0" fontId="4" fillId="7" borderId="7" xfId="0" applyFont="1" applyFill="1" applyBorder="1" applyAlignment="1">
      <alignment vertical="top" wrapText="1"/>
    </xf>
    <xf numFmtId="0" fontId="4" fillId="7" borderId="3" xfId="0" applyFont="1" applyFill="1" applyBorder="1" applyAlignment="1">
      <alignment vertical="top" wrapText="1"/>
    </xf>
    <xf numFmtId="0" fontId="3" fillId="0" borderId="9" xfId="0" applyFont="1" applyBorder="1" applyAlignment="1">
      <alignment horizontal="right" vertical="top" wrapText="1"/>
    </xf>
    <xf numFmtId="0" fontId="3" fillId="0" borderId="5" xfId="0" applyFont="1" applyBorder="1" applyAlignment="1">
      <alignment horizontal="right" vertical="top" wrapText="1"/>
    </xf>
    <xf numFmtId="0" fontId="7" fillId="0" borderId="0" xfId="0" applyFont="1" applyAlignment="1">
      <alignment horizontal="left" vertical="top" wrapText="1"/>
    </xf>
    <xf numFmtId="0" fontId="1" fillId="0" borderId="0" xfId="0" applyFont="1" applyAlignment="1">
      <alignment horizontal="left" vertical="top" wrapText="1"/>
    </xf>
    <xf numFmtId="0" fontId="3" fillId="0" borderId="13" xfId="0" applyFont="1" applyBorder="1" applyAlignment="1">
      <alignment horizontal="lef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5"/>
  <sheetViews>
    <sheetView tabSelected="1" zoomScaleNormal="100" workbookViewId="0">
      <pane ySplit="4" topLeftCell="A30" activePane="bottomLeft" state="frozen"/>
      <selection activeCell="B1" sqref="B1"/>
      <selection pane="bottomLeft" sqref="A1:L2"/>
    </sheetView>
  </sheetViews>
  <sheetFormatPr defaultColWidth="8.6328125" defaultRowHeight="10.5" x14ac:dyDescent="0.35"/>
  <cols>
    <col min="1" max="1" width="4.54296875" style="2" customWidth="1"/>
    <col min="2" max="2" width="23.6328125" style="2" customWidth="1"/>
    <col min="3" max="3" width="10" style="2" customWidth="1"/>
    <col min="4" max="4" width="7.6328125"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8.6328125" style="2" customWidth="1"/>
    <col min="13" max="13" width="8.6328125" style="2" customWidth="1"/>
    <col min="14" max="16384" width="8.6328125" style="2"/>
  </cols>
  <sheetData>
    <row r="1" spans="1:18" ht="12" customHeight="1" x14ac:dyDescent="0.35">
      <c r="A1" s="75" t="s">
        <v>93</v>
      </c>
      <c r="B1" s="75"/>
      <c r="C1" s="75"/>
      <c r="D1" s="75"/>
      <c r="E1" s="75"/>
      <c r="F1" s="75"/>
      <c r="G1" s="75"/>
      <c r="H1" s="75"/>
      <c r="I1" s="75"/>
      <c r="J1" s="75"/>
      <c r="K1" s="75"/>
      <c r="L1" s="75"/>
    </row>
    <row r="2" spans="1:18" ht="7.5" customHeight="1" thickBot="1" x14ac:dyDescent="0.4">
      <c r="A2" s="76"/>
      <c r="B2" s="76"/>
      <c r="C2" s="76"/>
      <c r="D2" s="76"/>
      <c r="E2" s="76"/>
      <c r="F2" s="76"/>
      <c r="G2" s="76"/>
      <c r="H2" s="76"/>
      <c r="I2" s="76"/>
      <c r="J2" s="76"/>
      <c r="K2" s="76"/>
      <c r="L2" s="76"/>
    </row>
    <row r="3" spans="1:18" ht="45" customHeight="1" thickBot="1" x14ac:dyDescent="0.4">
      <c r="A3" s="40" t="s">
        <v>0</v>
      </c>
      <c r="B3" s="27" t="s">
        <v>64</v>
      </c>
      <c r="C3" s="27" t="s">
        <v>65</v>
      </c>
      <c r="D3" s="27" t="s">
        <v>67</v>
      </c>
      <c r="E3" s="27" t="s">
        <v>1</v>
      </c>
      <c r="F3" s="28" t="s">
        <v>2</v>
      </c>
      <c r="G3" s="28" t="s">
        <v>3</v>
      </c>
      <c r="H3" s="28" t="s">
        <v>4</v>
      </c>
      <c r="I3" s="28" t="s">
        <v>57</v>
      </c>
      <c r="J3" s="29" t="s">
        <v>94</v>
      </c>
      <c r="K3" s="27" t="s">
        <v>66</v>
      </c>
      <c r="L3" s="29" t="s">
        <v>58</v>
      </c>
    </row>
    <row r="4" spans="1:18" ht="11" thickBot="1" x14ac:dyDescent="0.4">
      <c r="A4" s="25">
        <v>1</v>
      </c>
      <c r="B4" s="26">
        <v>2</v>
      </c>
      <c r="C4" s="26">
        <v>3</v>
      </c>
      <c r="D4" s="26">
        <v>4</v>
      </c>
      <c r="E4" s="26">
        <v>5</v>
      </c>
      <c r="F4" s="26">
        <v>6</v>
      </c>
      <c r="G4" s="26">
        <v>7</v>
      </c>
      <c r="H4" s="26">
        <v>8</v>
      </c>
      <c r="I4" s="26">
        <v>9</v>
      </c>
      <c r="J4" s="26">
        <v>10</v>
      </c>
      <c r="K4" s="26">
        <v>11</v>
      </c>
      <c r="L4" s="26">
        <v>12</v>
      </c>
    </row>
    <row r="5" spans="1:18" ht="15" customHeight="1" thickBot="1" x14ac:dyDescent="0.4">
      <c r="A5" s="24" t="s">
        <v>5</v>
      </c>
      <c r="B5" s="77" t="s">
        <v>123</v>
      </c>
      <c r="C5" s="78"/>
      <c r="D5" s="78"/>
      <c r="E5" s="78"/>
      <c r="F5" s="78"/>
      <c r="G5" s="78"/>
      <c r="H5" s="78"/>
      <c r="I5" s="78"/>
      <c r="J5" s="78"/>
      <c r="K5" s="78"/>
      <c r="L5" s="79"/>
    </row>
    <row r="6" spans="1:18" ht="142.5" customHeight="1" thickBot="1" x14ac:dyDescent="0.4">
      <c r="A6" s="21" t="s">
        <v>6</v>
      </c>
      <c r="B6" s="58" t="s">
        <v>136</v>
      </c>
      <c r="C6" s="44"/>
      <c r="D6" s="12" t="s">
        <v>115</v>
      </c>
      <c r="E6" s="48">
        <v>797</v>
      </c>
      <c r="F6" s="9"/>
      <c r="G6" s="9"/>
      <c r="H6" s="9"/>
      <c r="I6" s="9"/>
      <c r="J6" s="9"/>
      <c r="K6" s="9"/>
      <c r="L6" s="9"/>
      <c r="M6" s="71"/>
      <c r="N6" s="72"/>
      <c r="O6" s="72"/>
      <c r="P6" s="72"/>
      <c r="Q6" s="72"/>
      <c r="R6" s="72"/>
    </row>
    <row r="7" spans="1:18" ht="121.5" customHeight="1" thickBot="1" x14ac:dyDescent="0.4">
      <c r="A7" s="21" t="s">
        <v>7</v>
      </c>
      <c r="B7" s="43"/>
      <c r="C7" s="70" t="s">
        <v>137</v>
      </c>
      <c r="D7" s="69"/>
      <c r="E7" s="9"/>
      <c r="F7" s="12">
        <f>'Išlaidos darbuotojams'!G9</f>
        <v>2</v>
      </c>
      <c r="G7" s="12">
        <f>'Išlaidos investicijoms'!D8</f>
        <v>0</v>
      </c>
      <c r="H7" s="12">
        <f>'Išlaidos medžiagoms'!E8</f>
        <v>0</v>
      </c>
      <c r="I7" s="56"/>
      <c r="J7" s="12">
        <f>(0.05*(F7+G7+H7+I7))</f>
        <v>0.1</v>
      </c>
      <c r="K7" s="12">
        <f>SUM(F7:J7)</f>
        <v>2.1</v>
      </c>
      <c r="L7" s="37"/>
      <c r="M7" s="73"/>
      <c r="N7" s="74"/>
      <c r="O7" s="74"/>
      <c r="P7" s="74"/>
    </row>
    <row r="8" spans="1:18" ht="11" thickBot="1" x14ac:dyDescent="0.4">
      <c r="A8" s="21" t="s">
        <v>8</v>
      </c>
      <c r="B8" s="17"/>
      <c r="C8" s="11" t="s">
        <v>9</v>
      </c>
      <c r="D8" s="9"/>
      <c r="E8" s="9"/>
      <c r="F8" s="12">
        <f>'Išlaidos darbuotojams'!G14</f>
        <v>0</v>
      </c>
      <c r="G8" s="12">
        <f>'Išlaidos investicijoms'!D12</f>
        <v>0</v>
      </c>
      <c r="H8" s="12">
        <f>'Išlaidos medžiagoms'!E12</f>
        <v>0</v>
      </c>
      <c r="I8" s="12">
        <f>'Išlaidos paslaugoms'!C12</f>
        <v>0</v>
      </c>
      <c r="J8" s="12">
        <f>0.05*(F8+G8+H8+I8)</f>
        <v>0</v>
      </c>
      <c r="K8" s="12">
        <f>SUM(F8:J8)</f>
        <v>0</v>
      </c>
      <c r="L8" s="37"/>
    </row>
    <row r="9" spans="1:18" ht="11" thickBot="1" x14ac:dyDescent="0.4">
      <c r="A9" s="21" t="s">
        <v>10</v>
      </c>
      <c r="B9" s="17"/>
      <c r="C9" s="12" t="s">
        <v>10</v>
      </c>
      <c r="D9" s="9"/>
      <c r="E9" s="9"/>
      <c r="F9" s="36"/>
      <c r="G9" s="12"/>
      <c r="H9" s="12"/>
      <c r="I9" s="12"/>
      <c r="J9" s="12"/>
      <c r="K9" s="12"/>
      <c r="L9" s="39"/>
    </row>
    <row r="10" spans="1:18" ht="12.65" customHeight="1" thickBot="1" x14ac:dyDescent="0.4">
      <c r="A10" s="21"/>
      <c r="B10" s="80" t="s">
        <v>68</v>
      </c>
      <c r="C10" s="81"/>
      <c r="D10" s="81"/>
      <c r="E10" s="81"/>
      <c r="F10" s="81"/>
      <c r="G10" s="81"/>
      <c r="H10" s="81"/>
      <c r="I10" s="81"/>
      <c r="J10" s="81"/>
      <c r="K10" s="82"/>
      <c r="L10" s="12">
        <f>SUM(K7:K8)*E6</f>
        <v>1673.7</v>
      </c>
    </row>
    <row r="11" spans="1:18" ht="27" customHeight="1" thickBot="1" x14ac:dyDescent="0.4">
      <c r="A11" s="21" t="s">
        <v>11</v>
      </c>
      <c r="B11" s="19" t="s">
        <v>17</v>
      </c>
      <c r="C11" s="9"/>
      <c r="D11" s="12"/>
      <c r="E11" s="22">
        <v>0</v>
      </c>
      <c r="F11" s="9"/>
      <c r="G11" s="9"/>
      <c r="H11" s="9"/>
      <c r="I11" s="9"/>
      <c r="J11" s="9"/>
      <c r="K11" s="9"/>
      <c r="L11" s="9"/>
    </row>
    <row r="12" spans="1:18" ht="23.25" customHeight="1" thickBot="1" x14ac:dyDescent="0.4">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8" ht="11" thickBot="1" x14ac:dyDescent="0.4">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8" ht="11" thickBot="1" x14ac:dyDescent="0.4">
      <c r="A14" s="21" t="s">
        <v>10</v>
      </c>
      <c r="B14" s="17"/>
      <c r="C14" s="22" t="s">
        <v>50</v>
      </c>
      <c r="D14" s="9"/>
      <c r="E14" s="9"/>
      <c r="F14" s="36"/>
      <c r="G14" s="12"/>
      <c r="H14" s="12"/>
      <c r="I14" s="12"/>
      <c r="J14" s="12"/>
      <c r="K14" s="12"/>
      <c r="L14" s="35"/>
    </row>
    <row r="15" spans="1:18" ht="11" thickBot="1" x14ac:dyDescent="0.4">
      <c r="A15" s="21"/>
      <c r="B15" s="80" t="s">
        <v>69</v>
      </c>
      <c r="C15" s="81"/>
      <c r="D15" s="81"/>
      <c r="E15" s="81"/>
      <c r="F15" s="81"/>
      <c r="G15" s="81"/>
      <c r="H15" s="81"/>
      <c r="I15" s="81"/>
      <c r="J15" s="81"/>
      <c r="K15" s="82"/>
      <c r="L15" s="38">
        <f>SUM(K12:K13)*E11</f>
        <v>0</v>
      </c>
    </row>
    <row r="16" spans="1:18" ht="11" thickBot="1" x14ac:dyDescent="0.4">
      <c r="A16" s="21"/>
      <c r="B16" s="12" t="s">
        <v>10</v>
      </c>
      <c r="C16" s="12"/>
      <c r="D16" s="12"/>
      <c r="E16" s="12"/>
      <c r="F16" s="12"/>
      <c r="G16" s="12"/>
      <c r="H16" s="12"/>
      <c r="I16" s="12"/>
      <c r="J16" s="12"/>
      <c r="K16" s="12"/>
      <c r="L16" s="12" t="s">
        <v>10</v>
      </c>
    </row>
    <row r="17" spans="1:16" ht="12" customHeight="1" thickBot="1" x14ac:dyDescent="0.4">
      <c r="A17" s="21"/>
      <c r="B17" s="83" t="s">
        <v>70</v>
      </c>
      <c r="C17" s="84"/>
      <c r="D17" s="84"/>
      <c r="E17" s="84"/>
      <c r="F17" s="84"/>
      <c r="G17" s="84"/>
      <c r="H17" s="84"/>
      <c r="I17" s="84"/>
      <c r="J17" s="84"/>
      <c r="K17" s="85"/>
      <c r="L17" s="16">
        <f>SUM(L10,L15)</f>
        <v>1673.7</v>
      </c>
    </row>
    <row r="18" spans="1:16" ht="12" customHeight="1" thickBot="1" x14ac:dyDescent="0.4">
      <c r="A18" s="13" t="s">
        <v>51</v>
      </c>
      <c r="B18" s="86" t="s">
        <v>99</v>
      </c>
      <c r="C18" s="87"/>
      <c r="D18" s="87"/>
      <c r="E18" s="87"/>
      <c r="F18" s="87"/>
      <c r="G18" s="87"/>
      <c r="H18" s="87"/>
      <c r="I18" s="87"/>
      <c r="J18" s="87"/>
      <c r="K18" s="87"/>
      <c r="L18" s="88"/>
      <c r="M18" s="47"/>
    </row>
    <row r="19" spans="1:16" ht="242" thickBot="1" x14ac:dyDescent="0.4">
      <c r="A19" s="21" t="s">
        <v>52</v>
      </c>
      <c r="B19" s="54" t="s">
        <v>140</v>
      </c>
      <c r="C19" s="14"/>
      <c r="D19" s="12" t="s">
        <v>115</v>
      </c>
      <c r="E19" s="22">
        <v>550</v>
      </c>
      <c r="F19" s="9"/>
      <c r="G19" s="9"/>
      <c r="H19" s="9"/>
      <c r="I19" s="9"/>
      <c r="J19" s="9"/>
      <c r="K19" s="9"/>
      <c r="L19" s="9"/>
    </row>
    <row r="20" spans="1:16" ht="84.5" thickBot="1" x14ac:dyDescent="0.3">
      <c r="A20" s="21" t="s">
        <v>53</v>
      </c>
      <c r="B20" s="17"/>
      <c r="C20" s="55" t="s">
        <v>95</v>
      </c>
      <c r="D20" s="9"/>
      <c r="E20" s="9"/>
      <c r="F20" s="12">
        <f>'Išlaidos darbuotojams'!G40</f>
        <v>267</v>
      </c>
      <c r="G20" s="12">
        <f>'Išlaidos investicijoms'!D37</f>
        <v>0</v>
      </c>
      <c r="H20" s="12">
        <f>'Išlaidos medžiagoms'!E40</f>
        <v>0</v>
      </c>
      <c r="I20" s="12">
        <f>'Išlaidos paslaugoms'!C38</f>
        <v>200</v>
      </c>
      <c r="J20" s="12">
        <f>0.05*(F20+G20+H20+I20)</f>
        <v>23.35</v>
      </c>
      <c r="K20" s="12">
        <f>SUM(F20:J20)</f>
        <v>490.35</v>
      </c>
      <c r="L20" s="9"/>
      <c r="M20" s="49"/>
    </row>
    <row r="21" spans="1:16" ht="11" thickBot="1" x14ac:dyDescent="0.4">
      <c r="A21" s="21" t="s">
        <v>54</v>
      </c>
      <c r="B21" s="17"/>
      <c r="C21" s="22" t="s">
        <v>9</v>
      </c>
      <c r="D21" s="9"/>
      <c r="E21" s="9"/>
      <c r="F21" s="12">
        <f>'Išlaidos darbuotojams'!G45</f>
        <v>0</v>
      </c>
      <c r="G21" s="12">
        <f>'Išlaidos investicijoms'!D41</f>
        <v>0</v>
      </c>
      <c r="H21" s="12">
        <f>'Išlaidos medžiagoms'!E44</f>
        <v>0</v>
      </c>
      <c r="I21" s="12">
        <f>'Išlaidos paslaugoms'!C42</f>
        <v>0</v>
      </c>
      <c r="J21" s="12">
        <f>0.05*(F21+G21+H21+I21)</f>
        <v>0</v>
      </c>
      <c r="K21" s="12">
        <f>SUM(F21:J21)</f>
        <v>0</v>
      </c>
      <c r="L21" s="9"/>
    </row>
    <row r="22" spans="1:16" ht="11" thickBot="1" x14ac:dyDescent="0.4">
      <c r="A22" s="21" t="s">
        <v>10</v>
      </c>
      <c r="B22" s="17"/>
      <c r="C22" s="22" t="s">
        <v>10</v>
      </c>
      <c r="D22" s="9"/>
      <c r="E22" s="9"/>
      <c r="F22" s="36"/>
      <c r="G22" s="12"/>
      <c r="H22" s="12"/>
      <c r="I22" s="12"/>
      <c r="J22" s="12"/>
      <c r="K22" s="12"/>
      <c r="L22" s="9"/>
    </row>
    <row r="23" spans="1:16" ht="18.899999999999999" customHeight="1" thickBot="1" x14ac:dyDescent="0.4">
      <c r="A23" s="21"/>
      <c r="B23" s="80" t="s">
        <v>68</v>
      </c>
      <c r="C23" s="81"/>
      <c r="D23" s="81"/>
      <c r="E23" s="81"/>
      <c r="F23" s="81"/>
      <c r="G23" s="81"/>
      <c r="H23" s="81"/>
      <c r="I23" s="81"/>
      <c r="J23" s="81"/>
      <c r="K23" s="82"/>
      <c r="L23" s="38">
        <f>SUM(K20:K21)*E19</f>
        <v>269692.5</v>
      </c>
    </row>
    <row r="24" spans="1:16" ht="109.5" customHeight="1" thickBot="1" x14ac:dyDescent="0.4">
      <c r="A24" s="21" t="s">
        <v>55</v>
      </c>
      <c r="B24" s="19" t="s">
        <v>139</v>
      </c>
      <c r="C24" s="14"/>
      <c r="D24" s="12" t="s">
        <v>115</v>
      </c>
      <c r="E24" s="22">
        <v>45</v>
      </c>
      <c r="F24" s="9"/>
      <c r="G24" s="9"/>
      <c r="H24" s="9"/>
      <c r="I24" s="9"/>
      <c r="J24" s="9"/>
      <c r="K24" s="9"/>
      <c r="L24" s="9"/>
    </row>
    <row r="25" spans="1:16" ht="63.5" thickBot="1" x14ac:dyDescent="0.4">
      <c r="A25" s="21" t="s">
        <v>56</v>
      </c>
      <c r="B25" s="23"/>
      <c r="C25" s="22" t="s">
        <v>141</v>
      </c>
      <c r="D25" s="9"/>
      <c r="E25" s="9"/>
      <c r="F25" s="12">
        <f>'Išlaidos darbuotojams'!G52</f>
        <v>345</v>
      </c>
      <c r="G25" s="12">
        <f>'Išlaidos investicijoms'!D48</f>
        <v>0</v>
      </c>
      <c r="H25" s="12">
        <f>'Išlaidos medžiagoms'!E51</f>
        <v>0</v>
      </c>
      <c r="I25" s="12">
        <f>'Išlaidos paslaugoms'!C49</f>
        <v>200</v>
      </c>
      <c r="J25" s="12">
        <f>0.05*(F25+G25+H25+I25)</f>
        <v>27.25</v>
      </c>
      <c r="K25" s="12">
        <f>SUM(F25:J25)</f>
        <v>572.25</v>
      </c>
      <c r="L25" s="9"/>
    </row>
    <row r="26" spans="1:16" ht="23.4" customHeight="1" thickBot="1" x14ac:dyDescent="0.4">
      <c r="A26" s="21"/>
      <c r="B26" s="80" t="s">
        <v>69</v>
      </c>
      <c r="C26" s="81"/>
      <c r="D26" s="81"/>
      <c r="E26" s="81"/>
      <c r="F26" s="81"/>
      <c r="G26" s="81"/>
      <c r="H26" s="81"/>
      <c r="I26" s="81"/>
      <c r="J26" s="81"/>
      <c r="K26" s="82"/>
      <c r="L26" s="38">
        <f>SUM(K25)*E24</f>
        <v>25751.25</v>
      </c>
    </row>
    <row r="27" spans="1:16" ht="80.25" customHeight="1" thickBot="1" x14ac:dyDescent="0.4">
      <c r="A27" s="21" t="s">
        <v>103</v>
      </c>
      <c r="B27" s="58" t="s">
        <v>130</v>
      </c>
      <c r="C27" s="9"/>
      <c r="D27" s="12" t="s">
        <v>115</v>
      </c>
      <c r="E27" s="12">
        <v>80</v>
      </c>
      <c r="F27" s="12"/>
      <c r="G27" s="12"/>
      <c r="H27" s="12"/>
      <c r="I27" s="12"/>
      <c r="J27" s="12"/>
      <c r="K27" s="12"/>
      <c r="L27" s="9"/>
    </row>
    <row r="28" spans="1:16" ht="143.4" customHeight="1" thickBot="1" x14ac:dyDescent="0.4">
      <c r="A28" s="21" t="s">
        <v>102</v>
      </c>
      <c r="B28" s="23"/>
      <c r="C28" s="22" t="s">
        <v>104</v>
      </c>
      <c r="D28" s="9"/>
      <c r="E28" s="9"/>
      <c r="F28" s="12">
        <f>'Išlaidos darbuotojams'!G64</f>
        <v>0.75</v>
      </c>
      <c r="G28" s="12"/>
      <c r="H28" s="12"/>
      <c r="I28" s="12"/>
      <c r="J28" s="12">
        <f>0.05*(F28+G28+H28+I28)</f>
        <v>3.7500000000000006E-2</v>
      </c>
      <c r="K28" s="12">
        <f>SUM(F28:J28)</f>
        <v>0.78749999999999998</v>
      </c>
      <c r="L28" s="9"/>
    </row>
    <row r="29" spans="1:16" ht="11" customHeight="1" thickBot="1" x14ac:dyDescent="0.4">
      <c r="A29" s="80" t="s">
        <v>108</v>
      </c>
      <c r="B29" s="81"/>
      <c r="C29" s="81"/>
      <c r="D29" s="81"/>
      <c r="E29" s="81"/>
      <c r="F29" s="81"/>
      <c r="G29" s="81"/>
      <c r="H29" s="81"/>
      <c r="I29" s="81"/>
      <c r="J29" s="81"/>
      <c r="K29" s="82"/>
      <c r="L29" s="12">
        <f>SUM(K28)*E27</f>
        <v>63</v>
      </c>
    </row>
    <row r="30" spans="1:16" ht="409.6" thickBot="1" x14ac:dyDescent="0.4">
      <c r="A30" s="21" t="s">
        <v>110</v>
      </c>
      <c r="B30" s="63" t="s">
        <v>142</v>
      </c>
      <c r="C30" s="22"/>
      <c r="D30" s="9" t="s">
        <v>115</v>
      </c>
      <c r="E30" s="9"/>
      <c r="F30" s="12"/>
      <c r="G30" s="12"/>
      <c r="H30" s="12"/>
      <c r="I30" s="12"/>
      <c r="J30" s="12"/>
      <c r="K30" s="12"/>
      <c r="L30" s="9"/>
    </row>
    <row r="31" spans="1:16" ht="168.5" thickBot="1" x14ac:dyDescent="0.4">
      <c r="A31" s="21" t="s">
        <v>111</v>
      </c>
      <c r="B31" s="23"/>
      <c r="C31" s="22" t="s">
        <v>124</v>
      </c>
      <c r="D31" s="9"/>
      <c r="E31" s="9">
        <v>20</v>
      </c>
      <c r="F31" s="12">
        <f>'Išlaidos darbuotojams'!G76</f>
        <v>160</v>
      </c>
      <c r="G31" s="12">
        <v>0</v>
      </c>
      <c r="H31" s="12">
        <v>0</v>
      </c>
      <c r="I31" s="12">
        <v>0</v>
      </c>
      <c r="J31" s="12">
        <f>0.05*(F31+G31+H31+I31)</f>
        <v>8</v>
      </c>
      <c r="K31" s="12">
        <f>SUM(F31:J31)</f>
        <v>168</v>
      </c>
      <c r="L31" s="9">
        <f>K31*(E31)</f>
        <v>3360</v>
      </c>
    </row>
    <row r="32" spans="1:16" ht="147.5" thickBot="1" x14ac:dyDescent="0.4">
      <c r="A32" s="21" t="s">
        <v>112</v>
      </c>
      <c r="B32" s="23"/>
      <c r="C32" s="62" t="s">
        <v>113</v>
      </c>
      <c r="D32" s="44"/>
      <c r="E32" s="44">
        <v>230</v>
      </c>
      <c r="F32" s="45">
        <f>'Išlaidos darbuotojams'!G82</f>
        <v>80</v>
      </c>
      <c r="G32" s="45">
        <v>0</v>
      </c>
      <c r="H32" s="45">
        <v>0</v>
      </c>
      <c r="I32" s="45">
        <v>0</v>
      </c>
      <c r="J32" s="45">
        <f>0.05*(F32+G32+H32+I32)</f>
        <v>4</v>
      </c>
      <c r="K32" s="45">
        <f>SUM(F32:J32)</f>
        <v>84</v>
      </c>
      <c r="L32" s="9">
        <f>K32*(E32)</f>
        <v>19320</v>
      </c>
      <c r="P32" s="61"/>
    </row>
    <row r="33" spans="1:25" ht="11" thickBot="1" x14ac:dyDescent="0.4">
      <c r="A33" s="21"/>
      <c r="B33" s="80" t="s">
        <v>109</v>
      </c>
      <c r="C33" s="89"/>
      <c r="D33" s="89"/>
      <c r="E33" s="89"/>
      <c r="F33" s="89"/>
      <c r="G33" s="89"/>
      <c r="H33" s="89"/>
      <c r="I33" s="89"/>
      <c r="J33" s="89"/>
      <c r="K33" s="90"/>
      <c r="L33" s="38">
        <f>SUM(L31:L32)</f>
        <v>22680</v>
      </c>
    </row>
    <row r="34" spans="1:25" ht="201" customHeight="1" thickBot="1" x14ac:dyDescent="0.4">
      <c r="A34" s="21" t="s">
        <v>131</v>
      </c>
      <c r="B34" s="58" t="s">
        <v>135</v>
      </c>
      <c r="C34" s="9"/>
      <c r="D34" s="12" t="s">
        <v>115</v>
      </c>
      <c r="E34" s="12">
        <v>797</v>
      </c>
      <c r="F34" s="12"/>
      <c r="G34" s="12"/>
      <c r="H34" s="12"/>
      <c r="I34" s="12"/>
      <c r="J34" s="12"/>
      <c r="K34" s="12"/>
      <c r="L34" s="9"/>
    </row>
    <row r="35" spans="1:25" ht="126.5" thickBot="1" x14ac:dyDescent="0.4">
      <c r="A35" s="21" t="s">
        <v>132</v>
      </c>
      <c r="B35" s="23"/>
      <c r="C35" s="22" t="s">
        <v>138</v>
      </c>
      <c r="D35" s="9"/>
      <c r="E35" s="9"/>
      <c r="F35" s="12">
        <f>'Išlaidos darbuotojams'!G88</f>
        <v>0</v>
      </c>
      <c r="G35" s="12"/>
      <c r="H35" s="12"/>
      <c r="I35" s="12"/>
      <c r="J35" s="12">
        <f>0.05*(F35+G35+H35+I35)</f>
        <v>0</v>
      </c>
      <c r="K35" s="12">
        <f>SUM(F35:J35)</f>
        <v>0</v>
      </c>
      <c r="L35" s="9"/>
    </row>
    <row r="36" spans="1:25" ht="11" thickBot="1" x14ac:dyDescent="0.4">
      <c r="A36" s="21"/>
      <c r="B36" s="80" t="s">
        <v>109</v>
      </c>
      <c r="C36" s="89"/>
      <c r="D36" s="89"/>
      <c r="E36" s="89"/>
      <c r="F36" s="89"/>
      <c r="G36" s="89"/>
      <c r="H36" s="89"/>
      <c r="I36" s="89"/>
      <c r="J36" s="89"/>
      <c r="K36" s="90"/>
      <c r="L36" s="38">
        <f>K35*E34</f>
        <v>0</v>
      </c>
    </row>
    <row r="37" spans="1:25" ht="12" customHeight="1" thickBot="1" x14ac:dyDescent="0.4">
      <c r="A37" s="21"/>
      <c r="B37" s="12" t="s">
        <v>10</v>
      </c>
      <c r="C37" s="12"/>
      <c r="D37" s="12"/>
      <c r="E37" s="12"/>
      <c r="F37" s="12"/>
      <c r="G37" s="12"/>
      <c r="H37" s="12"/>
      <c r="I37" s="12"/>
      <c r="J37" s="12"/>
      <c r="K37" s="12"/>
      <c r="L37" s="12"/>
    </row>
    <row r="38" spans="1:25" ht="12" customHeight="1" thickBot="1" x14ac:dyDescent="0.4">
      <c r="A38" s="21"/>
      <c r="B38" s="83" t="s">
        <v>71</v>
      </c>
      <c r="C38" s="84"/>
      <c r="D38" s="84"/>
      <c r="E38" s="84"/>
      <c r="F38" s="84"/>
      <c r="G38" s="84"/>
      <c r="H38" s="84"/>
      <c r="I38" s="84"/>
      <c r="J38" s="84"/>
      <c r="K38" s="85"/>
      <c r="L38" s="64">
        <f>SUM(L23,L26, L29, L33,L36)</f>
        <v>318186.75</v>
      </c>
    </row>
    <row r="39" spans="1:25" ht="11" customHeight="1" thickBot="1" x14ac:dyDescent="0.4">
      <c r="A39" s="21"/>
      <c r="B39" s="83" t="s">
        <v>72</v>
      </c>
      <c r="C39" s="84"/>
      <c r="D39" s="84"/>
      <c r="E39" s="84"/>
      <c r="F39" s="84"/>
      <c r="G39" s="84"/>
      <c r="H39" s="84"/>
      <c r="I39" s="84"/>
      <c r="J39" s="84"/>
      <c r="K39" s="85"/>
      <c r="L39" s="64">
        <f>+L38-L17</f>
        <v>316513.05</v>
      </c>
    </row>
    <row r="40" spans="1:25" ht="11" customHeight="1" x14ac:dyDescent="0.35">
      <c r="A40" s="68"/>
      <c r="B40" s="93" t="s">
        <v>143</v>
      </c>
      <c r="C40" s="93"/>
      <c r="D40" s="93"/>
      <c r="E40" s="93"/>
      <c r="F40" s="93"/>
      <c r="G40" s="93"/>
      <c r="H40" s="93"/>
      <c r="I40" s="93"/>
      <c r="J40" s="93"/>
      <c r="K40" s="93"/>
      <c r="L40" s="93"/>
    </row>
    <row r="41" spans="1:25" x14ac:dyDescent="0.25">
      <c r="B41" s="57" t="s">
        <v>101</v>
      </c>
    </row>
    <row r="42" spans="1:25" ht="11" customHeight="1" x14ac:dyDescent="0.35">
      <c r="B42" s="2" t="s">
        <v>144</v>
      </c>
    </row>
    <row r="43" spans="1:25" ht="14.4" customHeight="1" x14ac:dyDescent="0.35">
      <c r="B43" s="92" t="s">
        <v>145</v>
      </c>
      <c r="C43" s="92"/>
      <c r="D43" s="92"/>
      <c r="E43" s="92"/>
      <c r="F43" s="92"/>
      <c r="G43" s="92"/>
      <c r="H43" s="92"/>
      <c r="I43" s="92"/>
      <c r="J43" s="92"/>
      <c r="K43" s="92"/>
      <c r="L43" s="92"/>
      <c r="M43" s="92"/>
      <c r="N43" s="92"/>
      <c r="O43" s="92"/>
      <c r="P43" s="92"/>
      <c r="Q43" s="92"/>
      <c r="S43" s="47"/>
      <c r="T43" s="47"/>
      <c r="U43" s="47"/>
      <c r="V43" s="47"/>
      <c r="W43" s="47"/>
      <c r="X43" s="47"/>
      <c r="Y43" s="47"/>
    </row>
    <row r="44" spans="1:25" x14ac:dyDescent="0.35">
      <c r="B44" s="92"/>
      <c r="C44" s="92"/>
      <c r="D44" s="92"/>
      <c r="E44" s="92"/>
      <c r="F44" s="92"/>
      <c r="G44" s="92"/>
      <c r="H44" s="92"/>
      <c r="I44" s="92"/>
      <c r="J44" s="92"/>
      <c r="K44" s="92"/>
      <c r="L44" s="92"/>
      <c r="M44" s="92"/>
      <c r="N44" s="92"/>
      <c r="O44" s="92"/>
      <c r="P44" s="92"/>
      <c r="Q44" s="92"/>
    </row>
    <row r="45" spans="1:25" ht="8.4" customHeight="1" x14ac:dyDescent="0.35">
      <c r="B45" s="92"/>
      <c r="C45" s="92"/>
      <c r="D45" s="92"/>
      <c r="E45" s="92"/>
      <c r="F45" s="92"/>
      <c r="G45" s="92"/>
      <c r="H45" s="92"/>
      <c r="I45" s="92"/>
      <c r="J45" s="92"/>
      <c r="K45" s="92"/>
      <c r="L45" s="92"/>
      <c r="M45" s="92"/>
      <c r="N45" s="92"/>
      <c r="O45" s="92"/>
      <c r="P45" s="92"/>
      <c r="Q45" s="92"/>
    </row>
    <row r="46" spans="1:25" ht="6.65" customHeight="1" x14ac:dyDescent="0.35">
      <c r="B46" s="92"/>
      <c r="C46" s="92"/>
      <c r="D46" s="92"/>
      <c r="E46" s="92"/>
      <c r="F46" s="92"/>
      <c r="G46" s="92"/>
      <c r="H46" s="92"/>
      <c r="I46" s="92"/>
      <c r="J46" s="92"/>
      <c r="K46" s="92"/>
      <c r="L46" s="92"/>
      <c r="M46" s="92"/>
      <c r="N46" s="92"/>
      <c r="O46" s="92"/>
      <c r="P46" s="92"/>
      <c r="Q46" s="92"/>
    </row>
    <row r="47" spans="1:25" ht="10.25" customHeight="1" x14ac:dyDescent="0.35">
      <c r="B47" s="91" t="s">
        <v>129</v>
      </c>
      <c r="C47" s="91"/>
      <c r="D47" s="91"/>
      <c r="E47" s="91"/>
      <c r="F47" s="91"/>
      <c r="G47" s="91"/>
      <c r="H47" s="91"/>
      <c r="I47" s="91"/>
      <c r="J47" s="91"/>
      <c r="K47" s="91"/>
      <c r="L47" s="91"/>
      <c r="M47" s="91"/>
      <c r="N47" s="91"/>
      <c r="O47" s="91"/>
      <c r="P47" s="91"/>
      <c r="Q47" s="91"/>
    </row>
    <row r="48" spans="1:25" x14ac:dyDescent="0.35">
      <c r="B48" s="91"/>
      <c r="C48" s="91"/>
      <c r="D48" s="91"/>
      <c r="E48" s="91"/>
      <c r="F48" s="91"/>
      <c r="G48" s="91"/>
      <c r="H48" s="91"/>
      <c r="I48" s="91"/>
      <c r="J48" s="91"/>
      <c r="K48" s="91"/>
      <c r="L48" s="91"/>
      <c r="M48" s="91"/>
      <c r="N48" s="91"/>
      <c r="O48" s="91"/>
      <c r="P48" s="91"/>
      <c r="Q48" s="91"/>
    </row>
    <row r="49" spans="2:17" x14ac:dyDescent="0.35">
      <c r="B49" s="91"/>
      <c r="C49" s="91"/>
      <c r="D49" s="91"/>
      <c r="E49" s="91"/>
      <c r="F49" s="91"/>
      <c r="G49" s="91"/>
      <c r="H49" s="91"/>
      <c r="I49" s="91"/>
      <c r="J49" s="91"/>
      <c r="K49" s="91"/>
      <c r="L49" s="91"/>
      <c r="M49" s="91"/>
      <c r="N49" s="91"/>
      <c r="O49" s="91"/>
      <c r="P49" s="91"/>
      <c r="Q49" s="91"/>
    </row>
    <row r="50" spans="2:17" ht="4.25" customHeight="1" x14ac:dyDescent="0.35">
      <c r="B50" s="91"/>
      <c r="C50" s="91"/>
      <c r="D50" s="91"/>
      <c r="E50" s="91"/>
      <c r="F50" s="91"/>
      <c r="G50" s="91"/>
      <c r="H50" s="91"/>
      <c r="I50" s="91"/>
      <c r="J50" s="91"/>
      <c r="K50" s="91"/>
      <c r="L50" s="91"/>
      <c r="M50" s="91"/>
      <c r="N50" s="91"/>
      <c r="O50" s="91"/>
      <c r="P50" s="91"/>
      <c r="Q50" s="91"/>
    </row>
    <row r="52" spans="2:17" x14ac:dyDescent="0.35">
      <c r="B52" s="2" t="s">
        <v>125</v>
      </c>
    </row>
    <row r="53" spans="2:17" x14ac:dyDescent="0.35">
      <c r="B53" s="2" t="s">
        <v>126</v>
      </c>
    </row>
    <row r="54" spans="2:17" x14ac:dyDescent="0.35">
      <c r="B54" s="2" t="s">
        <v>127</v>
      </c>
    </row>
    <row r="55" spans="2:17" x14ac:dyDescent="0.35">
      <c r="B55" s="2" t="s">
        <v>128</v>
      </c>
    </row>
  </sheetData>
  <mergeCells count="18">
    <mergeCell ref="B47:Q50"/>
    <mergeCell ref="B43:Q46"/>
    <mergeCell ref="B26:K26"/>
    <mergeCell ref="A29:K29"/>
    <mergeCell ref="B39:K39"/>
    <mergeCell ref="B38:K38"/>
    <mergeCell ref="B36:K36"/>
    <mergeCell ref="B40:L40"/>
    <mergeCell ref="B15:K15"/>
    <mergeCell ref="B17:K17"/>
    <mergeCell ref="B18:L18"/>
    <mergeCell ref="B23:K23"/>
    <mergeCell ref="B33:K33"/>
    <mergeCell ref="M6:R6"/>
    <mergeCell ref="M7:P7"/>
    <mergeCell ref="A1:L2"/>
    <mergeCell ref="B5:L5"/>
    <mergeCell ref="B10:K1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94"/>
  <sheetViews>
    <sheetView topLeftCell="A89" workbookViewId="0">
      <selection activeCell="A83" sqref="A83"/>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3.90625" style="2" customWidth="1"/>
    <col min="8" max="16384" width="8.6328125" style="2"/>
  </cols>
  <sheetData>
    <row r="1" spans="1:12" ht="23.25" customHeight="1" thickBot="1" x14ac:dyDescent="0.4">
      <c r="A1" s="94" t="s">
        <v>73</v>
      </c>
      <c r="B1" s="95"/>
      <c r="C1" s="95"/>
      <c r="D1" s="95"/>
      <c r="E1" s="95"/>
      <c r="F1" s="95"/>
      <c r="G1" s="96"/>
    </row>
    <row r="2" spans="1:12" ht="68.25" customHeight="1" thickBot="1" x14ac:dyDescent="0.4">
      <c r="A2" s="4" t="s">
        <v>84</v>
      </c>
      <c r="B2" s="5" t="s">
        <v>18</v>
      </c>
      <c r="C2" s="5" t="s">
        <v>19</v>
      </c>
      <c r="D2" s="5" t="s">
        <v>75</v>
      </c>
      <c r="E2" s="5" t="s">
        <v>76</v>
      </c>
      <c r="F2" s="5" t="s">
        <v>20</v>
      </c>
      <c r="G2" s="5" t="s">
        <v>77</v>
      </c>
    </row>
    <row r="3" spans="1:12" ht="11" thickBot="1" x14ac:dyDescent="0.4">
      <c r="A3" s="6">
        <v>1</v>
      </c>
      <c r="B3" s="7">
        <v>2</v>
      </c>
      <c r="C3" s="6">
        <v>3</v>
      </c>
      <c r="D3" s="7">
        <v>4</v>
      </c>
      <c r="E3" s="6">
        <v>5</v>
      </c>
      <c r="F3" s="7">
        <v>6</v>
      </c>
      <c r="G3" s="6">
        <v>7</v>
      </c>
    </row>
    <row r="4" spans="1:12" ht="136.5" customHeight="1" thickBot="1" x14ac:dyDescent="0.4">
      <c r="A4" s="46"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10"/>
      <c r="D4" s="10"/>
      <c r="E4" s="10"/>
      <c r="F4" s="10"/>
      <c r="G4" s="10"/>
    </row>
    <row r="5" spans="1:12" ht="33.65" customHeight="1" thickBot="1" x14ac:dyDescent="0.4">
      <c r="A5" s="50" t="str">
        <f>'PI skaičiuoklė'!C7</f>
        <v>Socialinių paslaugų įstaiga informaciją papildomai teikia savivaldybei, kurios teritorijoje teikia socialines paslaugas.</v>
      </c>
      <c r="B5" s="37"/>
      <c r="C5" s="51"/>
      <c r="D5" s="51"/>
      <c r="E5" s="51"/>
      <c r="F5" s="51"/>
      <c r="G5" s="51"/>
    </row>
    <row r="6" spans="1:12" ht="64.5" customHeight="1" thickBot="1" x14ac:dyDescent="0.4">
      <c r="A6" s="52"/>
      <c r="B6" s="12" t="s">
        <v>133</v>
      </c>
      <c r="C6" s="53">
        <v>1</v>
      </c>
      <c r="D6" s="38">
        <v>12.5</v>
      </c>
      <c r="E6" s="38">
        <v>0.16</v>
      </c>
      <c r="F6" s="38">
        <v>1</v>
      </c>
      <c r="G6" s="38">
        <f>+C6*D6*E6*F6</f>
        <v>2</v>
      </c>
      <c r="H6" s="73"/>
      <c r="I6" s="74"/>
      <c r="J6" s="74"/>
      <c r="K6" s="74"/>
      <c r="L6" s="74"/>
    </row>
    <row r="7" spans="1:12" ht="11" thickBot="1" x14ac:dyDescent="0.4">
      <c r="A7" s="13"/>
      <c r="B7" s="12" t="s">
        <v>22</v>
      </c>
      <c r="C7" s="12">
        <v>0</v>
      </c>
      <c r="D7" s="12">
        <v>0</v>
      </c>
      <c r="E7" s="12">
        <v>0</v>
      </c>
      <c r="F7" s="12">
        <v>0</v>
      </c>
      <c r="G7" s="12">
        <f t="shared" ref="G7" si="0">+C7*D7*E7*F7</f>
        <v>0</v>
      </c>
    </row>
    <row r="8" spans="1:12" ht="11" thickBot="1" x14ac:dyDescent="0.4">
      <c r="A8" s="13"/>
      <c r="B8" s="12" t="s">
        <v>10</v>
      </c>
      <c r="C8" s="12"/>
      <c r="D8" s="12"/>
      <c r="E8" s="12"/>
      <c r="F8" s="12"/>
      <c r="G8" s="12"/>
    </row>
    <row r="9" spans="1:12" ht="14.15" customHeight="1" thickBot="1" x14ac:dyDescent="0.4">
      <c r="A9" s="80" t="s">
        <v>78</v>
      </c>
      <c r="B9" s="81"/>
      <c r="C9" s="81"/>
      <c r="D9" s="81"/>
      <c r="E9" s="81"/>
      <c r="F9" s="82"/>
      <c r="G9" s="12">
        <f>SUM(G6:G8)</f>
        <v>2</v>
      </c>
    </row>
    <row r="10" spans="1:12" ht="11" thickBot="1" x14ac:dyDescent="0.4">
      <c r="A10" s="11" t="str">
        <f>'PI skaičiuoklė'!C8</f>
        <v>Veiksmas A2</v>
      </c>
      <c r="B10" s="14"/>
      <c r="C10" s="14"/>
      <c r="D10" s="14"/>
      <c r="E10" s="14"/>
      <c r="F10" s="14"/>
      <c r="G10" s="14"/>
    </row>
    <row r="11" spans="1:12" ht="11" thickBot="1" x14ac:dyDescent="0.4">
      <c r="A11" s="3"/>
      <c r="B11" s="12" t="s">
        <v>23</v>
      </c>
      <c r="C11" s="12">
        <v>0</v>
      </c>
      <c r="D11" s="12">
        <v>0</v>
      </c>
      <c r="E11" s="12">
        <v>0</v>
      </c>
      <c r="F11" s="12">
        <v>0</v>
      </c>
      <c r="G11" s="12">
        <f>+C11*D11*E11*F11</f>
        <v>0</v>
      </c>
    </row>
    <row r="12" spans="1:12" ht="11" thickBot="1" x14ac:dyDescent="0.4">
      <c r="A12" s="13"/>
      <c r="B12" s="12" t="s">
        <v>24</v>
      </c>
      <c r="C12" s="12">
        <v>0</v>
      </c>
      <c r="D12" s="12">
        <v>0</v>
      </c>
      <c r="E12" s="12">
        <v>0</v>
      </c>
      <c r="F12" s="12">
        <v>0</v>
      </c>
      <c r="G12" s="12">
        <f t="shared" ref="G12" si="1">+C12*D12*E12*F12</f>
        <v>0</v>
      </c>
    </row>
    <row r="13" spans="1:12" ht="11" thickBot="1" x14ac:dyDescent="0.4">
      <c r="A13" s="13"/>
      <c r="B13" s="12" t="s">
        <v>10</v>
      </c>
      <c r="C13" s="12"/>
      <c r="D13" s="12"/>
      <c r="E13" s="12"/>
      <c r="F13" s="12"/>
      <c r="G13" s="12"/>
    </row>
    <row r="14" spans="1:12" ht="11" thickBot="1" x14ac:dyDescent="0.4">
      <c r="A14" s="80" t="s">
        <v>79</v>
      </c>
      <c r="B14" s="81"/>
      <c r="C14" s="81"/>
      <c r="D14" s="81"/>
      <c r="E14" s="81"/>
      <c r="F14" s="82"/>
      <c r="G14" s="12">
        <f>SUM(G11:G13)</f>
        <v>0</v>
      </c>
    </row>
    <row r="15" spans="1:12" ht="11" thickBot="1" x14ac:dyDescent="0.4">
      <c r="A15" s="83" t="s">
        <v>80</v>
      </c>
      <c r="B15" s="84"/>
      <c r="C15" s="84"/>
      <c r="D15" s="84"/>
      <c r="E15" s="84"/>
      <c r="F15" s="85"/>
      <c r="G15" s="15">
        <f>SUM(G9,G14)</f>
        <v>2</v>
      </c>
    </row>
    <row r="16" spans="1:12"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25</v>
      </c>
      <c r="C18" s="12">
        <v>0</v>
      </c>
      <c r="D18" s="12">
        <v>0</v>
      </c>
      <c r="E18" s="12">
        <v>0</v>
      </c>
      <c r="F18" s="12">
        <v>0</v>
      </c>
      <c r="G18" s="12">
        <f t="shared" ref="G18:G19" si="2">+C18*D18*E18*F18</f>
        <v>0</v>
      </c>
    </row>
    <row r="19" spans="1:7" ht="11" thickBot="1" x14ac:dyDescent="0.4">
      <c r="A19" s="13"/>
      <c r="B19" s="12" t="s">
        <v>26</v>
      </c>
      <c r="C19" s="12">
        <v>0</v>
      </c>
      <c r="D19" s="12">
        <v>0</v>
      </c>
      <c r="E19" s="12">
        <v>0</v>
      </c>
      <c r="F19" s="12">
        <v>0</v>
      </c>
      <c r="G19" s="12">
        <f t="shared" si="2"/>
        <v>0</v>
      </c>
    </row>
    <row r="20" spans="1:7" ht="11" thickBot="1" x14ac:dyDescent="0.4">
      <c r="A20" s="13"/>
      <c r="B20" s="12" t="s">
        <v>10</v>
      </c>
      <c r="C20" s="12"/>
      <c r="D20" s="12"/>
      <c r="E20" s="12"/>
      <c r="F20" s="12"/>
      <c r="G20" s="12"/>
    </row>
    <row r="21" spans="1:7" ht="11" thickBot="1" x14ac:dyDescent="0.4">
      <c r="A21" s="80" t="s">
        <v>81</v>
      </c>
      <c r="B21" s="81"/>
      <c r="C21" s="81"/>
      <c r="D21" s="81"/>
      <c r="E21" s="81"/>
      <c r="F21" s="82"/>
      <c r="G21" s="12">
        <f>SUM(G18:G20)</f>
        <v>0</v>
      </c>
    </row>
    <row r="22" spans="1:7" ht="11" thickBot="1" x14ac:dyDescent="0.4">
      <c r="A22" s="11" t="str">
        <f>'PI skaičiuoklė'!C13</f>
        <v>Veiksmas B2</v>
      </c>
      <c r="B22" s="9"/>
      <c r="C22" s="9"/>
      <c r="D22" s="9"/>
      <c r="E22" s="9"/>
      <c r="F22" s="9"/>
      <c r="G22" s="9"/>
    </row>
    <row r="23" spans="1:7" ht="11" thickBot="1" x14ac:dyDescent="0.4">
      <c r="A23" s="3"/>
      <c r="B23" s="12" t="s">
        <v>27</v>
      </c>
      <c r="C23" s="12">
        <v>0</v>
      </c>
      <c r="D23" s="12">
        <v>0</v>
      </c>
      <c r="E23" s="12">
        <v>0</v>
      </c>
      <c r="F23" s="12">
        <v>0</v>
      </c>
      <c r="G23" s="12">
        <f t="shared" ref="G23:G24" si="3">+C23*D23*E23*F23</f>
        <v>0</v>
      </c>
    </row>
    <row r="24" spans="1:7" ht="11" thickBot="1" x14ac:dyDescent="0.4">
      <c r="A24" s="13"/>
      <c r="B24" s="12" t="s">
        <v>28</v>
      </c>
      <c r="C24" s="12">
        <v>0</v>
      </c>
      <c r="D24" s="12">
        <v>0</v>
      </c>
      <c r="E24" s="12">
        <v>0</v>
      </c>
      <c r="F24" s="12">
        <v>0</v>
      </c>
      <c r="G24" s="12">
        <f t="shared" si="3"/>
        <v>0</v>
      </c>
    </row>
    <row r="25" spans="1:7" ht="11" thickBot="1" x14ac:dyDescent="0.4">
      <c r="A25" s="13"/>
      <c r="B25" s="12" t="s">
        <v>10</v>
      </c>
      <c r="C25" s="12"/>
      <c r="D25" s="12"/>
      <c r="E25" s="12"/>
      <c r="F25" s="12"/>
      <c r="G25" s="12"/>
    </row>
    <row r="26" spans="1:7" ht="11" thickBot="1" x14ac:dyDescent="0.4">
      <c r="A26" s="80" t="s">
        <v>97</v>
      </c>
      <c r="B26" s="81"/>
      <c r="C26" s="81"/>
      <c r="D26" s="81"/>
      <c r="E26" s="81"/>
      <c r="F26" s="82"/>
      <c r="G26" s="12">
        <f>SUM(G23:G25)</f>
        <v>0</v>
      </c>
    </row>
    <row r="27" spans="1:7" ht="11" thickBot="1" x14ac:dyDescent="0.4">
      <c r="A27" s="83" t="s">
        <v>83</v>
      </c>
      <c r="B27" s="84"/>
      <c r="C27" s="84"/>
      <c r="D27" s="84"/>
      <c r="E27" s="84"/>
      <c r="F27" s="85"/>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97" t="s">
        <v>74</v>
      </c>
      <c r="B32" s="98"/>
      <c r="C32" s="98"/>
      <c r="D32" s="98"/>
      <c r="E32" s="98"/>
      <c r="F32" s="98"/>
      <c r="G32" s="99"/>
    </row>
    <row r="33" spans="1:7" ht="67.5" customHeight="1" thickBot="1" x14ac:dyDescent="0.4">
      <c r="A33" s="4" t="s">
        <v>85</v>
      </c>
      <c r="B33" s="5" t="s">
        <v>18</v>
      </c>
      <c r="C33" s="5" t="s">
        <v>19</v>
      </c>
      <c r="D33" s="5" t="s">
        <v>75</v>
      </c>
      <c r="E33" s="5" t="s">
        <v>76</v>
      </c>
      <c r="F33" s="5" t="s">
        <v>20</v>
      </c>
      <c r="G33" s="5" t="s">
        <v>77</v>
      </c>
    </row>
    <row r="34" spans="1:7" ht="11" thickBot="1" x14ac:dyDescent="0.4">
      <c r="A34" s="6">
        <v>1</v>
      </c>
      <c r="B34" s="7">
        <v>2</v>
      </c>
      <c r="C34" s="6">
        <v>3</v>
      </c>
      <c r="D34" s="7">
        <v>4</v>
      </c>
      <c r="E34" s="6">
        <v>5</v>
      </c>
      <c r="F34" s="7">
        <v>6</v>
      </c>
      <c r="G34" s="6">
        <v>7</v>
      </c>
    </row>
    <row r="35" spans="1:7" ht="189.5" thickBot="1" x14ac:dyDescent="0.4">
      <c r="A35" s="8" t="str">
        <f>'PI skaičiuoklė'!B19</f>
        <v>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v>
      </c>
      <c r="B35" s="9"/>
      <c r="C35" s="10"/>
      <c r="D35" s="10"/>
      <c r="E35" s="10"/>
      <c r="F35" s="10"/>
      <c r="G35" s="10"/>
    </row>
    <row r="36" spans="1:7" ht="21.5" thickBot="1" x14ac:dyDescent="0.4">
      <c r="A36" s="11" t="str">
        <f>'PI skaičiuoklė'!C20</f>
        <v>Apmokyti socialinių paslaugų įstaigų užimtumo specialistus 40 ak. val. mokymais</v>
      </c>
      <c r="B36" s="9"/>
      <c r="C36" s="10"/>
      <c r="D36" s="10"/>
      <c r="E36" s="10"/>
      <c r="F36" s="10"/>
      <c r="G36" s="10"/>
    </row>
    <row r="37" spans="1:7" ht="58.25" customHeight="1" thickBot="1" x14ac:dyDescent="0.4">
      <c r="A37" s="3"/>
      <c r="B37" s="12" t="s">
        <v>96</v>
      </c>
      <c r="C37" s="12">
        <v>1</v>
      </c>
      <c r="D37" s="12">
        <v>8.9</v>
      </c>
      <c r="E37" s="12">
        <v>30</v>
      </c>
      <c r="F37" s="12">
        <v>1</v>
      </c>
      <c r="G37" s="12">
        <f>+C37*D37*E37*F37</f>
        <v>267</v>
      </c>
    </row>
    <row r="38" spans="1:7" ht="11" thickBot="1" x14ac:dyDescent="0.4">
      <c r="A38" s="13"/>
      <c r="B38" s="12" t="s">
        <v>22</v>
      </c>
      <c r="C38" s="12"/>
      <c r="D38" s="12"/>
      <c r="E38" s="12"/>
      <c r="F38" s="12"/>
      <c r="G38" s="12">
        <f t="shared" ref="G38" si="4">+C38*D38*E38*F38</f>
        <v>0</v>
      </c>
    </row>
    <row r="39" spans="1:7" ht="11" thickBot="1" x14ac:dyDescent="0.4">
      <c r="A39" s="13"/>
      <c r="B39" s="12" t="s">
        <v>10</v>
      </c>
      <c r="C39" s="12"/>
      <c r="D39" s="12"/>
      <c r="E39" s="12"/>
      <c r="F39" s="12"/>
      <c r="G39" s="12"/>
    </row>
    <row r="40" spans="1:7" ht="11" thickBot="1" x14ac:dyDescent="0.4">
      <c r="A40" s="80" t="s">
        <v>78</v>
      </c>
      <c r="B40" s="81"/>
      <c r="C40" s="81"/>
      <c r="D40" s="81"/>
      <c r="E40" s="81"/>
      <c r="F40" s="82"/>
      <c r="G40" s="12">
        <f>SUM(G37:G39)</f>
        <v>267</v>
      </c>
    </row>
    <row r="41" spans="1:7" ht="11" thickBot="1" x14ac:dyDescent="0.4">
      <c r="A41" s="11" t="str">
        <f>'PI skaičiuoklė'!C21</f>
        <v>Veiksmas A2</v>
      </c>
      <c r="B41" s="14"/>
      <c r="C41" s="14"/>
      <c r="D41" s="14"/>
      <c r="E41" s="14"/>
      <c r="F41" s="14"/>
      <c r="G41" s="14"/>
    </row>
    <row r="42" spans="1:7" ht="11" thickBot="1" x14ac:dyDescent="0.4">
      <c r="A42" s="3"/>
      <c r="B42" s="12" t="s">
        <v>23</v>
      </c>
      <c r="C42" s="12">
        <v>0</v>
      </c>
      <c r="D42" s="12">
        <v>0</v>
      </c>
      <c r="E42" s="12">
        <v>0</v>
      </c>
      <c r="F42" s="12">
        <v>0</v>
      </c>
      <c r="G42" s="12">
        <f>+C42*D42*E42*F42</f>
        <v>0</v>
      </c>
    </row>
    <row r="43" spans="1:7" ht="11" thickBot="1" x14ac:dyDescent="0.4">
      <c r="A43" s="13"/>
      <c r="B43" s="12" t="s">
        <v>24</v>
      </c>
      <c r="C43" s="12">
        <v>0</v>
      </c>
      <c r="D43" s="12">
        <v>0</v>
      </c>
      <c r="E43" s="12">
        <v>0</v>
      </c>
      <c r="F43" s="12">
        <v>0</v>
      </c>
      <c r="G43" s="12">
        <f t="shared" ref="G43" si="5">+C43*D43*E43*F43</f>
        <v>0</v>
      </c>
    </row>
    <row r="44" spans="1:7" ht="11" thickBot="1" x14ac:dyDescent="0.4">
      <c r="A44" s="13"/>
      <c r="B44" s="12" t="s">
        <v>10</v>
      </c>
      <c r="C44" s="12"/>
      <c r="D44" s="12"/>
      <c r="E44" s="12"/>
      <c r="F44" s="12"/>
      <c r="G44" s="12"/>
    </row>
    <row r="45" spans="1:7" ht="11" thickBot="1" x14ac:dyDescent="0.4">
      <c r="A45" s="80" t="s">
        <v>79</v>
      </c>
      <c r="B45" s="81"/>
      <c r="C45" s="81"/>
      <c r="D45" s="81"/>
      <c r="E45" s="81"/>
      <c r="F45" s="82"/>
      <c r="G45" s="12">
        <f>SUM(G42:G44)</f>
        <v>0</v>
      </c>
    </row>
    <row r="46" spans="1:7" ht="11" thickBot="1" x14ac:dyDescent="0.4">
      <c r="A46" s="83" t="s">
        <v>80</v>
      </c>
      <c r="B46" s="84"/>
      <c r="C46" s="84"/>
      <c r="D46" s="84"/>
      <c r="E46" s="84"/>
      <c r="F46" s="85"/>
      <c r="G46" s="15">
        <f>SUM(G40,G45)</f>
        <v>267</v>
      </c>
    </row>
    <row r="47" spans="1:7" ht="158" thickBot="1" x14ac:dyDescent="0.4">
      <c r="A47" s="8" t="str">
        <f>'PI skaičiuoklė'!B24</f>
        <v>21 str. 12. Socialinės įtraukties koordinatoriumi turi teisę dirbti:
1) asmuo, turintis aukštojo mokslo kvalifikaciją arba jai lygiavertę kvalifikaciją  ir vienų metų darbo patirtį socialinių paslaugų srityje, arba
2) asmuo, turintis aukštojo mokslo kvalifikaciją, įgytą baigus socialinės pedagogikos studijas, arba jai lygiavertę kvalifikaciją, ir (ar) įgijęs socialinio pedagogo kvalifikaciją, arba 
3) asmuo, turintis aukštojo mokslo kvalifikaciją, įgytą baigus pirmos ir antros studijų pakopos psichologijos studijų krypties studijas, arba jai lygiavertę kvalifikaciją arba
4) asmuo, turintis šio įstatymo 26 straipsnio 6 dalyje nustatytą išsilavinimą.</v>
      </c>
      <c r="B47" s="9"/>
      <c r="C47" s="9"/>
      <c r="D47" s="9"/>
      <c r="E47" s="9"/>
      <c r="F47" s="9"/>
      <c r="G47" s="9"/>
    </row>
    <row r="48" spans="1:7" ht="21.5" thickBot="1" x14ac:dyDescent="0.4">
      <c r="A48" s="11" t="str">
        <f>'PI skaičiuoklė'!C25</f>
        <v>Apmokyti socialinės įtraukties koordinatorius 40 ak. val. mokymais</v>
      </c>
      <c r="B48" s="9"/>
      <c r="C48" s="9"/>
      <c r="D48" s="9"/>
      <c r="E48" s="9"/>
      <c r="F48" s="9"/>
      <c r="G48" s="9"/>
    </row>
    <row r="49" spans="1:7" ht="32" thickBot="1" x14ac:dyDescent="0.4">
      <c r="A49" s="3"/>
      <c r="B49" s="12" t="s">
        <v>146</v>
      </c>
      <c r="C49" s="12">
        <v>1</v>
      </c>
      <c r="D49" s="12">
        <v>11.5</v>
      </c>
      <c r="E49" s="12">
        <v>30</v>
      </c>
      <c r="F49" s="12">
        <v>1</v>
      </c>
      <c r="G49" s="12">
        <f t="shared" ref="G49:G50" si="6">+C49*D49*E49*F49</f>
        <v>345</v>
      </c>
    </row>
    <row r="50" spans="1:7" ht="11" thickBot="1" x14ac:dyDescent="0.4">
      <c r="A50" s="13"/>
      <c r="B50" s="12" t="s">
        <v>26</v>
      </c>
      <c r="C50" s="12">
        <v>0</v>
      </c>
      <c r="D50" s="12">
        <v>0</v>
      </c>
      <c r="E50" s="12">
        <v>0</v>
      </c>
      <c r="F50" s="12">
        <v>0</v>
      </c>
      <c r="G50" s="12">
        <f t="shared" si="6"/>
        <v>0</v>
      </c>
    </row>
    <row r="51" spans="1:7" ht="11" thickBot="1" x14ac:dyDescent="0.4">
      <c r="A51" s="13"/>
      <c r="B51" s="12" t="s">
        <v>10</v>
      </c>
      <c r="C51" s="12"/>
      <c r="D51" s="12"/>
      <c r="E51" s="12"/>
      <c r="F51" s="12"/>
      <c r="G51" s="12"/>
    </row>
    <row r="52" spans="1:7" ht="11" thickBot="1" x14ac:dyDescent="0.4">
      <c r="A52" s="80" t="s">
        <v>81</v>
      </c>
      <c r="B52" s="81"/>
      <c r="C52" s="81"/>
      <c r="D52" s="81"/>
      <c r="E52" s="81"/>
      <c r="F52" s="82"/>
      <c r="G52" s="12">
        <f>SUM(G49:G51)</f>
        <v>345</v>
      </c>
    </row>
    <row r="53" spans="1:7" ht="11" thickBot="1" x14ac:dyDescent="0.4">
      <c r="A53" s="11">
        <f>'PI skaičiuoklė'!C26</f>
        <v>0</v>
      </c>
      <c r="B53" s="9"/>
      <c r="C53" s="9"/>
      <c r="D53" s="9"/>
      <c r="E53" s="9"/>
      <c r="F53" s="9"/>
      <c r="G53" s="9"/>
    </row>
    <row r="54" spans="1:7" ht="11" thickBot="1" x14ac:dyDescent="0.4">
      <c r="A54" s="3"/>
      <c r="B54" s="12" t="s">
        <v>27</v>
      </c>
      <c r="C54" s="12">
        <v>0</v>
      </c>
      <c r="D54" s="12">
        <v>0</v>
      </c>
      <c r="E54" s="12">
        <v>0</v>
      </c>
      <c r="F54" s="12">
        <v>0</v>
      </c>
      <c r="G54" s="12">
        <f t="shared" ref="G54:G55" si="7">+C54*D54*E54*F54</f>
        <v>0</v>
      </c>
    </row>
    <row r="55" spans="1:7" ht="11" thickBot="1" x14ac:dyDescent="0.4">
      <c r="A55" s="13"/>
      <c r="B55" s="12" t="s">
        <v>28</v>
      </c>
      <c r="C55" s="12">
        <v>0</v>
      </c>
      <c r="D55" s="12">
        <v>0</v>
      </c>
      <c r="E55" s="12">
        <v>0</v>
      </c>
      <c r="F55" s="12">
        <v>0</v>
      </c>
      <c r="G55" s="12">
        <f t="shared" si="7"/>
        <v>0</v>
      </c>
    </row>
    <row r="56" spans="1:7" ht="11" thickBot="1" x14ac:dyDescent="0.4">
      <c r="A56" s="13"/>
      <c r="B56" s="12" t="s">
        <v>10</v>
      </c>
      <c r="C56" s="12"/>
      <c r="D56" s="12"/>
      <c r="E56" s="12"/>
      <c r="F56" s="12"/>
      <c r="G56" s="12"/>
    </row>
    <row r="57" spans="1:7" ht="11" thickBot="1" x14ac:dyDescent="0.4">
      <c r="A57" s="80" t="s">
        <v>82</v>
      </c>
      <c r="B57" s="81"/>
      <c r="C57" s="81"/>
      <c r="D57" s="81"/>
      <c r="E57" s="81"/>
      <c r="F57" s="82"/>
      <c r="G57" s="12">
        <f>SUM(G54:G56)</f>
        <v>0</v>
      </c>
    </row>
    <row r="58" spans="1:7" ht="11" thickBot="1" x14ac:dyDescent="0.4">
      <c r="A58" s="83" t="s">
        <v>83</v>
      </c>
      <c r="B58" s="84"/>
      <c r="C58" s="84"/>
      <c r="D58" s="84"/>
      <c r="E58" s="84"/>
      <c r="F58" s="85"/>
      <c r="G58" s="15">
        <f>SUM(G52,G57)</f>
        <v>345</v>
      </c>
    </row>
    <row r="59" spans="1:7" ht="53" thickBot="1" x14ac:dyDescent="0.4">
      <c r="A59" s="8" t="str">
        <f>'PI skaičiuoklė'!B27</f>
        <v>32 str. 1 d. 8 p.Licencijos turėtojas privalo duomenis apie socialinės globos teikimo pradžią teikti į Socialinių paslaugų priežiūros departamento socialinės globos licencijavimo elektroninę priemonę.</v>
      </c>
      <c r="B59" s="9"/>
      <c r="C59" s="9"/>
      <c r="D59" s="9"/>
      <c r="E59" s="9"/>
      <c r="F59" s="9"/>
      <c r="G59" s="9"/>
    </row>
    <row r="60" spans="1:7" ht="42.5" thickBot="1" x14ac:dyDescent="0.4">
      <c r="A60" s="11" t="str">
        <f>'PI skaičiuoklė'!C28</f>
        <v>Įstaiga Socialinių paslaugų priežiūros departamento socialinės globos licencijavimo elektroninėje priemonėje pažymi apie paslaugos teikimo pradžią.</v>
      </c>
      <c r="B60" s="9"/>
      <c r="C60" s="9"/>
      <c r="D60" s="9"/>
      <c r="E60" s="9"/>
      <c r="F60" s="9"/>
      <c r="G60" s="9"/>
    </row>
    <row r="61" spans="1:7" ht="75.650000000000006" customHeight="1" thickBot="1" x14ac:dyDescent="0.4">
      <c r="A61" s="3"/>
      <c r="B61" s="12" t="s">
        <v>105</v>
      </c>
      <c r="C61" s="12">
        <v>1</v>
      </c>
      <c r="D61" s="12">
        <v>15</v>
      </c>
      <c r="E61" s="12">
        <v>0.05</v>
      </c>
      <c r="F61" s="12">
        <v>1</v>
      </c>
      <c r="G61" s="12">
        <f t="shared" ref="G61:G62" si="8">+C61*D61*E61*F61</f>
        <v>0.75</v>
      </c>
    </row>
    <row r="62" spans="1:7" ht="11" thickBot="1" x14ac:dyDescent="0.4">
      <c r="A62" s="13"/>
      <c r="B62" s="12" t="s">
        <v>117</v>
      </c>
      <c r="C62" s="12">
        <v>0</v>
      </c>
      <c r="D62" s="12">
        <v>0</v>
      </c>
      <c r="E62" s="12">
        <v>0</v>
      </c>
      <c r="F62" s="12">
        <v>0</v>
      </c>
      <c r="G62" s="12">
        <f t="shared" si="8"/>
        <v>0</v>
      </c>
    </row>
    <row r="63" spans="1:7" ht="11" thickBot="1" x14ac:dyDescent="0.4">
      <c r="A63" s="13"/>
      <c r="B63" s="12" t="s">
        <v>10</v>
      </c>
      <c r="C63" s="12"/>
      <c r="D63" s="12"/>
      <c r="E63" s="12"/>
      <c r="F63" s="12"/>
      <c r="G63" s="12"/>
    </row>
    <row r="64" spans="1:7" ht="11" thickBot="1" x14ac:dyDescent="0.4">
      <c r="A64" s="80" t="s">
        <v>106</v>
      </c>
      <c r="B64" s="81"/>
      <c r="C64" s="81"/>
      <c r="D64" s="81"/>
      <c r="E64" s="81"/>
      <c r="F64" s="82"/>
      <c r="G64" s="12">
        <f>SUM(G61:G63)</f>
        <v>0.75</v>
      </c>
    </row>
    <row r="65" spans="1:18" ht="11" thickBot="1" x14ac:dyDescent="0.4">
      <c r="A65" s="11">
        <f>'PI skaičiuoklė'!C42</f>
        <v>0</v>
      </c>
      <c r="B65" s="9"/>
      <c r="C65" s="9"/>
      <c r="D65" s="9"/>
      <c r="E65" s="9"/>
      <c r="F65" s="9"/>
      <c r="G65" s="9"/>
    </row>
    <row r="66" spans="1:18" ht="11" thickBot="1" x14ac:dyDescent="0.4">
      <c r="A66" s="3"/>
      <c r="B66" s="12" t="s">
        <v>118</v>
      </c>
      <c r="C66" s="12">
        <v>0</v>
      </c>
      <c r="D66" s="12">
        <v>0</v>
      </c>
      <c r="E66" s="12">
        <v>0</v>
      </c>
      <c r="F66" s="12">
        <v>0</v>
      </c>
      <c r="G66" s="12">
        <f t="shared" ref="G66:G67" si="9">+C66*D66*E66*F66</f>
        <v>0</v>
      </c>
    </row>
    <row r="67" spans="1:18" ht="11" thickBot="1" x14ac:dyDescent="0.4">
      <c r="A67" s="13"/>
      <c r="B67" s="12" t="s">
        <v>119</v>
      </c>
      <c r="C67" s="12">
        <v>0</v>
      </c>
      <c r="D67" s="12">
        <v>0</v>
      </c>
      <c r="E67" s="12">
        <v>0</v>
      </c>
      <c r="F67" s="12">
        <v>0</v>
      </c>
      <c r="G67" s="12">
        <f t="shared" si="9"/>
        <v>0</v>
      </c>
    </row>
    <row r="68" spans="1:18" ht="11" thickBot="1" x14ac:dyDescent="0.4">
      <c r="A68" s="13"/>
      <c r="B68" s="12" t="s">
        <v>10</v>
      </c>
      <c r="C68" s="12"/>
      <c r="D68" s="12"/>
      <c r="E68" s="12"/>
      <c r="F68" s="12"/>
      <c r="G68" s="12"/>
    </row>
    <row r="69" spans="1:18" ht="11" thickBot="1" x14ac:dyDescent="0.4">
      <c r="A69" s="80" t="s">
        <v>107</v>
      </c>
      <c r="B69" s="81"/>
      <c r="C69" s="81"/>
      <c r="D69" s="81"/>
      <c r="E69" s="81"/>
      <c r="F69" s="82"/>
      <c r="G69" s="12">
        <f>SUM(G66:G68)</f>
        <v>0</v>
      </c>
    </row>
    <row r="70" spans="1:18" ht="11" thickBot="1" x14ac:dyDescent="0.4">
      <c r="A70" s="83" t="s">
        <v>116</v>
      </c>
      <c r="B70" s="84"/>
      <c r="C70" s="84"/>
      <c r="D70" s="84"/>
      <c r="E70" s="84"/>
      <c r="F70" s="85"/>
      <c r="G70" s="15">
        <f>SUM(G64,G69)</f>
        <v>0.75</v>
      </c>
    </row>
    <row r="71" spans="1:18" ht="409.6" thickBot="1" x14ac:dyDescent="0.4">
      <c r="A71" s="60" t="s">
        <v>147</v>
      </c>
      <c r="B71" s="9"/>
      <c r="C71" s="9"/>
      <c r="D71" s="9"/>
      <c r="E71" s="9"/>
      <c r="F71" s="9"/>
      <c r="G71" s="9"/>
    </row>
    <row r="72" spans="1:18" ht="67.5" customHeight="1" thickBot="1" x14ac:dyDescent="0.4">
      <c r="A72" s="59" t="s">
        <v>114</v>
      </c>
      <c r="B72" s="9"/>
      <c r="C72" s="9"/>
      <c r="D72" s="9"/>
      <c r="E72" s="9"/>
      <c r="F72" s="9"/>
      <c r="G72" s="9"/>
    </row>
    <row r="73" spans="1:18" ht="42.5" thickBot="1" x14ac:dyDescent="0.4">
      <c r="A73" s="3"/>
      <c r="B73" s="12" t="s">
        <v>148</v>
      </c>
      <c r="C73" s="12">
        <v>1</v>
      </c>
      <c r="D73" s="12">
        <v>10</v>
      </c>
      <c r="E73" s="12">
        <v>16</v>
      </c>
      <c r="F73" s="12">
        <v>1</v>
      </c>
      <c r="G73" s="12">
        <f t="shared" ref="G73" si="10">+C73*D73*E73*F73</f>
        <v>160</v>
      </c>
      <c r="H73" s="73"/>
      <c r="I73" s="74"/>
      <c r="J73" s="74"/>
      <c r="K73" s="74"/>
      <c r="L73" s="74"/>
      <c r="M73" s="74"/>
      <c r="N73" s="74"/>
      <c r="O73" s="74"/>
      <c r="P73" s="74"/>
      <c r="Q73" s="74"/>
      <c r="R73" s="74"/>
    </row>
    <row r="74" spans="1:18" ht="11" thickBot="1" x14ac:dyDescent="0.4">
      <c r="A74" s="13"/>
      <c r="B74" s="12"/>
      <c r="C74" s="12"/>
      <c r="D74" s="12"/>
      <c r="E74" s="12"/>
      <c r="F74" s="12"/>
      <c r="G74" s="12"/>
      <c r="H74" s="73"/>
      <c r="I74" s="74"/>
      <c r="J74" s="74"/>
      <c r="K74" s="74"/>
      <c r="L74" s="74"/>
      <c r="M74" s="74"/>
      <c r="N74" s="74"/>
      <c r="O74" s="74"/>
      <c r="P74" s="74"/>
      <c r="Q74" s="74"/>
      <c r="R74" s="74"/>
    </row>
    <row r="75" spans="1:18" ht="11" thickBot="1" x14ac:dyDescent="0.4">
      <c r="A75" s="13"/>
      <c r="B75" s="12" t="s">
        <v>10</v>
      </c>
      <c r="C75" s="12"/>
      <c r="D75" s="12"/>
      <c r="E75" s="12"/>
      <c r="F75" s="12"/>
      <c r="G75" s="12"/>
    </row>
    <row r="76" spans="1:18" ht="11" thickBot="1" x14ac:dyDescent="0.4">
      <c r="A76" s="80" t="s">
        <v>120</v>
      </c>
      <c r="B76" s="81"/>
      <c r="C76" s="81"/>
      <c r="D76" s="81"/>
      <c r="E76" s="81"/>
      <c r="F76" s="82"/>
      <c r="G76" s="12">
        <f>SUM(G73:G75)</f>
        <v>160</v>
      </c>
    </row>
    <row r="77" spans="1:18" ht="42.5" thickBot="1" x14ac:dyDescent="0.4">
      <c r="A77" s="22" t="s">
        <v>113</v>
      </c>
      <c r="B77" s="9"/>
      <c r="C77" s="9"/>
      <c r="D77" s="9"/>
      <c r="E77" s="9"/>
      <c r="F77" s="9"/>
      <c r="G77" s="9"/>
    </row>
    <row r="78" spans="1:18" ht="90" customHeight="1" thickBot="1" x14ac:dyDescent="0.4">
      <c r="A78" s="3"/>
      <c r="B78" s="12" t="s">
        <v>148</v>
      </c>
      <c r="C78" s="12">
        <v>1</v>
      </c>
      <c r="D78" s="12">
        <v>10</v>
      </c>
      <c r="E78" s="12">
        <v>8</v>
      </c>
      <c r="F78" s="12">
        <v>1</v>
      </c>
      <c r="G78" s="12">
        <f t="shared" ref="G78" si="11">+C78*D78*E78*F78</f>
        <v>80</v>
      </c>
      <c r="H78" s="73"/>
      <c r="I78" s="74"/>
      <c r="J78" s="74"/>
      <c r="K78" s="74"/>
      <c r="L78" s="74"/>
      <c r="M78" s="74"/>
      <c r="N78" s="74"/>
      <c r="O78" s="74"/>
      <c r="P78" s="74"/>
      <c r="Q78" s="74"/>
      <c r="R78" s="74"/>
    </row>
    <row r="79" spans="1:18" ht="11" thickBot="1" x14ac:dyDescent="0.4">
      <c r="A79" s="13"/>
      <c r="B79" s="12"/>
      <c r="C79" s="12"/>
      <c r="D79" s="12"/>
      <c r="E79" s="12"/>
      <c r="F79" s="12"/>
      <c r="G79" s="12"/>
      <c r="H79" s="73"/>
      <c r="I79" s="74"/>
      <c r="J79" s="74"/>
      <c r="K79" s="74"/>
      <c r="L79" s="74"/>
      <c r="M79" s="74"/>
      <c r="N79" s="74"/>
      <c r="O79" s="74"/>
      <c r="P79" s="74"/>
      <c r="Q79" s="74"/>
      <c r="R79" s="74"/>
    </row>
    <row r="80" spans="1:18" ht="11" thickBot="1" x14ac:dyDescent="0.4">
      <c r="A80" s="13"/>
      <c r="B80" s="12"/>
      <c r="C80" s="12"/>
      <c r="D80" s="12"/>
      <c r="E80" s="12"/>
      <c r="F80" s="12"/>
      <c r="G80" s="12"/>
    </row>
    <row r="81" spans="1:7" ht="11" thickBot="1" x14ac:dyDescent="0.4">
      <c r="A81" s="13"/>
      <c r="B81" s="12" t="s">
        <v>10</v>
      </c>
      <c r="C81" s="12"/>
      <c r="D81" s="12"/>
      <c r="E81" s="12"/>
      <c r="F81" s="12"/>
      <c r="G81" s="12"/>
    </row>
    <row r="82" spans="1:7" ht="11" thickBot="1" x14ac:dyDescent="0.4">
      <c r="A82" s="80" t="s">
        <v>121</v>
      </c>
      <c r="B82" s="81"/>
      <c r="C82" s="81"/>
      <c r="D82" s="81"/>
      <c r="E82" s="81"/>
      <c r="F82" s="82"/>
      <c r="G82" s="12">
        <f>SUM(G78:G81)</f>
        <v>80</v>
      </c>
    </row>
    <row r="83" spans="1:7" ht="147.5" thickBot="1" x14ac:dyDescent="0.4">
      <c r="A83" s="22" t="str">
        <f>'PI skaičiuoklė'!B34</f>
        <v xml:space="preserve">21 str. 6 d.  Socialinių paslaugų įstaigos savo interneto svetainėje skelbia informaciją apie teikiamas socialines paslaugas (socialinių paslaugų aprašymus, dokumentus, reikalingus socialinėms paslaugoms gauti), jų kainas ir numatytą (planinį) vietų skaičių, taip pat informaciją apie suteiktą ar panaikintą teisę teikti akredituotą socialinę priežiūrą (suteikimo ir (ar) panaikinimo datos), akredituotą laikiną atokvėpį (suteikimo ir (ar) panaikinimo datos). Šią informaciją socialinių paslaugų įstaigos teikia savivaldybei, kurios teritorijoje teikia socialines paslaugas, o pateiktai informacijai pasikeitus, apie tai praneša ne vėliau kaip kitą darbo dieną. </v>
      </c>
      <c r="B83" s="9"/>
      <c r="C83" s="9"/>
      <c r="D83" s="9"/>
      <c r="E83" s="9"/>
      <c r="F83" s="9"/>
      <c r="G83" s="9"/>
    </row>
    <row r="84" spans="1:7" ht="63.5" thickBot="1" x14ac:dyDescent="0.4">
      <c r="A84" s="3" t="str">
        <f>'PI skaičiuoklė'!C35</f>
        <v>Socialinių paslaugų įstaigos informacijos papildomai savivaldybei, kurios teritorijoje teikia socialines paslaugas, nebeteiks.</v>
      </c>
      <c r="B84" s="12" t="s">
        <v>133</v>
      </c>
      <c r="C84" s="12">
        <v>1</v>
      </c>
      <c r="D84" s="12">
        <v>0</v>
      </c>
      <c r="E84" s="12">
        <v>0</v>
      </c>
      <c r="F84" s="12">
        <v>0</v>
      </c>
      <c r="G84" s="12">
        <f t="shared" ref="G84" si="12">+C84*D84*E84*F84</f>
        <v>0</v>
      </c>
    </row>
    <row r="85" spans="1:7" ht="11" thickBot="1" x14ac:dyDescent="0.4">
      <c r="A85" s="13"/>
      <c r="B85" s="12"/>
      <c r="C85" s="12"/>
      <c r="D85" s="12"/>
      <c r="E85" s="12"/>
      <c r="F85" s="12"/>
      <c r="G85" s="12"/>
    </row>
    <row r="86" spans="1:7" ht="11" thickBot="1" x14ac:dyDescent="0.4">
      <c r="A86" s="13"/>
      <c r="B86" s="12"/>
      <c r="C86" s="12"/>
      <c r="D86" s="12"/>
      <c r="E86" s="12"/>
      <c r="F86" s="12"/>
      <c r="G86" s="12"/>
    </row>
    <row r="87" spans="1:7" ht="11" thickBot="1" x14ac:dyDescent="0.4">
      <c r="A87" s="13"/>
      <c r="B87" s="12" t="s">
        <v>10</v>
      </c>
      <c r="C87" s="12"/>
      <c r="D87" s="12"/>
      <c r="E87" s="12"/>
      <c r="F87" s="12"/>
      <c r="G87" s="12"/>
    </row>
    <row r="88" spans="1:7" ht="11" thickBot="1" x14ac:dyDescent="0.4">
      <c r="A88" s="80" t="s">
        <v>134</v>
      </c>
      <c r="B88" s="81"/>
      <c r="C88" s="81"/>
      <c r="D88" s="81"/>
      <c r="E88" s="81"/>
      <c r="F88" s="82"/>
      <c r="G88" s="12">
        <f>SUM(G84:G87)</f>
        <v>0</v>
      </c>
    </row>
    <row r="89" spans="1:7" ht="11" thickBot="1" x14ac:dyDescent="0.4">
      <c r="A89" s="22"/>
      <c r="B89" s="9"/>
      <c r="C89" s="9"/>
      <c r="D89" s="9"/>
      <c r="E89" s="9"/>
      <c r="F89" s="9"/>
      <c r="G89" s="9"/>
    </row>
    <row r="90" spans="1:7" ht="11" thickBot="1" x14ac:dyDescent="0.4">
      <c r="A90" s="8"/>
      <c r="B90" s="9"/>
      <c r="C90" s="9"/>
      <c r="D90" s="9"/>
      <c r="E90" s="9"/>
      <c r="F90" s="9"/>
      <c r="G90" s="9"/>
    </row>
    <row r="91" spans="1:7" ht="11" thickBot="1" x14ac:dyDescent="0.4">
      <c r="A91" s="11"/>
      <c r="B91" s="9"/>
      <c r="C91" s="9"/>
      <c r="D91" s="9"/>
      <c r="E91" s="9"/>
      <c r="F91" s="9"/>
      <c r="G91" s="9"/>
    </row>
    <row r="92" spans="1:7" ht="11" thickBot="1" x14ac:dyDescent="0.4">
      <c r="A92" s="65"/>
      <c r="B92" s="66"/>
      <c r="C92" s="66"/>
      <c r="D92" s="66"/>
      <c r="E92" s="66"/>
      <c r="F92" s="67"/>
      <c r="G92" s="12"/>
    </row>
    <row r="93" spans="1:7" ht="11" thickBot="1" x14ac:dyDescent="0.4">
      <c r="A93" s="65"/>
      <c r="B93" s="66"/>
      <c r="C93" s="66"/>
      <c r="D93" s="66"/>
      <c r="E93" s="66"/>
      <c r="F93" s="67"/>
      <c r="G93" s="12"/>
    </row>
    <row r="94" spans="1:7" ht="11" thickBot="1" x14ac:dyDescent="0.4">
      <c r="A94" s="83" t="s">
        <v>122</v>
      </c>
      <c r="B94" s="84"/>
      <c r="C94" s="84"/>
      <c r="D94" s="84"/>
      <c r="E94" s="84"/>
      <c r="F94" s="85"/>
      <c r="G94" s="15">
        <f>SUM(G76,G88,G82)</f>
        <v>240</v>
      </c>
    </row>
  </sheetData>
  <mergeCells count="24">
    <mergeCell ref="H73:R74"/>
    <mergeCell ref="A94:F94"/>
    <mergeCell ref="A64:F64"/>
    <mergeCell ref="A69:F69"/>
    <mergeCell ref="A70:F70"/>
    <mergeCell ref="H78:R79"/>
    <mergeCell ref="A76:F76"/>
    <mergeCell ref="A88:F88"/>
    <mergeCell ref="H6:L6"/>
    <mergeCell ref="A52:F52"/>
    <mergeCell ref="A82:F82"/>
    <mergeCell ref="A1:G1"/>
    <mergeCell ref="A32:G32"/>
    <mergeCell ref="A40:F40"/>
    <mergeCell ref="A45:F45"/>
    <mergeCell ref="A46:F46"/>
    <mergeCell ref="A27:F27"/>
    <mergeCell ref="A9:F9"/>
    <mergeCell ref="A14:F14"/>
    <mergeCell ref="A15:F15"/>
    <mergeCell ref="A21:F21"/>
    <mergeCell ref="A26:F26"/>
    <mergeCell ref="A57:F57"/>
    <mergeCell ref="A58:F58"/>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46" workbookViewId="0">
      <selection activeCell="A45" sqref="A45"/>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100" t="s">
        <v>60</v>
      </c>
      <c r="B1" s="101"/>
      <c r="C1" s="101"/>
      <c r="D1" s="102"/>
    </row>
    <row r="2" spans="1:4" ht="24.65" customHeight="1" thickBot="1" x14ac:dyDescent="0.4">
      <c r="A2" s="4" t="s">
        <v>86</v>
      </c>
      <c r="B2" s="106" t="s">
        <v>29</v>
      </c>
      <c r="C2" s="107"/>
      <c r="D2" s="5" t="s">
        <v>3</v>
      </c>
    </row>
    <row r="3" spans="1:4" ht="15" thickBot="1" x14ac:dyDescent="0.4">
      <c r="A3" s="6">
        <v>1</v>
      </c>
      <c r="B3" s="108">
        <v>2</v>
      </c>
      <c r="C3" s="109"/>
      <c r="D3" s="6">
        <v>3</v>
      </c>
    </row>
    <row r="4" spans="1:4" ht="200" thickBot="1" x14ac:dyDescent="0.4">
      <c r="A4" s="8"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9"/>
      <c r="D4" s="9"/>
    </row>
    <row r="5" spans="1:4" ht="53" thickBot="1" x14ac:dyDescent="0.4">
      <c r="A5" s="11" t="str">
        <f>'PI skaičiuoklė'!C7</f>
        <v>Socialinių paslaugų įstaiga informaciją papildomai teikia savivaldybei, kurios teritorijoje teikia socialines paslaugas.</v>
      </c>
      <c r="B5" s="9"/>
      <c r="C5" s="9"/>
      <c r="D5" s="9"/>
    </row>
    <row r="6" spans="1:4" ht="15" thickBot="1" x14ac:dyDescent="0.4">
      <c r="A6" s="13"/>
      <c r="B6" s="12" t="s">
        <v>21</v>
      </c>
      <c r="C6" s="12">
        <v>0</v>
      </c>
      <c r="D6" s="12">
        <f>+C6</f>
        <v>0</v>
      </c>
    </row>
    <row r="7" spans="1:4" ht="15" thickBot="1" x14ac:dyDescent="0.4">
      <c r="A7" s="13"/>
      <c r="B7" s="12" t="s">
        <v>22</v>
      </c>
      <c r="C7" s="12">
        <v>0</v>
      </c>
      <c r="D7" s="12">
        <f>+C7</f>
        <v>0</v>
      </c>
    </row>
    <row r="8" spans="1:4" ht="20.149999999999999" customHeight="1" thickBot="1" x14ac:dyDescent="0.4">
      <c r="A8" s="80" t="s">
        <v>30</v>
      </c>
      <c r="B8" s="81"/>
      <c r="C8" s="81"/>
      <c r="D8" s="9">
        <f>SUM(D6:D7)</f>
        <v>0</v>
      </c>
    </row>
    <row r="9" spans="1:4" ht="15" thickBot="1" x14ac:dyDescent="0.4">
      <c r="A9" s="11" t="str">
        <f>'PI skaičiuoklė'!C8</f>
        <v>Veiksmas A2</v>
      </c>
      <c r="B9" s="9"/>
      <c r="C9" s="9"/>
      <c r="D9" s="9"/>
    </row>
    <row r="10" spans="1:4" ht="15" thickBot="1" x14ac:dyDescent="0.4">
      <c r="A10" s="13"/>
      <c r="B10" s="12" t="s">
        <v>23</v>
      </c>
      <c r="C10" s="12">
        <v>0</v>
      </c>
      <c r="D10" s="12">
        <f>+C10</f>
        <v>0</v>
      </c>
    </row>
    <row r="11" spans="1:4" ht="15" thickBot="1" x14ac:dyDescent="0.4">
      <c r="A11" s="13"/>
      <c r="B11" s="12" t="s">
        <v>24</v>
      </c>
      <c r="C11" s="12">
        <v>0</v>
      </c>
      <c r="D11" s="12">
        <f>+C11</f>
        <v>0</v>
      </c>
    </row>
    <row r="12" spans="1:4" ht="15" thickBot="1" x14ac:dyDescent="0.4">
      <c r="A12" s="80" t="s">
        <v>31</v>
      </c>
      <c r="B12" s="81"/>
      <c r="C12" s="81"/>
      <c r="D12" s="9">
        <f>SUM(D10:D11)</f>
        <v>0</v>
      </c>
    </row>
    <row r="13" spans="1:4" ht="15" thickBot="1" x14ac:dyDescent="0.4">
      <c r="A13" s="11" t="s">
        <v>10</v>
      </c>
      <c r="B13" s="12"/>
      <c r="C13" s="12"/>
      <c r="D13" s="12" t="s">
        <v>10</v>
      </c>
    </row>
    <row r="14" spans="1:4" ht="15" thickBot="1" x14ac:dyDescent="0.4">
      <c r="A14" s="83" t="s">
        <v>32</v>
      </c>
      <c r="B14" s="84"/>
      <c r="C14" s="84"/>
      <c r="D14" s="9">
        <f>SUM(D8,D12)</f>
        <v>0</v>
      </c>
    </row>
    <row r="15" spans="1:4" ht="23.4"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25</v>
      </c>
      <c r="C17" s="12">
        <v>0</v>
      </c>
      <c r="D17" s="12">
        <f>+C17</f>
        <v>0</v>
      </c>
    </row>
    <row r="18" spans="1:4" ht="15" thickBot="1" x14ac:dyDescent="0.4">
      <c r="A18" s="13"/>
      <c r="B18" s="12" t="s">
        <v>26</v>
      </c>
      <c r="C18" s="12">
        <v>0</v>
      </c>
      <c r="D18" s="12">
        <f>+C18</f>
        <v>0</v>
      </c>
    </row>
    <row r="19" spans="1:4" ht="15" thickBot="1" x14ac:dyDescent="0.4">
      <c r="A19" s="80" t="s">
        <v>33</v>
      </c>
      <c r="B19" s="81"/>
      <c r="C19" s="81"/>
      <c r="D19" s="9">
        <f>SUM(D17:D18)</f>
        <v>0</v>
      </c>
    </row>
    <row r="20" spans="1:4" ht="15" thickBot="1" x14ac:dyDescent="0.4">
      <c r="A20" s="11" t="str">
        <f>'PI skaičiuoklė'!C13</f>
        <v>Veiksmas B2</v>
      </c>
      <c r="B20" s="9"/>
      <c r="C20" s="9"/>
      <c r="D20" s="9"/>
    </row>
    <row r="21" spans="1:4" ht="15" thickBot="1" x14ac:dyDescent="0.4">
      <c r="A21" s="13"/>
      <c r="B21" s="12" t="s">
        <v>27</v>
      </c>
      <c r="C21" s="12">
        <v>0</v>
      </c>
      <c r="D21" s="12">
        <f>+C21</f>
        <v>0</v>
      </c>
    </row>
    <row r="22" spans="1:4" ht="15" thickBot="1" x14ac:dyDescent="0.4">
      <c r="A22" s="13"/>
      <c r="B22" s="12" t="s">
        <v>28</v>
      </c>
      <c r="C22" s="12">
        <v>0</v>
      </c>
      <c r="D22" s="12">
        <f>+C22</f>
        <v>0</v>
      </c>
    </row>
    <row r="23" spans="1:4" ht="15" thickBot="1" x14ac:dyDescent="0.4">
      <c r="A23" s="80" t="s">
        <v>34</v>
      </c>
      <c r="B23" s="81"/>
      <c r="C23" s="81"/>
      <c r="D23" s="9">
        <f>SUM(D21:D22)</f>
        <v>0</v>
      </c>
    </row>
    <row r="24" spans="1:4" ht="15" thickBot="1" x14ac:dyDescent="0.4">
      <c r="A24" s="13"/>
      <c r="B24" s="12" t="s">
        <v>10</v>
      </c>
      <c r="C24" s="12"/>
      <c r="D24" s="12" t="s">
        <v>16</v>
      </c>
    </row>
    <row r="25" spans="1:4" ht="15" thickBot="1" x14ac:dyDescent="0.4">
      <c r="A25" s="83" t="s">
        <v>35</v>
      </c>
      <c r="B25" s="84"/>
      <c r="C25" s="84"/>
      <c r="D25" s="9">
        <f>SUM(D19,D23)</f>
        <v>0</v>
      </c>
    </row>
    <row r="29" spans="1:4" ht="15" thickBot="1" x14ac:dyDescent="0.4"/>
    <row r="30" spans="1:4" ht="15" thickBot="1" x14ac:dyDescent="0.4">
      <c r="A30" s="103" t="s">
        <v>61</v>
      </c>
      <c r="B30" s="104"/>
      <c r="C30" s="104"/>
      <c r="D30" s="105"/>
    </row>
    <row r="31" spans="1:4" ht="32" thickBot="1" x14ac:dyDescent="0.4">
      <c r="A31" s="4" t="s">
        <v>87</v>
      </c>
      <c r="B31" s="106" t="s">
        <v>29</v>
      </c>
      <c r="C31" s="107"/>
      <c r="D31" s="5" t="s">
        <v>3</v>
      </c>
    </row>
    <row r="32" spans="1:4" ht="15" thickBot="1" x14ac:dyDescent="0.4">
      <c r="A32" s="6">
        <v>1</v>
      </c>
      <c r="B32" s="108">
        <v>2</v>
      </c>
      <c r="C32" s="109"/>
      <c r="D32" s="6">
        <v>3</v>
      </c>
    </row>
    <row r="33" spans="1:4" ht="336.5" thickBot="1" x14ac:dyDescent="0.4">
      <c r="A33" s="8" t="str">
        <f>'PI skaičiuoklė'!B19</f>
        <v>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v>
      </c>
      <c r="B33" s="9"/>
      <c r="C33" s="9"/>
      <c r="D33" s="9"/>
    </row>
    <row r="34" spans="1:4" ht="42.5" thickBot="1" x14ac:dyDescent="0.4">
      <c r="A34" s="11" t="str">
        <f>'PI skaičiuoklė'!C20</f>
        <v>Apmokyti socialinių paslaugų įstaigų užimtumo specialistus 40 ak. val. mokymais</v>
      </c>
      <c r="B34" s="9"/>
      <c r="C34" s="9"/>
      <c r="D34" s="9"/>
    </row>
    <row r="35" spans="1:4" ht="15" thickBot="1" x14ac:dyDescent="0.4">
      <c r="A35" s="13"/>
      <c r="B35" s="12" t="s">
        <v>21</v>
      </c>
      <c r="C35" s="12">
        <v>0</v>
      </c>
      <c r="D35" s="12">
        <f>+C35</f>
        <v>0</v>
      </c>
    </row>
    <row r="36" spans="1:4" ht="15" thickBot="1" x14ac:dyDescent="0.4">
      <c r="A36" s="13"/>
      <c r="B36" s="12" t="s">
        <v>22</v>
      </c>
      <c r="C36" s="12">
        <v>0</v>
      </c>
      <c r="D36" s="12">
        <f>+C36</f>
        <v>0</v>
      </c>
    </row>
    <row r="37" spans="1:4" ht="15" thickBot="1" x14ac:dyDescent="0.4">
      <c r="A37" s="80" t="s">
        <v>30</v>
      </c>
      <c r="B37" s="81"/>
      <c r="C37" s="81"/>
      <c r="D37" s="9">
        <f>SUM(D35:D36)</f>
        <v>0</v>
      </c>
    </row>
    <row r="38" spans="1:4" ht="15" thickBot="1" x14ac:dyDescent="0.4">
      <c r="A38" s="11" t="str">
        <f>'PI skaičiuoklė'!C21</f>
        <v>Veiksmas A2</v>
      </c>
      <c r="B38" s="9"/>
      <c r="C38" s="9"/>
      <c r="D38" s="9"/>
    </row>
    <row r="39" spans="1:4" ht="15" thickBot="1" x14ac:dyDescent="0.4">
      <c r="A39" s="13"/>
      <c r="B39" s="12" t="s">
        <v>23</v>
      </c>
      <c r="C39" s="12">
        <v>0</v>
      </c>
      <c r="D39" s="12">
        <f>+C39</f>
        <v>0</v>
      </c>
    </row>
    <row r="40" spans="1:4" ht="15" thickBot="1" x14ac:dyDescent="0.4">
      <c r="A40" s="13"/>
      <c r="B40" s="12" t="s">
        <v>24</v>
      </c>
      <c r="C40" s="12">
        <v>0</v>
      </c>
      <c r="D40" s="12">
        <f>+C40</f>
        <v>0</v>
      </c>
    </row>
    <row r="41" spans="1:4" ht="15" thickBot="1" x14ac:dyDescent="0.4">
      <c r="A41" s="80" t="s">
        <v>31</v>
      </c>
      <c r="B41" s="81"/>
      <c r="C41" s="81"/>
      <c r="D41" s="9">
        <f>SUM(D39:D40)</f>
        <v>0</v>
      </c>
    </row>
    <row r="42" spans="1:4" ht="15" thickBot="1" x14ac:dyDescent="0.4">
      <c r="A42" s="11" t="s">
        <v>10</v>
      </c>
      <c r="B42" s="12"/>
      <c r="C42" s="12"/>
      <c r="D42" s="12" t="s">
        <v>10</v>
      </c>
    </row>
    <row r="43" spans="1:4" ht="15" thickBot="1" x14ac:dyDescent="0.4">
      <c r="A43" s="83" t="s">
        <v>32</v>
      </c>
      <c r="B43" s="84"/>
      <c r="C43" s="84"/>
      <c r="D43" s="9">
        <f>SUM(D37,D41)</f>
        <v>0</v>
      </c>
    </row>
    <row r="44" spans="1:4" ht="294.5" thickBot="1" x14ac:dyDescent="0.4">
      <c r="A44" s="8" t="str">
        <f>'PI skaičiuoklė'!B24</f>
        <v>21 str. 12. Socialinės įtraukties koordinatoriumi turi teisę dirbti:
1) asmuo, turintis aukštojo mokslo kvalifikaciją arba jai lygiavertę kvalifikaciją  ir vienų metų darbo patirtį socialinių paslaugų srityje, arba
2) asmuo, turintis aukštojo mokslo kvalifikaciją, įgytą baigus socialinės pedagogikos studijas, arba jai lygiavertę kvalifikaciją, ir (ar) įgijęs socialinio pedagogo kvalifikaciją, arba 
3) asmuo, turintis aukštojo mokslo kvalifikaciją, įgytą baigus pirmos ir antros studijų pakopos psichologijos studijų krypties studijas, arba jai lygiavertę kvalifikaciją arba
4) asmuo, turintis šio įstatymo 26 straipsnio 6 dalyje nustatytą išsilavinimą.</v>
      </c>
      <c r="B44" s="12"/>
      <c r="C44" s="12"/>
      <c r="D44" s="12"/>
    </row>
    <row r="45" spans="1:4" ht="32" thickBot="1" x14ac:dyDescent="0.4">
      <c r="A45" s="11" t="str">
        <f>'PI skaičiuoklė'!C25</f>
        <v>Apmokyti socialinės įtraukties koordinatorius 40 ak. val. mokymais</v>
      </c>
      <c r="B45" s="9"/>
      <c r="C45" s="9"/>
      <c r="D45" s="9"/>
    </row>
    <row r="46" spans="1:4" ht="15" thickBot="1" x14ac:dyDescent="0.4">
      <c r="A46" s="13"/>
      <c r="B46" s="12" t="s">
        <v>25</v>
      </c>
      <c r="C46" s="12">
        <v>0</v>
      </c>
      <c r="D46" s="12">
        <f>+C46</f>
        <v>0</v>
      </c>
    </row>
    <row r="47" spans="1:4" ht="15" thickBot="1" x14ac:dyDescent="0.4">
      <c r="A47" s="13"/>
      <c r="B47" s="12" t="s">
        <v>26</v>
      </c>
      <c r="C47" s="12">
        <v>0</v>
      </c>
      <c r="D47" s="12">
        <f>+C47</f>
        <v>0</v>
      </c>
    </row>
    <row r="48" spans="1:4" ht="15" thickBot="1" x14ac:dyDescent="0.4">
      <c r="A48" s="80" t="s">
        <v>33</v>
      </c>
      <c r="B48" s="81"/>
      <c r="C48" s="81"/>
      <c r="D48" s="9">
        <f>SUM(D46:D47)</f>
        <v>0</v>
      </c>
    </row>
    <row r="49" spans="1:4" ht="15" thickBot="1" x14ac:dyDescent="0.4">
      <c r="A49" s="11">
        <f>'PI skaičiuoklė'!C26</f>
        <v>0</v>
      </c>
      <c r="B49" s="9"/>
      <c r="C49" s="9"/>
      <c r="D49" s="9"/>
    </row>
    <row r="50" spans="1:4" ht="15" thickBot="1" x14ac:dyDescent="0.4">
      <c r="A50" s="13"/>
      <c r="B50" s="12" t="s">
        <v>27</v>
      </c>
      <c r="C50" s="12">
        <v>0</v>
      </c>
      <c r="D50" s="12">
        <f>+C50</f>
        <v>0</v>
      </c>
    </row>
    <row r="51" spans="1:4" ht="15" thickBot="1" x14ac:dyDescent="0.4">
      <c r="A51" s="13"/>
      <c r="B51" s="12" t="s">
        <v>28</v>
      </c>
      <c r="C51" s="12">
        <v>0</v>
      </c>
      <c r="D51" s="12">
        <f>+C51</f>
        <v>0</v>
      </c>
    </row>
    <row r="52" spans="1:4" ht="15" thickBot="1" x14ac:dyDescent="0.4">
      <c r="A52" s="80" t="s">
        <v>34</v>
      </c>
      <c r="B52" s="81"/>
      <c r="C52" s="81"/>
      <c r="D52" s="9">
        <f>SUM(D50:D51)</f>
        <v>0</v>
      </c>
    </row>
    <row r="53" spans="1:4" ht="15" thickBot="1" x14ac:dyDescent="0.4">
      <c r="A53" s="13"/>
      <c r="B53" s="12" t="s">
        <v>10</v>
      </c>
      <c r="C53" s="12"/>
      <c r="D53" s="12" t="s">
        <v>16</v>
      </c>
    </row>
    <row r="54" spans="1:4" ht="15" thickBot="1" x14ac:dyDescent="0.4">
      <c r="A54" s="83" t="s">
        <v>35</v>
      </c>
      <c r="B54" s="84"/>
      <c r="C54" s="84"/>
      <c r="D54" s="9">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40" workbookViewId="0">
      <selection activeCell="A48" sqref="A48"/>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100" t="s">
        <v>62</v>
      </c>
      <c r="B1" s="101"/>
      <c r="C1" s="101"/>
      <c r="D1" s="101"/>
      <c r="E1" s="102"/>
    </row>
    <row r="2" spans="1:5" ht="36.75" customHeight="1" thickBot="1" x14ac:dyDescent="0.4">
      <c r="A2" s="4" t="s">
        <v>86</v>
      </c>
      <c r="B2" s="5" t="s">
        <v>88</v>
      </c>
      <c r="C2" s="5" t="s">
        <v>59</v>
      </c>
      <c r="D2" s="5" t="s">
        <v>89</v>
      </c>
      <c r="E2" s="5" t="s">
        <v>4</v>
      </c>
    </row>
    <row r="3" spans="1:5" ht="11.25" customHeight="1" thickBot="1" x14ac:dyDescent="0.4">
      <c r="A3" s="32">
        <v>1</v>
      </c>
      <c r="B3" s="16">
        <v>2</v>
      </c>
      <c r="C3" s="16">
        <v>3</v>
      </c>
      <c r="D3" s="16">
        <v>4</v>
      </c>
      <c r="E3" s="16">
        <v>5</v>
      </c>
    </row>
    <row r="4" spans="1:5" ht="116" thickBot="1" x14ac:dyDescent="0.4">
      <c r="A4" s="8"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9"/>
      <c r="D4" s="9"/>
      <c r="E4" s="9"/>
    </row>
    <row r="5" spans="1:5" ht="32" thickBot="1" x14ac:dyDescent="0.4">
      <c r="A5" s="11" t="str">
        <f>'PI skaičiuoklė'!C7</f>
        <v>Socialinių paslaugų įstaiga informaciją papildomai teikia savivaldybei, kurios teritorijoje teikia socialines paslaugas.</v>
      </c>
      <c r="B5" s="9"/>
      <c r="C5" s="9"/>
      <c r="D5" s="9"/>
      <c r="E5" s="9"/>
    </row>
    <row r="6" spans="1:5" ht="11" thickBot="1" x14ac:dyDescent="0.4">
      <c r="A6" s="13"/>
      <c r="B6" s="12" t="s">
        <v>21</v>
      </c>
      <c r="C6" s="12">
        <v>0</v>
      </c>
      <c r="D6" s="12">
        <v>0</v>
      </c>
      <c r="E6" s="12">
        <f>+C6*D6</f>
        <v>0</v>
      </c>
    </row>
    <row r="7" spans="1:5" ht="11" thickBot="1" x14ac:dyDescent="0.4">
      <c r="A7" s="13"/>
      <c r="B7" s="12" t="s">
        <v>22</v>
      </c>
      <c r="C7" s="12">
        <v>0</v>
      </c>
      <c r="D7" s="12">
        <v>0</v>
      </c>
      <c r="E7" s="12">
        <f>+C7*D7</f>
        <v>0</v>
      </c>
    </row>
    <row r="8" spans="1:5" ht="14.15" customHeight="1" thickBot="1" x14ac:dyDescent="0.4">
      <c r="A8" s="80" t="s">
        <v>36</v>
      </c>
      <c r="B8" s="81"/>
      <c r="C8" s="81"/>
      <c r="D8" s="82"/>
      <c r="E8" s="12">
        <f>SUM(E6:E7)</f>
        <v>0</v>
      </c>
    </row>
    <row r="9" spans="1:5" ht="11" thickBot="1" x14ac:dyDescent="0.4">
      <c r="A9" s="11" t="str">
        <f>'PI skaičiuoklė'!C8</f>
        <v>Veiksmas A2</v>
      </c>
      <c r="B9" s="9"/>
      <c r="C9" s="9"/>
      <c r="D9" s="9"/>
      <c r="E9" s="9"/>
    </row>
    <row r="10" spans="1:5" ht="11" thickBot="1" x14ac:dyDescent="0.4">
      <c r="A10" s="13"/>
      <c r="B10" s="12" t="s">
        <v>23</v>
      </c>
      <c r="C10" s="12">
        <v>0</v>
      </c>
      <c r="D10" s="12">
        <v>0</v>
      </c>
      <c r="E10" s="12">
        <f t="shared" ref="E10:E11" si="0">+C10*D10</f>
        <v>0</v>
      </c>
    </row>
    <row r="11" spans="1:5" ht="11" thickBot="1" x14ac:dyDescent="0.4">
      <c r="A11" s="13"/>
      <c r="B11" s="12" t="s">
        <v>24</v>
      </c>
      <c r="C11" s="12">
        <v>0</v>
      </c>
      <c r="D11" s="12">
        <v>0</v>
      </c>
      <c r="E11" s="12">
        <f t="shared" si="0"/>
        <v>0</v>
      </c>
    </row>
    <row r="12" spans="1:5" ht="11" thickBot="1" x14ac:dyDescent="0.4">
      <c r="A12" s="80" t="s">
        <v>37</v>
      </c>
      <c r="B12" s="81"/>
      <c r="C12" s="81"/>
      <c r="D12" s="82"/>
      <c r="E12" s="12">
        <f>SUM(E10:E11)</f>
        <v>0</v>
      </c>
    </row>
    <row r="13" spans="1:5" ht="11" thickBot="1" x14ac:dyDescent="0.4">
      <c r="A13" s="13"/>
      <c r="B13" s="12" t="s">
        <v>10</v>
      </c>
      <c r="C13" s="12">
        <v>0</v>
      </c>
      <c r="D13" s="12"/>
      <c r="E13" s="12" t="s">
        <v>90</v>
      </c>
    </row>
    <row r="14" spans="1:5" ht="11" thickBot="1" x14ac:dyDescent="0.4">
      <c r="A14" s="83" t="s">
        <v>38</v>
      </c>
      <c r="B14" s="84"/>
      <c r="C14" s="84"/>
      <c r="D14" s="85"/>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25</v>
      </c>
      <c r="C17" s="12">
        <v>0</v>
      </c>
      <c r="D17" s="12">
        <v>0</v>
      </c>
      <c r="E17" s="12">
        <f t="shared" ref="E17:E18" si="1">+C17*D17</f>
        <v>0</v>
      </c>
    </row>
    <row r="18" spans="1:5" ht="11" thickBot="1" x14ac:dyDescent="0.4">
      <c r="A18" s="13"/>
      <c r="B18" s="12" t="s">
        <v>26</v>
      </c>
      <c r="C18" s="12">
        <v>0</v>
      </c>
      <c r="D18" s="12">
        <v>0</v>
      </c>
      <c r="E18" s="12">
        <f t="shared" si="1"/>
        <v>0</v>
      </c>
    </row>
    <row r="19" spans="1:5" ht="11" thickBot="1" x14ac:dyDescent="0.4">
      <c r="A19" s="80" t="s">
        <v>39</v>
      </c>
      <c r="B19" s="81"/>
      <c r="C19" s="81"/>
      <c r="D19" s="82"/>
      <c r="E19" s="12">
        <f>SUM(E17:E18)</f>
        <v>0</v>
      </c>
    </row>
    <row r="20" spans="1:5" ht="11" thickBot="1" x14ac:dyDescent="0.4">
      <c r="A20" s="11" t="str">
        <f>'PI skaičiuoklė'!C13</f>
        <v>Veiksmas B2</v>
      </c>
      <c r="B20" s="9"/>
      <c r="C20" s="9"/>
      <c r="D20" s="9"/>
      <c r="E20" s="9"/>
    </row>
    <row r="21" spans="1:5" ht="11" thickBot="1" x14ac:dyDescent="0.4">
      <c r="A21" s="13"/>
      <c r="B21" s="12" t="s">
        <v>27</v>
      </c>
      <c r="C21" s="12">
        <v>0</v>
      </c>
      <c r="D21" s="12">
        <v>0</v>
      </c>
      <c r="E21" s="12">
        <f t="shared" ref="E21:E22" si="2">+C21*D21</f>
        <v>0</v>
      </c>
    </row>
    <row r="22" spans="1:5" ht="11" thickBot="1" x14ac:dyDescent="0.4">
      <c r="A22" s="13"/>
      <c r="B22" s="12" t="s">
        <v>28</v>
      </c>
      <c r="C22" s="12">
        <v>0</v>
      </c>
      <c r="D22" s="12">
        <v>0</v>
      </c>
      <c r="E22" s="12">
        <f t="shared" si="2"/>
        <v>0</v>
      </c>
    </row>
    <row r="23" spans="1:5" ht="11" thickBot="1" x14ac:dyDescent="0.4">
      <c r="A23" s="80" t="s">
        <v>41</v>
      </c>
      <c r="B23" s="81"/>
      <c r="C23" s="81"/>
      <c r="D23" s="82"/>
      <c r="E23" s="12">
        <f>SUM(E21:E22)</f>
        <v>0</v>
      </c>
    </row>
    <row r="24" spans="1:5" ht="11" thickBot="1" x14ac:dyDescent="0.4">
      <c r="A24" s="13"/>
      <c r="B24" s="12" t="s">
        <v>10</v>
      </c>
      <c r="C24" s="12"/>
      <c r="D24" s="12"/>
      <c r="E24" s="12" t="s">
        <v>16</v>
      </c>
    </row>
    <row r="25" spans="1:5" ht="11" thickBot="1" x14ac:dyDescent="0.4">
      <c r="A25" s="83" t="s">
        <v>40</v>
      </c>
      <c r="B25" s="84"/>
      <c r="C25" s="84"/>
      <c r="D25" s="85"/>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103" t="s">
        <v>63</v>
      </c>
      <c r="B33" s="104"/>
      <c r="C33" s="104"/>
      <c r="D33" s="104"/>
      <c r="E33" s="105"/>
    </row>
    <row r="34" spans="1:5" ht="32" thickBot="1" x14ac:dyDescent="0.4">
      <c r="A34" s="4" t="s">
        <v>87</v>
      </c>
      <c r="B34" s="5" t="s">
        <v>88</v>
      </c>
      <c r="C34" s="5" t="s">
        <v>59</v>
      </c>
      <c r="D34" s="5" t="s">
        <v>89</v>
      </c>
      <c r="E34" s="5" t="s">
        <v>4</v>
      </c>
    </row>
    <row r="35" spans="1:5" ht="11" thickBot="1" x14ac:dyDescent="0.4">
      <c r="A35" s="32">
        <v>1</v>
      </c>
      <c r="B35" s="16">
        <v>2</v>
      </c>
      <c r="C35" s="16">
        <v>3</v>
      </c>
      <c r="D35" s="16">
        <v>4</v>
      </c>
      <c r="E35" s="16">
        <v>5</v>
      </c>
    </row>
    <row r="36" spans="1:5" ht="185.4" customHeight="1" thickBot="1" x14ac:dyDescent="0.4">
      <c r="A36" s="8" t="str">
        <f>'PI skaičiuoklė'!B19</f>
        <v>21 str. 11. Socialinių paslaugų įstaigos užimtumo specialistu turi teisę dirbti:
1) asmuo, turintis ne žemesnį kaip vidurinį išsilavinimą ir socialinės apsaugos ir darbo ministro nustatyta tvarka išklausęs 40 akademinių valandų įžanginius mokymus, arba
2) asmuo, turintis ne žemesnį kaip pagrindinį išsilavinimą ir kvalifikaciją, įgytą baigus profesinio mokymo programą ir (arba) nustatyta tvarka gavus įgytų kompetencijų įvertinimą, ir socialinės apsaugos ir darbo ministro nustatyta tvarka išklausęs 40 akademinių valandų įžanginius mokymus, arba
3) asmuo, turintis aukštojo mokslo kvalifikaciją, įgytą baigus socialinės pedagogikos studijas, arba jai lygiavertę kvalifikaciją, arba
4) asmuo, turintis šio įstatymo 26 straipsnio 6 dalyje nustatytą išsilavinimą.</v>
      </c>
      <c r="B36" s="9"/>
      <c r="C36" s="9"/>
      <c r="D36" s="9"/>
      <c r="E36" s="9"/>
    </row>
    <row r="37" spans="1:5" ht="21.5" thickBot="1" x14ac:dyDescent="0.4">
      <c r="A37" s="11" t="str">
        <f>'PI skaičiuoklė'!C20</f>
        <v>Apmokyti socialinių paslaugų įstaigų užimtumo specialistus 40 ak. val. mokymais</v>
      </c>
      <c r="B37" s="9"/>
      <c r="C37" s="9"/>
      <c r="D37" s="9"/>
      <c r="E37" s="9"/>
    </row>
    <row r="38" spans="1:5" ht="11" thickBot="1" x14ac:dyDescent="0.4">
      <c r="A38" s="13"/>
      <c r="B38" s="12" t="s">
        <v>21</v>
      </c>
      <c r="C38" s="12">
        <v>0</v>
      </c>
      <c r="D38" s="12">
        <v>0</v>
      </c>
      <c r="E38" s="12">
        <f>+C38*D38</f>
        <v>0</v>
      </c>
    </row>
    <row r="39" spans="1:5" ht="11" thickBot="1" x14ac:dyDescent="0.4">
      <c r="A39" s="13"/>
      <c r="B39" s="12" t="s">
        <v>22</v>
      </c>
      <c r="C39" s="12">
        <v>0</v>
      </c>
      <c r="D39" s="12">
        <v>0</v>
      </c>
      <c r="E39" s="12">
        <f>+C39*D39</f>
        <v>0</v>
      </c>
    </row>
    <row r="40" spans="1:5" ht="11" thickBot="1" x14ac:dyDescent="0.4">
      <c r="A40" s="80" t="s">
        <v>36</v>
      </c>
      <c r="B40" s="81"/>
      <c r="C40" s="81"/>
      <c r="D40" s="82"/>
      <c r="E40" s="12">
        <f>SUM(E38:E39)</f>
        <v>0</v>
      </c>
    </row>
    <row r="41" spans="1:5" ht="11" thickBot="1" x14ac:dyDescent="0.4">
      <c r="A41" s="11" t="str">
        <f>'PI skaičiuoklė'!C21</f>
        <v>Veiksmas A2</v>
      </c>
      <c r="B41" s="9"/>
      <c r="C41" s="9"/>
      <c r="D41" s="9"/>
      <c r="E41" s="9"/>
    </row>
    <row r="42" spans="1:5" ht="11" thickBot="1" x14ac:dyDescent="0.4">
      <c r="A42" s="13"/>
      <c r="B42" s="12" t="s">
        <v>23</v>
      </c>
      <c r="C42" s="12">
        <v>0</v>
      </c>
      <c r="D42" s="12">
        <v>0</v>
      </c>
      <c r="E42" s="12">
        <f t="shared" ref="E42:E43" si="3">+C42*D42</f>
        <v>0</v>
      </c>
    </row>
    <row r="43" spans="1:5" ht="11" thickBot="1" x14ac:dyDescent="0.4">
      <c r="A43" s="13"/>
      <c r="B43" s="12" t="s">
        <v>24</v>
      </c>
      <c r="C43" s="12">
        <v>0</v>
      </c>
      <c r="D43" s="12">
        <v>0</v>
      </c>
      <c r="E43" s="12">
        <f t="shared" si="3"/>
        <v>0</v>
      </c>
    </row>
    <row r="44" spans="1:5" ht="11" thickBot="1" x14ac:dyDescent="0.4">
      <c r="A44" s="80" t="s">
        <v>37</v>
      </c>
      <c r="B44" s="81"/>
      <c r="C44" s="81"/>
      <c r="D44" s="82"/>
      <c r="E44" s="12">
        <f>SUM(E42:E43)</f>
        <v>0</v>
      </c>
    </row>
    <row r="45" spans="1:5" ht="11" thickBot="1" x14ac:dyDescent="0.4">
      <c r="A45" s="13"/>
      <c r="B45" s="12" t="s">
        <v>10</v>
      </c>
      <c r="C45" s="12"/>
      <c r="D45" s="12"/>
      <c r="E45" s="12" t="s">
        <v>90</v>
      </c>
    </row>
    <row r="46" spans="1:5" ht="11" thickBot="1" x14ac:dyDescent="0.4">
      <c r="A46" s="83" t="s">
        <v>38</v>
      </c>
      <c r="B46" s="84"/>
      <c r="C46" s="84"/>
      <c r="D46" s="85"/>
      <c r="E46" s="9">
        <f>SUM(E40,E44)</f>
        <v>0</v>
      </c>
    </row>
    <row r="47" spans="1:5" ht="179" thickBot="1" x14ac:dyDescent="0.4">
      <c r="A47" s="8" t="str">
        <f>'PI skaičiuoklė'!B24</f>
        <v>21 str. 12. Socialinės įtraukties koordinatoriumi turi teisę dirbti:
1) asmuo, turintis aukštojo mokslo kvalifikaciją arba jai lygiavertę kvalifikaciją  ir vienų metų darbo patirtį socialinių paslaugų srityje, arba
2) asmuo, turintis aukštojo mokslo kvalifikaciją, įgytą baigus socialinės pedagogikos studijas, arba jai lygiavertę kvalifikaciją, ir (ar) įgijęs socialinio pedagogo kvalifikaciją, arba 
3) asmuo, turintis aukštojo mokslo kvalifikaciją, įgytą baigus pirmos ir antros studijų pakopos psichologijos studijų krypties studijas, arba jai lygiavertę kvalifikaciją arba
4) asmuo, turintis šio įstatymo 26 straipsnio 6 dalyje nustatytą išsilavinimą.</v>
      </c>
      <c r="B47" s="9"/>
      <c r="C47" s="9"/>
      <c r="D47" s="9"/>
      <c r="E47" s="9"/>
    </row>
    <row r="48" spans="1:5" ht="21.5" thickBot="1" x14ac:dyDescent="0.4">
      <c r="A48" s="11" t="str">
        <f>'PI skaičiuoklė'!C25</f>
        <v>Apmokyti socialinės įtraukties koordinatorius 40 ak. val. mokymais</v>
      </c>
      <c r="B48" s="9"/>
      <c r="C48" s="9"/>
      <c r="D48" s="9"/>
      <c r="E48" s="9"/>
    </row>
    <row r="49" spans="1:5" ht="11" thickBot="1" x14ac:dyDescent="0.4">
      <c r="A49" s="13"/>
      <c r="B49" s="12" t="s">
        <v>25</v>
      </c>
      <c r="C49" s="12">
        <v>0</v>
      </c>
      <c r="D49" s="12">
        <v>0</v>
      </c>
      <c r="E49" s="12">
        <f t="shared" ref="E49:E50" si="4">+C49*D49</f>
        <v>0</v>
      </c>
    </row>
    <row r="50" spans="1:5" ht="11" thickBot="1" x14ac:dyDescent="0.4">
      <c r="A50" s="13"/>
      <c r="B50" s="12" t="s">
        <v>26</v>
      </c>
      <c r="C50" s="12">
        <v>0</v>
      </c>
      <c r="D50" s="12">
        <v>0</v>
      </c>
      <c r="E50" s="12">
        <f t="shared" si="4"/>
        <v>0</v>
      </c>
    </row>
    <row r="51" spans="1:5" ht="11" thickBot="1" x14ac:dyDescent="0.4">
      <c r="A51" s="80" t="s">
        <v>39</v>
      </c>
      <c r="B51" s="81"/>
      <c r="C51" s="81"/>
      <c r="D51" s="82"/>
      <c r="E51" s="12">
        <f>SUM(E49:E50)</f>
        <v>0</v>
      </c>
    </row>
    <row r="52" spans="1:5" ht="11" thickBot="1" x14ac:dyDescent="0.4">
      <c r="A52" s="11">
        <f>'PI skaičiuoklė'!C26</f>
        <v>0</v>
      </c>
      <c r="B52" s="9"/>
      <c r="C52" s="9"/>
      <c r="D52" s="9"/>
      <c r="E52" s="9"/>
    </row>
    <row r="53" spans="1:5" ht="11" thickBot="1" x14ac:dyDescent="0.4">
      <c r="A53" s="13"/>
      <c r="B53" s="12" t="s">
        <v>27</v>
      </c>
      <c r="C53" s="12">
        <v>0</v>
      </c>
      <c r="D53" s="12">
        <v>0</v>
      </c>
      <c r="E53" s="12">
        <f t="shared" ref="E53:E54" si="5">+C53*D53</f>
        <v>0</v>
      </c>
    </row>
    <row r="54" spans="1:5" ht="11" thickBot="1" x14ac:dyDescent="0.4">
      <c r="A54" s="13"/>
      <c r="B54" s="12" t="s">
        <v>28</v>
      </c>
      <c r="C54" s="12">
        <v>0</v>
      </c>
      <c r="D54" s="12">
        <v>0</v>
      </c>
      <c r="E54" s="12">
        <f t="shared" si="5"/>
        <v>0</v>
      </c>
    </row>
    <row r="55" spans="1:5" ht="11" thickBot="1" x14ac:dyDescent="0.4">
      <c r="A55" s="80" t="s">
        <v>41</v>
      </c>
      <c r="B55" s="81"/>
      <c r="C55" s="81"/>
      <c r="D55" s="82"/>
      <c r="E55" s="12">
        <f>SUM(E53:E54)</f>
        <v>0</v>
      </c>
    </row>
    <row r="56" spans="1:5" ht="11" thickBot="1" x14ac:dyDescent="0.4">
      <c r="A56" s="13"/>
      <c r="B56" s="12" t="s">
        <v>10</v>
      </c>
      <c r="C56" s="12"/>
      <c r="D56" s="12"/>
      <c r="E56" s="12" t="s">
        <v>16</v>
      </c>
    </row>
    <row r="57" spans="1:5" ht="11" thickBot="1" x14ac:dyDescent="0.4">
      <c r="A57" s="83" t="s">
        <v>40</v>
      </c>
      <c r="B57" s="84"/>
      <c r="C57" s="84"/>
      <c r="D57" s="85"/>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5"/>
  <sheetViews>
    <sheetView topLeftCell="A40" workbookViewId="0">
      <selection activeCell="A35" sqref="A35"/>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94" t="s">
        <v>91</v>
      </c>
      <c r="B1" s="95"/>
      <c r="C1" s="96"/>
    </row>
    <row r="2" spans="1:3" ht="26.4" customHeight="1" thickBot="1" x14ac:dyDescent="0.4">
      <c r="A2" s="4" t="s">
        <v>86</v>
      </c>
      <c r="B2" s="5" t="s">
        <v>42</v>
      </c>
      <c r="C2" s="5" t="s">
        <v>43</v>
      </c>
    </row>
    <row r="3" spans="1:3" ht="11.25" customHeight="1" thickBot="1" x14ac:dyDescent="0.4">
      <c r="A3" s="32">
        <v>1</v>
      </c>
      <c r="B3" s="16">
        <v>2</v>
      </c>
      <c r="C3" s="16">
        <v>3</v>
      </c>
    </row>
    <row r="4" spans="1:3" ht="16.5" customHeight="1" thickBot="1" x14ac:dyDescent="0.4">
      <c r="A4" s="8" t="str">
        <f>'PI skaičiuoklė'!B6</f>
        <v>19 str. 11 d Socialinių paslaugų įstaigos savo interneto svetainėje skelbia informaciją apie teikiamas socialines paslaugas, jų kainas ir numatytą (planinį) vietų skaičių, taip pat informaciją apie turimą licenciją, jos išdavimą, sustabdymą ir (ar) panaikinimą. Šią informaciją socialinių paslaugų įstaigos teikia savivaldybei, kurios teritorijoje teikia socialines paslaugas, o pateiktai informacijai pasikeitus, apie tai praneša ne vėliau kaip kitą darbo dieną.</v>
      </c>
      <c r="B4" s="9"/>
      <c r="C4" s="9"/>
    </row>
    <row r="5" spans="1:3" ht="32" thickBot="1" x14ac:dyDescent="0.4">
      <c r="A5" s="11" t="str">
        <f>'PI skaičiuoklė'!C7</f>
        <v>Socialinių paslaugų įstaiga informaciją papildomai teikia savivaldybei, kurios teritorijoje teikia socialines paslaugas.</v>
      </c>
      <c r="B5" s="9"/>
      <c r="C5" s="9"/>
    </row>
    <row r="6" spans="1:3" ht="11" thickBot="1" x14ac:dyDescent="0.4">
      <c r="A6" s="13"/>
      <c r="B6" s="12"/>
      <c r="C6" s="12"/>
    </row>
    <row r="7" spans="1:3" ht="11" thickBot="1" x14ac:dyDescent="0.4">
      <c r="A7" s="13"/>
      <c r="B7" s="12" t="s">
        <v>22</v>
      </c>
      <c r="C7" s="12">
        <v>0</v>
      </c>
    </row>
    <row r="8" spans="1:3" ht="12" customHeight="1" thickBot="1" x14ac:dyDescent="0.4">
      <c r="A8" s="80" t="s">
        <v>44</v>
      </c>
      <c r="B8" s="82"/>
      <c r="C8" s="12">
        <f>SUM(C6:C7)</f>
        <v>0</v>
      </c>
    </row>
    <row r="9" spans="1:3" ht="11" thickBot="1" x14ac:dyDescent="0.4">
      <c r="A9" s="11" t="str">
        <f>'PI skaičiuoklė'!C8</f>
        <v>Veiksmas A2</v>
      </c>
      <c r="B9" s="9"/>
      <c r="C9" s="9"/>
    </row>
    <row r="10" spans="1:3" ht="11" thickBot="1" x14ac:dyDescent="0.4">
      <c r="A10" s="13"/>
      <c r="B10" s="12" t="s">
        <v>23</v>
      </c>
      <c r="C10" s="12">
        <v>0</v>
      </c>
    </row>
    <row r="11" spans="1:3" ht="11" thickBot="1" x14ac:dyDescent="0.4">
      <c r="A11" s="13"/>
      <c r="B11" s="12" t="s">
        <v>24</v>
      </c>
      <c r="C11" s="12">
        <v>0</v>
      </c>
    </row>
    <row r="12" spans="1:3" ht="18.899999999999999" customHeight="1" thickBot="1" x14ac:dyDescent="0.4">
      <c r="A12" s="80" t="s">
        <v>45</v>
      </c>
      <c r="B12" s="82"/>
      <c r="C12" s="12">
        <f>SUM(C10:C11)</f>
        <v>0</v>
      </c>
    </row>
    <row r="13" spans="1:3" ht="11" thickBot="1" x14ac:dyDescent="0.4">
      <c r="A13" s="13"/>
      <c r="B13" s="12" t="s">
        <v>10</v>
      </c>
      <c r="C13" s="12"/>
    </row>
    <row r="14" spans="1:3" ht="15" customHeight="1" thickBot="1" x14ac:dyDescent="0.4">
      <c r="A14" s="83" t="s">
        <v>46</v>
      </c>
      <c r="B14" s="85"/>
      <c r="C14" s="18">
        <f>SUM(C8,C12)</f>
        <v>0</v>
      </c>
    </row>
    <row r="15" spans="1:3" ht="11.4"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25</v>
      </c>
      <c r="C17" s="12">
        <v>0</v>
      </c>
    </row>
    <row r="18" spans="1:3" ht="11" thickBot="1" x14ac:dyDescent="0.4">
      <c r="A18" s="13"/>
      <c r="B18" s="12" t="s">
        <v>26</v>
      </c>
      <c r="C18" s="12">
        <v>0</v>
      </c>
    </row>
    <row r="19" spans="1:3" ht="15" customHeight="1" thickBot="1" x14ac:dyDescent="0.4">
      <c r="A19" s="80" t="s">
        <v>47</v>
      </c>
      <c r="B19" s="82"/>
      <c r="C19" s="12">
        <f>SUM(C17:C18)</f>
        <v>0</v>
      </c>
    </row>
    <row r="20" spans="1:3" ht="11" thickBot="1" x14ac:dyDescent="0.4">
      <c r="A20" s="11" t="str">
        <f>'PI skaičiuoklė'!C13</f>
        <v>Veiksmas B2</v>
      </c>
      <c r="B20" s="9"/>
      <c r="C20" s="9"/>
    </row>
    <row r="21" spans="1:3" ht="11" thickBot="1" x14ac:dyDescent="0.4">
      <c r="A21" s="13"/>
      <c r="B21" s="12" t="s">
        <v>27</v>
      </c>
      <c r="C21" s="12">
        <v>0</v>
      </c>
    </row>
    <row r="22" spans="1:3" ht="11" thickBot="1" x14ac:dyDescent="0.4">
      <c r="A22" s="13"/>
      <c r="B22" s="12" t="s">
        <v>28</v>
      </c>
      <c r="C22" s="12">
        <v>0</v>
      </c>
    </row>
    <row r="23" spans="1:3" ht="16.5" customHeight="1" thickBot="1" x14ac:dyDescent="0.4">
      <c r="A23" s="80" t="s">
        <v>48</v>
      </c>
      <c r="B23" s="82"/>
      <c r="C23" s="12">
        <f>SUM(C21:C22)</f>
        <v>0</v>
      </c>
    </row>
    <row r="24" spans="1:3" ht="11" thickBot="1" x14ac:dyDescent="0.4">
      <c r="A24" s="13"/>
      <c r="B24" s="12" t="s">
        <v>10</v>
      </c>
      <c r="C24" s="12" t="s">
        <v>10</v>
      </c>
    </row>
    <row r="25" spans="1:3" ht="15" customHeight="1" thickBot="1" x14ac:dyDescent="0.4">
      <c r="A25" s="83" t="s">
        <v>49</v>
      </c>
      <c r="B25" s="85"/>
      <c r="C25" s="18">
        <f>SUM(C19,C23)</f>
        <v>0</v>
      </c>
    </row>
    <row r="26" spans="1:3" ht="15" customHeight="1" x14ac:dyDescent="0.35">
      <c r="A26" s="30"/>
      <c r="B26" s="30"/>
      <c r="C26" s="34"/>
    </row>
    <row r="27" spans="1:3" ht="15" customHeight="1" x14ac:dyDescent="0.35">
      <c r="A27" s="30"/>
      <c r="B27" s="30"/>
      <c r="C27" s="34"/>
    </row>
    <row r="28" spans="1:3" ht="15" customHeight="1" x14ac:dyDescent="0.35">
      <c r="A28" s="30"/>
      <c r="B28" s="30"/>
      <c r="C28" s="34"/>
    </row>
    <row r="29" spans="1:3" ht="15" customHeight="1" x14ac:dyDescent="0.35">
      <c r="A29" s="30"/>
      <c r="B29" s="30"/>
      <c r="C29" s="34"/>
    </row>
    <row r="31" spans="1:3" ht="11" thickBot="1" x14ac:dyDescent="0.4"/>
    <row r="32" spans="1:3" ht="28.5" customHeight="1" thickBot="1" x14ac:dyDescent="0.4">
      <c r="A32" s="97" t="s">
        <v>92</v>
      </c>
      <c r="B32" s="98"/>
      <c r="C32" s="99"/>
    </row>
    <row r="33" spans="1:4" ht="21.5" thickBot="1" x14ac:dyDescent="0.4">
      <c r="A33" s="4" t="s">
        <v>87</v>
      </c>
      <c r="B33" s="5" t="s">
        <v>42</v>
      </c>
      <c r="C33" s="5" t="s">
        <v>43</v>
      </c>
    </row>
    <row r="34" spans="1:4" ht="11" thickBot="1" x14ac:dyDescent="0.4">
      <c r="A34" s="32">
        <v>1</v>
      </c>
      <c r="B34" s="16">
        <v>2</v>
      </c>
      <c r="C34" s="16">
        <v>3</v>
      </c>
    </row>
    <row r="35" spans="1:4" ht="21.5" thickBot="1" x14ac:dyDescent="0.4">
      <c r="A35" s="11" t="s">
        <v>95</v>
      </c>
      <c r="B35" s="9"/>
      <c r="C35" s="9"/>
    </row>
    <row r="36" spans="1:4" ht="11" thickBot="1" x14ac:dyDescent="0.3">
      <c r="A36" s="41"/>
      <c r="B36" s="9"/>
      <c r="C36" s="9"/>
    </row>
    <row r="37" spans="1:4" ht="11" thickBot="1" x14ac:dyDescent="0.4">
      <c r="A37" s="13"/>
      <c r="B37" s="12" t="s">
        <v>98</v>
      </c>
      <c r="C37" s="42">
        <v>200</v>
      </c>
      <c r="D37" s="2" t="s">
        <v>100</v>
      </c>
    </row>
    <row r="38" spans="1:4" ht="11" thickBot="1" x14ac:dyDescent="0.4">
      <c r="A38" s="80" t="s">
        <v>44</v>
      </c>
      <c r="B38" s="82"/>
      <c r="C38" s="42">
        <f>C37</f>
        <v>200</v>
      </c>
    </row>
    <row r="39" spans="1:4" ht="11" thickBot="1" x14ac:dyDescent="0.4">
      <c r="A39" s="11" t="str">
        <f>'PI skaičiuoklė'!C21</f>
        <v>Veiksmas A2</v>
      </c>
      <c r="B39" s="9"/>
      <c r="C39" s="9"/>
    </row>
    <row r="40" spans="1:4" ht="11" thickBot="1" x14ac:dyDescent="0.4">
      <c r="A40" s="13"/>
      <c r="B40" s="12" t="s">
        <v>23</v>
      </c>
      <c r="C40" s="12">
        <v>0</v>
      </c>
    </row>
    <row r="41" spans="1:4" ht="11" thickBot="1" x14ac:dyDescent="0.4">
      <c r="A41" s="13"/>
      <c r="B41" s="12" t="s">
        <v>24</v>
      </c>
      <c r="C41" s="12">
        <v>0</v>
      </c>
    </row>
    <row r="42" spans="1:4" ht="11" thickBot="1" x14ac:dyDescent="0.4">
      <c r="A42" s="80" t="s">
        <v>45</v>
      </c>
      <c r="B42" s="82"/>
      <c r="C42" s="12">
        <f>SUM(C40:C41)</f>
        <v>0</v>
      </c>
    </row>
    <row r="43" spans="1:4" ht="11" thickBot="1" x14ac:dyDescent="0.4">
      <c r="A43" s="13"/>
      <c r="B43" s="12" t="s">
        <v>10</v>
      </c>
      <c r="C43" s="12"/>
    </row>
    <row r="44" spans="1:4" ht="11" thickBot="1" x14ac:dyDescent="0.4">
      <c r="A44" s="83" t="s">
        <v>46</v>
      </c>
      <c r="B44" s="85"/>
      <c r="C44" s="18">
        <f>SUM(C38,C42)</f>
        <v>200</v>
      </c>
    </row>
    <row r="45" spans="1:4" ht="158" thickBot="1" x14ac:dyDescent="0.4">
      <c r="A45" s="8" t="str">
        <f>'PI skaičiuoklė'!B24</f>
        <v>21 str. 12. Socialinės įtraukties koordinatoriumi turi teisę dirbti:
1) asmuo, turintis aukštojo mokslo kvalifikaciją arba jai lygiavertę kvalifikaciją  ir vienų metų darbo patirtį socialinių paslaugų srityje, arba
2) asmuo, turintis aukštojo mokslo kvalifikaciją, įgytą baigus socialinės pedagogikos studijas, arba jai lygiavertę kvalifikaciją, ir (ar) įgijęs socialinio pedagogo kvalifikaciją, arba 
3) asmuo, turintis aukštojo mokslo kvalifikaciją, įgytą baigus pirmos ir antros studijų pakopos psichologijos studijų krypties studijas, arba jai lygiavertę kvalifikaciją arba
4) asmuo, turintis šio įstatymo 26 straipsnio 6 dalyje nustatytą išsilavinimą.</v>
      </c>
      <c r="B45" s="9"/>
      <c r="C45" s="9"/>
    </row>
    <row r="46" spans="1:4" ht="21.5" thickBot="1" x14ac:dyDescent="0.4">
      <c r="A46" s="11" t="str">
        <f>'PI skaičiuoklė'!C25</f>
        <v>Apmokyti socialinės įtraukties koordinatorius 40 ak. val. mokymais</v>
      </c>
      <c r="B46" s="9"/>
      <c r="C46" s="9"/>
    </row>
    <row r="47" spans="1:4" ht="11" thickBot="1" x14ac:dyDescent="0.4">
      <c r="A47" s="20"/>
      <c r="B47" s="12" t="s">
        <v>98</v>
      </c>
      <c r="C47" s="12">
        <v>200</v>
      </c>
    </row>
    <row r="48" spans="1:4" ht="11" thickBot="1" x14ac:dyDescent="0.4">
      <c r="A48" s="13"/>
      <c r="B48" s="12" t="s">
        <v>26</v>
      </c>
      <c r="C48" s="12">
        <v>0</v>
      </c>
    </row>
    <row r="49" spans="1:3" ht="11" thickBot="1" x14ac:dyDescent="0.4">
      <c r="A49" s="80" t="s">
        <v>47</v>
      </c>
      <c r="B49" s="82"/>
      <c r="C49" s="12">
        <f>SUM(C47:C48)</f>
        <v>200</v>
      </c>
    </row>
    <row r="50" spans="1:3" ht="11" thickBot="1" x14ac:dyDescent="0.4">
      <c r="A50" s="11">
        <f>'PI skaičiuoklė'!C26</f>
        <v>0</v>
      </c>
      <c r="B50" s="9"/>
      <c r="C50" s="9"/>
    </row>
    <row r="51" spans="1:3" ht="11" thickBot="1" x14ac:dyDescent="0.4">
      <c r="A51" s="13"/>
      <c r="B51" s="12" t="s">
        <v>27</v>
      </c>
      <c r="C51" s="12">
        <v>0</v>
      </c>
    </row>
    <row r="52" spans="1:3" ht="11" thickBot="1" x14ac:dyDescent="0.4">
      <c r="A52" s="13"/>
      <c r="B52" s="12" t="s">
        <v>28</v>
      </c>
      <c r="C52" s="12">
        <v>0</v>
      </c>
    </row>
    <row r="53" spans="1:3" ht="11" thickBot="1" x14ac:dyDescent="0.4">
      <c r="A53" s="80" t="s">
        <v>48</v>
      </c>
      <c r="B53" s="82"/>
      <c r="C53" s="12">
        <f>SUM(C51:C52)</f>
        <v>0</v>
      </c>
    </row>
    <row r="54" spans="1:3" ht="11" thickBot="1" x14ac:dyDescent="0.4">
      <c r="A54" s="13"/>
      <c r="B54" s="12" t="s">
        <v>10</v>
      </c>
      <c r="C54" s="12" t="s">
        <v>10</v>
      </c>
    </row>
    <row r="55" spans="1:3" ht="11" thickBot="1" x14ac:dyDescent="0.4">
      <c r="A55" s="83" t="s">
        <v>49</v>
      </c>
      <c r="B55" s="85"/>
      <c r="C55" s="18">
        <f>SUM(C49,C53)</f>
        <v>200</v>
      </c>
    </row>
  </sheetData>
  <mergeCells count="14">
    <mergeCell ref="A49:B49"/>
    <mergeCell ref="A53:B53"/>
    <mergeCell ref="A55:B55"/>
    <mergeCell ref="A1:C1"/>
    <mergeCell ref="A32:C32"/>
    <mergeCell ref="A38:B38"/>
    <mergeCell ref="A42:B42"/>
    <mergeCell ref="A44:B44"/>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PI skaičiuoklė</vt:lpstr>
      <vt:lpstr>Išlaidos darbuotojams</vt:lpstr>
      <vt:lpstr>Išlaidos investicijoms</vt:lpstr>
      <vt:lpstr>Išlaidos medžiagoms</vt:lpstr>
      <vt:lpstr>Išlaidos paslaugoms</vt:lpstr>
      <vt:lpstr>'PI skaičiuoklė'!_Hlk120712271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Bžozovska</cp:lastModifiedBy>
  <cp:lastPrinted>2023-02-06T06:40:36Z</cp:lastPrinted>
  <dcterms:created xsi:type="dcterms:W3CDTF">2017-11-29T09:20:31Z</dcterms:created>
  <dcterms:modified xsi:type="dcterms:W3CDTF">2023-05-12T06:10:23Z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