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R:\VPOS\MEDŽIAGA\PASITARIMAS\"/>
    </mc:Choice>
  </mc:AlternateContent>
  <xr:revisionPtr revIDLastSave="0" documentId="8_{D1F77EF3-8F10-4708-96A4-AD9CD105DB32}" xr6:coauthVersionLast="47" xr6:coauthVersionMax="47" xr10:uidLastSave="{00000000-0000-0000-0000-000000000000}"/>
  <bookViews>
    <workbookView xWindow="-108" yWindow="-108" windowWidth="30936" windowHeight="16896" xr2:uid="{00000000-000D-0000-FFFF-FFFF00000000}"/>
  </bookViews>
  <sheets>
    <sheet name="Skaičiuoklė"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4" i="1" l="1"/>
  <c r="N34" i="1" s="1"/>
  <c r="M33" i="1"/>
  <c r="N33" i="1" s="1"/>
  <c r="M32" i="1"/>
  <c r="N32" i="1" s="1"/>
  <c r="M39" i="1"/>
  <c r="N39" i="1" s="1"/>
  <c r="M38" i="1"/>
  <c r="N38" i="1" s="1"/>
  <c r="M37" i="1"/>
  <c r="N37" i="1" s="1"/>
  <c r="M12" i="1"/>
  <c r="N12" i="1" s="1"/>
  <c r="M13" i="1"/>
  <c r="N13" i="1" s="1"/>
  <c r="M11" i="1"/>
  <c r="N11" i="1" s="1"/>
  <c r="M23" i="1"/>
  <c r="M24" i="1"/>
  <c r="N35" i="1" l="1"/>
  <c r="N40" i="1"/>
  <c r="M29" i="1"/>
  <c r="N29" i="1" s="1"/>
  <c r="M28" i="1"/>
  <c r="N28" i="1" s="1"/>
  <c r="M27" i="1"/>
  <c r="N27" i="1" s="1"/>
  <c r="N24" i="1"/>
  <c r="N23" i="1"/>
  <c r="M18" i="1"/>
  <c r="N18" i="1" s="1"/>
  <c r="M17" i="1"/>
  <c r="N17" i="1" s="1"/>
  <c r="M16" i="1"/>
  <c r="N16" i="1" s="1"/>
  <c r="N19" i="1" l="1"/>
  <c r="N30" i="1"/>
  <c r="N14" i="1"/>
  <c r="N25" i="1"/>
  <c r="N41" i="1" l="1"/>
  <c r="N20" i="1"/>
  <c r="N4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Daiva Vainorienė</author>
    <author>Bulytė Justė</author>
    <author>Vartotojas</author>
    <author>Riskus Regimantas</author>
  </authors>
  <commentList>
    <comment ref="C8" authorId="0" shapeId="0" xr:uid="{00000000-0006-0000-0000-000001000000}">
      <text>
        <r>
          <rPr>
            <sz val="9"/>
            <color indexed="81"/>
            <rFont val="Tahoma"/>
            <family val="2"/>
            <charset val="186"/>
          </rPr>
          <t xml:space="preserve">Šioje skiltyje nurodomi veiksmai, kuriuos turės atlikti respondentai. 
</t>
        </r>
      </text>
    </comment>
    <comment ref="D8" authorId="1" shapeId="0" xr:uid="{3EBBE5F6-500E-4CE6-B59E-5165938187FA}">
      <text>
        <r>
          <rPr>
            <sz val="9"/>
            <color indexed="81"/>
            <rFont val="Tahoma"/>
            <family val="2"/>
            <charset val="186"/>
          </rPr>
          <t>Nurodomi ūkio subjektai, privalantys vykdyti informacinį įpareigojimą, kurio sukeliama administracinė našta vertinama</t>
        </r>
      </text>
    </comment>
    <comment ref="E8" authorId="0" shapeId="0" xr:uid="{00000000-0006-0000-0000-000002000000}">
      <text>
        <r>
          <rPr>
            <sz val="9"/>
            <color indexed="81"/>
            <rFont val="Tahoma"/>
            <family val="2"/>
            <charset val="186"/>
          </rPr>
          <t xml:space="preserve">Nurodoma, ar reglamentuoja ES, ar LR teisės aktai
</t>
        </r>
      </text>
    </comment>
    <comment ref="F8" authorId="0" shapeId="0" xr:uid="{00000000-0006-0000-0000-000003000000}">
      <text>
        <r>
          <rPr>
            <sz val="9"/>
            <color indexed="81"/>
            <rFont val="Tahoma"/>
            <family val="2"/>
            <charset val="186"/>
          </rPr>
          <t>Laikas, per kurį ūkio subjekto darbuotojas atlieka informacinio įpareigojimo vykdymo veiksmą (ar jo dalį) (valandomis)</t>
        </r>
      </text>
    </comment>
    <comment ref="G8" authorId="0" shapeId="0" xr:uid="{00000000-0006-0000-0000-000004000000}">
      <text>
        <r>
          <rPr>
            <sz val="9"/>
            <color indexed="81"/>
            <rFont val="Tahoma"/>
            <family val="2"/>
            <charset val="186"/>
          </rPr>
          <t>Laikas, per kurį samdomi konsultantai atlieka informacinio įpareigojimo vykdymo veiksmą (ar jo dalį) (valandomis);</t>
        </r>
      </text>
    </comment>
    <comment ref="I8" authorId="0" shapeId="0" xr:uid="{00000000-0006-0000-0000-000005000000}">
      <text>
        <r>
          <rPr>
            <sz val="9"/>
            <color indexed="81"/>
            <rFont val="Tahoma"/>
            <family val="2"/>
            <charset val="186"/>
          </rPr>
          <t>Pridėtinės išlaidos (išlaidos patalpų nuomai ar pastato nusidėvėjimas, išlaidos už telefoną, šildymą, elektros energiją, įrangą ir kitos). Rekomenduojamas naudoti pridėtinių išlaidų dydis – 25 procentai vidinio tarifo dydžio. Vertinimą atliekanti institucija kiekvienu atveju pridėtinių išlaidų dydį gali peržiūrėti. Jei naudojamos 25 procentų vidinio tarifo dydžio pridėtinės išlaidos, administracinė našta apskaičiuojama pagal formulę: 
ANvv = (Cv x 1,25 x Tv + Ci x Ti) x Q),</t>
        </r>
        <r>
          <rPr>
            <b/>
            <sz val="9"/>
            <color indexed="81"/>
            <rFont val="Tahoma"/>
            <family val="2"/>
            <charset val="186"/>
          </rPr>
          <t xml:space="preserve">
</t>
        </r>
        <r>
          <rPr>
            <sz val="9"/>
            <color indexed="81"/>
            <rFont val="Tahoma"/>
            <family val="2"/>
            <charset val="186"/>
          </rPr>
          <t xml:space="preserve">
</t>
        </r>
      </text>
    </comment>
    <comment ref="K8" authorId="0" shapeId="0" xr:uid="{00000000-0006-0000-0000-000006000000}">
      <text>
        <r>
          <rPr>
            <sz val="9"/>
            <color indexed="81"/>
            <rFont val="Tahoma"/>
            <family val="2"/>
            <charset val="186"/>
          </rPr>
          <t xml:space="preserve">Informacinio įpareigojimo vykdymo veiksmo atlikimo dažnis per vienus kalendorinius metus. Jeigu informacinis įpareigojimas yra vienkartinio pobūdžio (pavyzdžiui, pranešimas apie įvykį, veiklą, prašymas, paraiška, kreipimasis gauti vienkartinį leidimą), dažnis yra „1“. Jeigu informacinio įpareigojimo vykdymo veiksmas turi būti vykdomas rečiau nei kartą per vienus kalendorinius metus, informacinio įpareigojimo vykdymo veiksmo atlikimo dažnis vieniems metams apskaičiuojamas dydį „1“ padalijant iš metų, kas kelerius metus turi būti vykdomas informacinis įpareigojimas, skaičiaus (pavyzdžiui, jei ataskaita turi būti pateikiama kas dveji metai, informacinio įpareigojimo vykdymo veiksmo atlikimo dažnis per vienus kalendorinius metus bus 0,5).  
</t>
        </r>
      </text>
    </comment>
    <comment ref="L8" authorId="0" shapeId="0" xr:uid="{00000000-0006-0000-0000-000007000000}">
      <text>
        <r>
          <rPr>
            <sz val="9"/>
            <color indexed="81"/>
            <rFont val="Tahoma"/>
            <family val="2"/>
            <charset val="186"/>
          </rPr>
          <t xml:space="preserve">ūkio subjektų, privalančių atlikti atitinkamą informacinio įpareigojimo vykdymo veiksmą, skaičius. Apskaičiuojant šį kintamąjį, daroma Prielaida, kad visi ūkio subjektai, kurie privalo vykdyti informacinį įpareigojimą, laikosi šio reikalavimo; 
</t>
        </r>
      </text>
    </comment>
    <comment ref="A10" authorId="2" shapeId="0" xr:uid="{CC135780-D9C8-4197-BBBC-2FD8220E123C}">
      <text>
        <r>
          <rPr>
            <b/>
            <sz val="9"/>
            <color indexed="81"/>
            <rFont val="Tahoma"/>
            <charset val="1"/>
          </rPr>
          <t>Vartotojas:</t>
        </r>
        <r>
          <rPr>
            <sz val="9"/>
            <color indexed="81"/>
            <rFont val="Tahoma"/>
            <charset val="1"/>
          </rPr>
          <t xml:space="preserve">
Šiuo metu licencijuoti 3074 apgyvendinimo paslaugų teikėjai. Kadangi šis skaičius nuolat didėja, siūlytume pasirinkti konkrečios datos skaičių, pažymint tai pastabose.
Manome, kad paprastai įstaigoje saugomi dokumentai archyvuojami vieną kartą per metus, todėl lentelėje pakeistas šio veiksmo dažnumas.
(Šie pakeitimai geltoname fone)
Pastaba. VVTAT neturi duomenų, kiek laiko trunka atliekamos procedūros, todėl šie duomenys nekeičiami.
</t>
        </r>
      </text>
    </comment>
    <comment ref="N11" authorId="3" shapeId="0" xr:uid="{00000000-0006-0000-0000-000008000000}">
      <text>
        <r>
          <rPr>
            <sz val="9"/>
            <color indexed="81"/>
            <rFont val="Tahoma"/>
            <family val="2"/>
            <charset val="186"/>
          </rPr>
          <t xml:space="preserve">
Pvz., jei Tv=1 val., Cv=6 EUR, P= 1,25, F=1 kartas, L=1 ūkio subjektas, tai ANvv = 7,5 EUR</t>
        </r>
      </text>
    </comment>
    <comment ref="M20" authorId="0" shapeId="0" xr:uid="{00000000-0006-0000-0000-000009000000}">
      <text>
        <r>
          <rPr>
            <sz val="9"/>
            <color indexed="81"/>
            <rFont val="Tahoma"/>
            <family val="2"/>
            <charset val="186"/>
          </rPr>
          <t xml:space="preserve">Visų teisės akto projekte numatomų keisti ir (ar) naikinti galiojančių informacinių įpareigojimų sukeliama administracinė našta.
</t>
        </r>
      </text>
    </comment>
    <comment ref="N20" authorId="0" shapeId="0" xr:uid="{00000000-0006-0000-0000-00000A000000}">
      <text>
        <r>
          <rPr>
            <sz val="9"/>
            <color indexed="81"/>
            <rFont val="Tahoma"/>
            <family val="2"/>
            <charset val="186"/>
          </rPr>
          <t>Jeigu teisės akto projekte nenumatoma keisti ir (ar) naikinti jokių galiojančių informacinių įpareigojimų, tik nustatomi nauji informaciniai įpareigojimai, AN</t>
        </r>
        <r>
          <rPr>
            <vertAlign val="subscript"/>
            <sz val="9"/>
            <color indexed="81"/>
            <rFont val="Tahoma"/>
            <family val="2"/>
            <charset val="186"/>
          </rPr>
          <t>ta</t>
        </r>
        <r>
          <rPr>
            <vertAlign val="superscript"/>
            <sz val="9"/>
            <color indexed="81"/>
            <rFont val="Tahoma"/>
            <family val="2"/>
            <charset val="186"/>
          </rPr>
          <t>G</t>
        </r>
        <r>
          <rPr>
            <sz val="9"/>
            <color indexed="81"/>
            <rFont val="Tahoma"/>
            <family val="2"/>
            <charset val="186"/>
          </rPr>
          <t xml:space="preserve"> prilyginama nuliui.
</t>
        </r>
      </text>
    </comment>
    <comment ref="A22" authorId="2" shapeId="0" xr:uid="{5C4E08DB-4C91-4220-88A1-F4A2F2099C30}">
      <text>
        <r>
          <rPr>
            <b/>
            <sz val="9"/>
            <color indexed="81"/>
            <rFont val="Tahoma"/>
            <charset val="1"/>
          </rPr>
          <t>Vartotojas:</t>
        </r>
        <r>
          <rPr>
            <sz val="9"/>
            <color indexed="81"/>
            <rFont val="Tahoma"/>
            <charset val="1"/>
          </rPr>
          <t xml:space="preserve">
Dėl lentelės 2.1. punkto 
Pateiktame TĮ projekte kol kas nėra pateikta nuostatų dėl perėjimo nuo registracijos kortelių prie elektroninės registracijos informacinės sistemos, tačiau mūsų pastabos (veiksmo pavadinimai) skirtos informacinei sistemai.
Atkreipiame dėmesį, kad jei iki informacinės sistemos sukūrimo, kurį laiką vis dar galios registracijos (kortelių ar kt.) popierinis pildymas, šiuos asmens duomenis vis tiek teks saugoti ir naikinti, net jei bus atsisakyta TĮ nurodyti saugojimo terminą.  
</t>
        </r>
      </text>
    </comment>
    <comment ref="N23" authorId="3" shapeId="0" xr:uid="{00000000-0006-0000-0000-00000B000000}">
      <text>
        <r>
          <rPr>
            <sz val="9"/>
            <color indexed="81"/>
            <rFont val="Tahoma"/>
            <family val="2"/>
            <charset val="186"/>
          </rPr>
          <t xml:space="preserve">
Pvz., jei Tv=1 val., Cv=6 EUR, P= 1,25, F=1 kartas, L=1 ūkio subjektas, tai ANvv = 7,5 EUR</t>
        </r>
      </text>
    </comment>
    <comment ref="M41" authorId="0" shapeId="0" xr:uid="{00000000-0006-0000-0000-00000C000000}">
      <text>
        <r>
          <rPr>
            <sz val="9"/>
            <color indexed="81"/>
            <rFont val="Tahoma"/>
            <family val="2"/>
            <charset val="186"/>
          </rPr>
          <t xml:space="preserve">Teisės akto projekto galima sukelti administracinė našta
</t>
        </r>
      </text>
    </comment>
  </commentList>
</comments>
</file>

<file path=xl/sharedStrings.xml><?xml version="1.0" encoding="utf-8"?>
<sst xmlns="http://schemas.openxmlformats.org/spreadsheetml/2006/main" count="125" uniqueCount="77">
  <si>
    <t>(valstybės ar savivaldybės institucijos ar įstaigos pavadinimas)</t>
  </si>
  <si>
    <r>
      <t xml:space="preserve">ADMINISTRACINĖS NAŠTOS </t>
    </r>
    <r>
      <rPr>
        <b/>
        <sz val="12"/>
        <color theme="1"/>
        <rFont val="Times New Roman"/>
        <family val="1"/>
        <charset val="186"/>
      </rPr>
      <t>ŪKIO SUBJEKTAMS</t>
    </r>
    <r>
      <rPr>
        <b/>
        <sz val="12"/>
        <color rgb="FF000000"/>
        <rFont val="Times New Roman"/>
        <family val="1"/>
        <charset val="186"/>
      </rPr>
      <t xml:space="preserve"> APSKAIČIAVIMO ATASKAITA</t>
    </r>
  </si>
  <si>
    <t>Eil. Nr.</t>
  </si>
  <si>
    <t>1. Numatomų keisti ir (ar) naikinti galiojančių informacinių įpareigojimų sukeliama administracinė našta (skaičiuojant galiojančių teisės aktų, nustatančių informacinius įpareigojimus, sukeliamą administracinę naštą ūkio subjektams, kai teisės aktai nekeičiami, pildomas tik 1 punktas)</t>
  </si>
  <si>
    <t>1.1.</t>
  </si>
  <si>
    <t>A1</t>
  </si>
  <si>
    <t>A2</t>
  </si>
  <si>
    <t>A3</t>
  </si>
  <si>
    <t>1.2.</t>
  </si>
  <si>
    <t>B1</t>
  </si>
  <si>
    <t>B2</t>
  </si>
  <si>
    <t>B3</t>
  </si>
  <si>
    <t>2. Teisės akto projekto galima sukelti administracinė našta</t>
  </si>
  <si>
    <t>2.1.</t>
  </si>
  <si>
    <t>2.2.</t>
  </si>
  <si>
    <r>
      <t>Teisės akto projekto sukeliamas numatomas administracinės naštos pokytis (</t>
    </r>
    <r>
      <rPr>
        <b/>
        <sz val="10"/>
        <color rgb="FF000000"/>
        <rFont val="Times New Roman"/>
        <family val="1"/>
        <charset val="186"/>
      </rPr>
      <t>Lietuvos Respublikos piniginiais vienetais</t>
    </r>
    <r>
      <rPr>
        <b/>
        <sz val="10"/>
        <color theme="1"/>
        <rFont val="Times New Roman"/>
        <family val="1"/>
        <charset val="186"/>
      </rPr>
      <t xml:space="preserve">) </t>
    </r>
  </si>
  <si>
    <r>
      <t>AN</t>
    </r>
    <r>
      <rPr>
        <b/>
        <vertAlign val="superscript"/>
        <sz val="10"/>
        <color theme="1"/>
        <rFont val="Times New Roman"/>
        <family val="1"/>
        <charset val="186"/>
      </rPr>
      <t>P</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N</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G</t>
    </r>
    <r>
      <rPr>
        <b/>
        <sz val="10"/>
        <color theme="1"/>
        <rFont val="Times New Roman"/>
        <family val="1"/>
        <charset val="186"/>
      </rPr>
      <t xml:space="preserve">      </t>
    </r>
    <r>
      <rPr>
        <i/>
        <sz val="10"/>
        <color theme="1"/>
        <rFont val="Times New Roman"/>
        <family val="1"/>
        <charset val="186"/>
      </rPr>
      <t>Pastaba. Neigiamas skirtumas rašomas skliaustuose.</t>
    </r>
    <r>
      <rPr>
        <b/>
        <sz val="10"/>
        <color theme="1"/>
        <rFont val="Times New Roman"/>
        <family val="1"/>
        <charset val="186"/>
      </rPr>
      <t xml:space="preserve"> </t>
    </r>
  </si>
  <si>
    <t>Tiriamas straipsnis (-iai), punktas (-ai)</t>
  </si>
  <si>
    <t>(pareigų pavadinimas)</t>
  </si>
  <si>
    <t xml:space="preserve">Vykdymo veiksmas </t>
  </si>
  <si>
    <t>(data)</t>
  </si>
  <si>
    <t>Tikslinė grupė</t>
  </si>
  <si>
    <t>Kilmė</t>
  </si>
  <si>
    <t>(parašas)</t>
  </si>
  <si>
    <r>
      <t>T</t>
    </r>
    <r>
      <rPr>
        <vertAlign val="subscript"/>
        <sz val="10"/>
        <color theme="1"/>
        <rFont val="Times New Roman"/>
        <family val="1"/>
        <charset val="186"/>
      </rPr>
      <t>v</t>
    </r>
  </si>
  <si>
    <r>
      <t>T</t>
    </r>
    <r>
      <rPr>
        <vertAlign val="subscript"/>
        <sz val="10"/>
        <color theme="1"/>
        <rFont val="Times New Roman"/>
        <family val="1"/>
        <charset val="186"/>
      </rPr>
      <t>i</t>
    </r>
  </si>
  <si>
    <t>Nr.</t>
  </si>
  <si>
    <t>Vidinis tarifas (eurais)</t>
  </si>
  <si>
    <r>
      <t>C</t>
    </r>
    <r>
      <rPr>
        <vertAlign val="subscript"/>
        <sz val="10"/>
        <color theme="1"/>
        <rFont val="Times New Roman"/>
        <family val="1"/>
        <charset val="186"/>
      </rPr>
      <t xml:space="preserve">v    </t>
    </r>
  </si>
  <si>
    <t>P</t>
  </si>
  <si>
    <t xml:space="preserve">Išorinis tarifas (eurais) </t>
  </si>
  <si>
    <r>
      <t>C</t>
    </r>
    <r>
      <rPr>
        <vertAlign val="subscript"/>
        <sz val="10"/>
        <color theme="1"/>
        <rFont val="Times New Roman"/>
        <family val="1"/>
        <charset val="186"/>
      </rPr>
      <t>i</t>
    </r>
  </si>
  <si>
    <t>Vykdymo veiksmo atlikimo dažnis</t>
  </si>
  <si>
    <t>F</t>
  </si>
  <si>
    <t>(vardas ir pavardė)</t>
  </si>
  <si>
    <t xml:space="preserve">Ūkio subjektų skaičius </t>
  </si>
  <si>
    <t>L</t>
  </si>
  <si>
    <t>Kiekio kintamasis</t>
  </si>
  <si>
    <t>Q (F x L)</t>
  </si>
  <si>
    <r>
      <t>AN</t>
    </r>
    <r>
      <rPr>
        <vertAlign val="subscript"/>
        <sz val="10"/>
        <color rgb="FF000000"/>
        <rFont val="Times New Roman"/>
        <family val="1"/>
        <charset val="186"/>
      </rPr>
      <t>iį</t>
    </r>
    <r>
      <rPr>
        <sz val="10"/>
        <color rgb="FF000000"/>
        <rFont val="Times New Roman"/>
        <family val="1"/>
        <charset val="186"/>
      </rPr>
      <t xml:space="preserve"> = Σ ANvv :</t>
    </r>
  </si>
  <si>
    <r>
      <t>AN</t>
    </r>
    <r>
      <rPr>
        <vertAlign val="subscript"/>
        <sz val="10"/>
        <color theme="1"/>
        <rFont val="Times New Roman"/>
        <family val="1"/>
        <charset val="186"/>
      </rPr>
      <t>ta</t>
    </r>
    <r>
      <rPr>
        <vertAlign val="superscript"/>
        <sz val="10"/>
        <color theme="1"/>
        <rFont val="Times New Roman"/>
        <family val="1"/>
        <charset val="186"/>
      </rPr>
      <t>G</t>
    </r>
    <r>
      <rPr>
        <sz val="10"/>
        <color theme="1"/>
        <rFont val="Times New Roman"/>
        <family val="1"/>
        <charset val="186"/>
      </rPr>
      <t xml:space="preserve"> </t>
    </r>
    <r>
      <rPr>
        <sz val="10"/>
        <color rgb="FF000000"/>
        <rFont val="Times New Roman"/>
        <family val="1"/>
        <charset val="186"/>
      </rPr>
      <t>= Σ ANiį :</t>
    </r>
  </si>
  <si>
    <r>
      <t>AN</t>
    </r>
    <r>
      <rPr>
        <vertAlign val="subscript"/>
        <sz val="10"/>
        <color theme="1"/>
        <rFont val="Times New Roman"/>
        <family val="1"/>
        <charset val="186"/>
      </rPr>
      <t>ta</t>
    </r>
    <r>
      <rPr>
        <vertAlign val="superscript"/>
        <sz val="10"/>
        <color theme="1"/>
        <rFont val="Times New Roman"/>
        <family val="1"/>
        <charset val="186"/>
      </rPr>
      <t>N</t>
    </r>
    <r>
      <rPr>
        <sz val="10"/>
        <color rgb="FF000000"/>
        <rFont val="Times New Roman"/>
        <family val="1"/>
        <charset val="186"/>
      </rPr>
      <t xml:space="preserve"> = Σ ANiį :</t>
    </r>
  </si>
  <si>
    <t>Administracinė našta ūkio subjektams, EUR</t>
  </si>
  <si>
    <r>
      <t>AN</t>
    </r>
    <r>
      <rPr>
        <vertAlign val="subscript"/>
        <sz val="10"/>
        <color theme="1"/>
        <rFont val="Times New Roman"/>
        <family val="1"/>
        <charset val="186"/>
      </rPr>
      <t>vv</t>
    </r>
    <r>
      <rPr>
        <sz val="10"/>
        <color theme="1"/>
        <rFont val="Times New Roman"/>
        <family val="1"/>
        <charset val="186"/>
      </rPr>
      <t xml:space="preserve"> = (C</t>
    </r>
    <r>
      <rPr>
        <vertAlign val="subscript"/>
        <sz val="10"/>
        <color theme="1"/>
        <rFont val="Times New Roman"/>
        <family val="1"/>
        <charset val="186"/>
      </rPr>
      <t>v</t>
    </r>
    <r>
      <rPr>
        <sz val="10"/>
        <color theme="1"/>
        <rFont val="Times New Roman"/>
        <family val="1"/>
        <charset val="186"/>
      </rPr>
      <t xml:space="preserve"> x P x T</t>
    </r>
    <r>
      <rPr>
        <vertAlign val="subscript"/>
        <sz val="10"/>
        <color theme="1"/>
        <rFont val="Times New Roman"/>
        <family val="1"/>
        <charset val="186"/>
      </rPr>
      <t>v</t>
    </r>
    <r>
      <rPr>
        <sz val="10"/>
        <color theme="1"/>
        <rFont val="Times New Roman"/>
        <family val="1"/>
        <charset val="186"/>
      </rPr>
      <t xml:space="preserve"> +  +Ci x Ti) x Q</t>
    </r>
  </si>
  <si>
    <t>Laikas (valandomis)</t>
  </si>
  <si>
    <t>Pridėtinės išlaidos</t>
  </si>
  <si>
    <t>Ekonomikos ir inovacijų ministerija</t>
  </si>
  <si>
    <t>Registracijos kortelės užpildymas ir duomenų suvedimas į savo dokumentaciją</t>
  </si>
  <si>
    <t>Registracijos kortelės suarchyvavimas (saugojimui 5 metus)</t>
  </si>
  <si>
    <t>Registracijos kortelės naikinimas  (po 5 metų)</t>
  </si>
  <si>
    <t>Visi apgyvendinimo paslaugų teikėjai</t>
  </si>
  <si>
    <t>Lietuvos Respublikos teisės aktai</t>
  </si>
  <si>
    <t>Kelionių organizatorius privalo savo interneto svetainėje ir sudaromose organizuotos turistinės kelionės sutartyse su turistais skelbti draudimo įmonės, išdavusios laidavimo draudimą, arba finansų įstaigos, išdavusios finansinę garantiją, pavadinimą, buveinės adresą, laidavimo draudimo liudijimo numerį ar finansinės garantijos numerį, taip pat laidavimo draudimo sutarties ar finansinės garantijos galiojimo terminą</t>
  </si>
  <si>
    <t>Išvykstamojo turizmo kelionių organizatoriai</t>
  </si>
  <si>
    <t xml:space="preserve">Išsiimti prievolių įvykdymo užtikrinimo sumą ir Vyriausybės įgaliotai institucijai pateikti dokumentus ir informaciją, patvirtinančius prievolių įvykdymo užtikrinimo sumą
</t>
  </si>
  <si>
    <t>Vyriausybės įgaliotai institucijai, draudimo įmonei ir (arba) finansų įstaigai pateikti  informaciją apie sudarytas ir (ar) ketinamas sudaryti laidavimo draudimo sutartis ir (arba) finansines garantijas, kai atitinkamą informaciją kelionių organizatorius ir turizmo paslaugų rinkinio pardavėjas sužino ar turėjo sužinoti</t>
  </si>
  <si>
    <t>2.3.</t>
  </si>
  <si>
    <t>C1</t>
  </si>
  <si>
    <t>C2</t>
  </si>
  <si>
    <t>C3</t>
  </si>
  <si>
    <t>Atvykstamojo turizmo kelionių organizatoriai</t>
  </si>
  <si>
    <t>2.4.</t>
  </si>
  <si>
    <t>D1</t>
  </si>
  <si>
    <t>D2</t>
  </si>
  <si>
    <t>D3</t>
  </si>
  <si>
    <t>Rūta Bankauskaitė</t>
  </si>
  <si>
    <t>Ataskaitą užpildė Turizmo skyriaus vyr. specialistė</t>
  </si>
  <si>
    <t>Registracijos duomenų įvedimas į informacinę sistemą</t>
  </si>
  <si>
    <t>Susipažinimas su nauja informacine sistema</t>
  </si>
  <si>
    <t>Vyriausybės įgaliotai institucijai pateikti kasketvirtines ataskaitas, kaip reikalaujama Turizmo įstatyme.</t>
  </si>
  <si>
    <t>Lietuvos Respublikos turizmo įstatymo NR. VIII-667 pakeitimo įstatymo projektas (toliau - įstatymo projektas)</t>
  </si>
  <si>
    <t xml:space="preserve">Turizmo įstatymo  31 straipsnio 1 dalies 4 punktas. Svečio registracijos kortelės administravimas. </t>
  </si>
  <si>
    <t>Įstatymo projekto 32 straipsnio 1 dalies 3 punktas. Svečio registracijos kortelės administravimas</t>
  </si>
  <si>
    <t>Įstatymo projekto 7 straipsnio 2 dalies 5 punktas, 13 straipsnio 1, 3 ir 4 dalys. Atvykstamojo turizmo kelionių organizatoriaus prievolių įvykdymo užtikrinimo suma turi būti ne mažesnė kaip      3 000 eurų</t>
  </si>
  <si>
    <t>Įstatymo projekto 7 straipsnio 2 dalies 5 punktas, 13 straipsnio 2, 3 ir 4 dalys. Išvykstamojo turizmo kelionių organizatoriaus prievolių įvykdymo užtikrinimo suma turi būti ne mažesnė kaip      20 000 eurų</t>
  </si>
  <si>
    <t>Įstatymo projekto 7 straipsnio 2 dalies 5 punktas, 13 straipsnio 2, 3 ir 4 dalys. Išvykstamojo turizmo kelionių organizatoriaus prievolių įvykdymo užtikrinimo suma turi būti ne mažesnė kaip 50 000 eurų</t>
  </si>
  <si>
    <t xml:space="preserve">Turizmo įstatymo 7 straipsnio 2 dalies 5 punktas, 13 straipsnio 2 dalies 1 punktas. Išvykstamojo turizmo kelionių organizatoriaus prievolių įvykdymo užtikrinimo suma turi būti ne mažesnė kaip      50 000 eurų.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</si>
</sst>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quot;€&quot;"/>
  </numFmts>
  <fonts count="24" x14ac:knownFonts="1">
    <font>
      <sz val="11"/>
      <color theme="1"/>
      <name val="Calibri"/>
      <family val="2"/>
      <charset val="186"/>
      <scheme val="minor"/>
    </font>
    <font>
      <sz val="10"/>
      <color theme="1"/>
      <name val="Times New Roman"/>
      <family val="1"/>
      <charset val="186"/>
    </font>
    <font>
      <sz val="12"/>
      <color theme="1"/>
      <name val="Times New Roman"/>
      <family val="1"/>
      <charset val="186"/>
    </font>
    <font>
      <b/>
      <sz val="12"/>
      <color rgb="FF000000"/>
      <name val="Times New Roman"/>
      <family val="1"/>
      <charset val="186"/>
    </font>
    <font>
      <sz val="10"/>
      <color rgb="FF000000"/>
      <name val="Times New Roman"/>
      <family val="1"/>
      <charset val="186"/>
    </font>
    <font>
      <b/>
      <sz val="10"/>
      <color rgb="FF000000"/>
      <name val="Times New Roman"/>
      <family val="1"/>
      <charset val="186"/>
    </font>
    <font>
      <b/>
      <sz val="10"/>
      <color theme="1"/>
      <name val="Times New Roman"/>
      <family val="1"/>
      <charset val="186"/>
    </font>
    <font>
      <sz val="12"/>
      <color rgb="FF000000"/>
      <name val="Times New Roman"/>
      <family val="1"/>
      <charset val="186"/>
    </font>
    <font>
      <b/>
      <sz val="12"/>
      <color theme="1"/>
      <name val="Times New Roman"/>
      <family val="1"/>
      <charset val="186"/>
    </font>
    <font>
      <b/>
      <vertAlign val="superscript"/>
      <sz val="10"/>
      <color theme="1"/>
      <name val="Times New Roman"/>
      <family val="1"/>
      <charset val="186"/>
    </font>
    <font>
      <b/>
      <vertAlign val="subscript"/>
      <sz val="10"/>
      <color theme="1"/>
      <name val="Times New Roman"/>
      <family val="1"/>
      <charset val="186"/>
    </font>
    <font>
      <i/>
      <sz val="10"/>
      <color theme="1"/>
      <name val="Times New Roman"/>
      <family val="1"/>
      <charset val="186"/>
    </font>
    <font>
      <vertAlign val="subscript"/>
      <sz val="10"/>
      <color theme="1"/>
      <name val="Times New Roman"/>
      <family val="1"/>
      <charset val="186"/>
    </font>
    <font>
      <vertAlign val="subscript"/>
      <sz val="10"/>
      <color rgb="FF000000"/>
      <name val="Times New Roman"/>
      <family val="1"/>
      <charset val="186"/>
    </font>
    <font>
      <vertAlign val="superscript"/>
      <sz val="10"/>
      <color theme="1"/>
      <name val="Times New Roman"/>
      <family val="1"/>
      <charset val="186"/>
    </font>
    <font>
      <sz val="9"/>
      <color indexed="81"/>
      <name val="Tahoma"/>
      <family val="2"/>
      <charset val="186"/>
    </font>
    <font>
      <b/>
      <sz val="9"/>
      <color indexed="81"/>
      <name val="Tahoma"/>
      <family val="2"/>
      <charset val="186"/>
    </font>
    <font>
      <vertAlign val="subscript"/>
      <sz val="9"/>
      <color indexed="81"/>
      <name val="Tahoma"/>
      <family val="2"/>
      <charset val="186"/>
    </font>
    <font>
      <vertAlign val="superscript"/>
      <sz val="9"/>
      <color indexed="81"/>
      <name val="Tahoma"/>
      <family val="2"/>
      <charset val="186"/>
    </font>
    <font>
      <sz val="8"/>
      <color theme="1"/>
      <name val="Times New Roman"/>
      <family val="1"/>
      <charset val="186"/>
    </font>
    <font>
      <sz val="7"/>
      <color theme="1"/>
      <name val="Times New Roman"/>
      <family val="1"/>
      <charset val="186"/>
    </font>
    <font>
      <sz val="12"/>
      <color rgb="FF000000"/>
      <name val="Calibri"/>
      <family val="2"/>
      <charset val="186"/>
      <scheme val="minor"/>
    </font>
    <font>
      <sz val="9"/>
      <color indexed="81"/>
      <name val="Tahoma"/>
      <charset val="1"/>
    </font>
    <font>
      <b/>
      <sz val="9"/>
      <color indexed="81"/>
      <name val="Tahoma"/>
      <charset val="1"/>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3">
    <xf numFmtId="0" fontId="0" fillId="0" borderId="0" xfId="0"/>
    <xf numFmtId="0" fontId="1" fillId="0" borderId="0" xfId="0" applyFont="1" applyAlignment="1">
      <alignment horizontal="center" vertical="center"/>
    </xf>
    <xf numFmtId="0" fontId="0" fillId="0" borderId="0" xfId="0" applyFill="1" applyBorder="1"/>
    <xf numFmtId="4" fontId="0" fillId="0" borderId="0" xfId="0" applyNumberFormat="1"/>
    <xf numFmtId="0" fontId="2" fillId="0" borderId="0" xfId="0" applyFont="1" applyAlignment="1">
      <alignment horizontal="center" vertical="center"/>
    </xf>
    <xf numFmtId="0" fontId="1" fillId="0" borderId="0" xfId="0" applyFont="1"/>
    <xf numFmtId="0" fontId="0" fillId="0" borderId="1" xfId="0" applyBorder="1" applyProtection="1">
      <protection locked="0" hidden="1"/>
    </xf>
    <xf numFmtId="0" fontId="1" fillId="0" borderId="0" xfId="0" applyFont="1" applyAlignment="1">
      <alignment horizontal="left" vertical="center"/>
    </xf>
    <xf numFmtId="0" fontId="1" fillId="0" borderId="0" xfId="0" applyFont="1" applyBorder="1" applyAlignment="1" applyProtection="1">
      <alignment horizontal="justify" vertical="center" wrapText="1"/>
      <protection locked="0" hidden="1"/>
    </xf>
    <xf numFmtId="0" fontId="1" fillId="0" borderId="0" xfId="0" applyFont="1" applyBorder="1" applyAlignment="1" applyProtection="1">
      <alignment horizontal="right" vertical="center" wrapText="1"/>
      <protection locked="0" hidden="1"/>
    </xf>
    <xf numFmtId="0" fontId="1" fillId="0" borderId="0" xfId="0" applyFont="1" applyBorder="1" applyAlignment="1">
      <alignment horizontal="right" vertical="center" wrapText="1"/>
    </xf>
    <xf numFmtId="4" fontId="5" fillId="0" borderId="0" xfId="0" applyNumberFormat="1" applyFont="1" applyBorder="1" applyAlignment="1">
      <alignment horizontal="right" vertical="center" wrapText="1"/>
    </xf>
    <xf numFmtId="0" fontId="4" fillId="0" borderId="0" xfId="0" applyFont="1" applyAlignment="1">
      <alignment horizontal="justify" vertical="center"/>
    </xf>
    <xf numFmtId="0" fontId="7" fillId="0" borderId="0" xfId="0" applyFont="1" applyAlignment="1">
      <alignment horizontal="justify" vertical="center"/>
    </xf>
    <xf numFmtId="0" fontId="1" fillId="0" borderId="0" xfId="0" applyFont="1" applyAlignment="1">
      <alignment horizontal="justify" vertical="center"/>
    </xf>
    <xf numFmtId="4" fontId="1" fillId="0" borderId="0" xfId="0" applyNumberFormat="1" applyFont="1" applyAlignment="1">
      <alignment horizontal="justify" vertical="center"/>
    </xf>
    <xf numFmtId="4" fontId="1" fillId="0" borderId="0" xfId="0" applyNumberFormat="1" applyFont="1"/>
    <xf numFmtId="0" fontId="2" fillId="0" borderId="0" xfId="0" applyFont="1"/>
    <xf numFmtId="165" fontId="2" fillId="0" borderId="0" xfId="0" applyNumberFormat="1" applyFont="1"/>
    <xf numFmtId="0" fontId="1" fillId="0" borderId="3" xfId="0" applyFont="1" applyBorder="1" applyAlignment="1" applyProtection="1">
      <alignment horizontal="justify" vertical="center" wrapText="1"/>
      <protection hidden="1"/>
    </xf>
    <xf numFmtId="0" fontId="0" fillId="0" borderId="0" xfId="0" applyAlignment="1"/>
    <xf numFmtId="0" fontId="1" fillId="0" borderId="3" xfId="0" applyFont="1" applyBorder="1" applyAlignment="1" applyProtection="1">
      <alignment horizontal="center" vertical="center" wrapText="1"/>
      <protection hidden="1"/>
    </xf>
    <xf numFmtId="4" fontId="1" fillId="0" borderId="3" xfId="0" applyNumberFormat="1" applyFont="1" applyBorder="1" applyAlignment="1" applyProtection="1">
      <alignment horizontal="center" vertical="center" wrapText="1"/>
      <protection hidden="1"/>
    </xf>
    <xf numFmtId="0" fontId="1" fillId="0" borderId="3" xfId="0" applyFont="1" applyBorder="1" applyAlignment="1" applyProtection="1">
      <alignment vertical="center" wrapText="1"/>
      <protection hidden="1"/>
    </xf>
    <xf numFmtId="4" fontId="1" fillId="0" borderId="3" xfId="0" applyNumberFormat="1" applyFont="1" applyBorder="1" applyAlignment="1" applyProtection="1">
      <alignment horizontal="left" vertical="center" wrapText="1"/>
      <protection hidden="1"/>
    </xf>
    <xf numFmtId="0" fontId="1" fillId="2" borderId="3" xfId="0" applyFont="1" applyFill="1" applyBorder="1" applyAlignment="1" applyProtection="1">
      <alignment horizontal="justify" vertical="center" wrapText="1"/>
      <protection locked="0" hidden="1"/>
    </xf>
    <xf numFmtId="164" fontId="1" fillId="2" borderId="3" xfId="0" applyNumberFormat="1" applyFont="1" applyFill="1" applyBorder="1" applyAlignment="1" applyProtection="1">
      <alignment horizontal="right" vertical="center" wrapText="1"/>
      <protection locked="0" hidden="1"/>
    </xf>
    <xf numFmtId="0" fontId="1" fillId="2" borderId="3" xfId="0" applyFont="1" applyFill="1" applyBorder="1" applyAlignment="1" applyProtection="1">
      <alignment vertical="center" wrapText="1"/>
      <protection locked="0" hidden="1"/>
    </xf>
    <xf numFmtId="0" fontId="1" fillId="2" borderId="3" xfId="0" applyFont="1" applyFill="1" applyBorder="1" applyAlignment="1" applyProtection="1">
      <alignment horizontal="left" vertical="top" wrapText="1"/>
      <protection locked="0" hidden="1"/>
    </xf>
    <xf numFmtId="0" fontId="19" fillId="2" borderId="3" xfId="0" applyFont="1" applyFill="1" applyBorder="1" applyAlignment="1" applyProtection="1">
      <alignment horizontal="justify" vertical="center" wrapText="1"/>
      <protection locked="0" hidden="1"/>
    </xf>
    <xf numFmtId="0" fontId="1" fillId="2" borderId="3" xfId="0" applyFont="1" applyFill="1" applyBorder="1" applyAlignment="1" applyProtection="1">
      <alignment horizontal="right" vertical="center" wrapText="1"/>
      <protection hidden="1"/>
    </xf>
    <xf numFmtId="4" fontId="1" fillId="2" borderId="3" xfId="0" applyNumberFormat="1" applyFont="1" applyFill="1" applyBorder="1" applyAlignment="1" applyProtection="1">
      <alignment horizontal="justify" vertical="center" wrapText="1"/>
      <protection hidden="1"/>
    </xf>
    <xf numFmtId="0" fontId="0" fillId="2" borderId="0" xfId="0" applyFill="1"/>
    <xf numFmtId="0" fontId="20" fillId="2" borderId="3" xfId="0" applyFont="1" applyFill="1" applyBorder="1" applyAlignment="1" applyProtection="1">
      <alignment horizontal="justify" vertical="center" wrapText="1"/>
      <protection locked="0" hidden="1"/>
    </xf>
    <xf numFmtId="165" fontId="1" fillId="2" borderId="3" xfId="0" applyNumberFormat="1" applyFont="1" applyFill="1" applyBorder="1" applyAlignment="1" applyProtection="1">
      <alignment horizontal="right" vertical="center" wrapText="1"/>
      <protection locked="0" hidden="1"/>
    </xf>
    <xf numFmtId="0" fontId="1" fillId="2" borderId="3" xfId="0" applyFont="1" applyFill="1" applyBorder="1" applyAlignment="1" applyProtection="1">
      <alignment horizontal="right" vertical="center" wrapText="1"/>
      <protection locked="0" hidden="1"/>
    </xf>
    <xf numFmtId="4" fontId="1" fillId="2" borderId="3" xfId="0" applyNumberFormat="1" applyFont="1" applyFill="1" applyBorder="1" applyAlignment="1" applyProtection="1">
      <alignment horizontal="right" vertical="center" wrapText="1"/>
      <protection hidden="1"/>
    </xf>
    <xf numFmtId="0" fontId="1" fillId="2" borderId="3" xfId="0" applyFont="1" applyFill="1" applyBorder="1" applyAlignment="1" applyProtection="1">
      <alignment horizontal="justify" vertical="center" wrapText="1"/>
      <protection hidden="1"/>
    </xf>
    <xf numFmtId="0" fontId="19" fillId="2" borderId="3" xfId="0" applyFont="1" applyFill="1" applyBorder="1" applyAlignment="1" applyProtection="1">
      <alignment horizontal="justify" vertical="center" wrapText="1"/>
      <protection hidden="1"/>
    </xf>
    <xf numFmtId="164" fontId="1" fillId="2" borderId="3" xfId="0" applyNumberFormat="1" applyFont="1" applyFill="1" applyBorder="1" applyAlignment="1" applyProtection="1">
      <alignment horizontal="right" vertical="center" wrapText="1"/>
      <protection hidden="1"/>
    </xf>
    <xf numFmtId="165" fontId="1" fillId="2" borderId="3" xfId="0" applyNumberFormat="1" applyFont="1" applyFill="1" applyBorder="1" applyAlignment="1" applyProtection="1">
      <alignment horizontal="right" vertical="center" wrapText="1"/>
      <protection hidden="1"/>
    </xf>
    <xf numFmtId="0" fontId="4" fillId="2" borderId="0" xfId="0" applyFont="1" applyFill="1" applyAlignment="1" applyProtection="1">
      <alignment horizontal="right"/>
      <protection hidden="1"/>
    </xf>
    <xf numFmtId="4" fontId="5" fillId="2" borderId="3" xfId="0" applyNumberFormat="1" applyFont="1" applyFill="1" applyBorder="1" applyAlignment="1" applyProtection="1">
      <alignment horizontal="right" vertical="center" wrapText="1"/>
      <protection hidden="1"/>
    </xf>
    <xf numFmtId="4" fontId="4" fillId="2" borderId="3" xfId="0" applyNumberFormat="1" applyFont="1" applyFill="1" applyBorder="1" applyAlignment="1" applyProtection="1">
      <alignment horizontal="justify" vertical="center" wrapText="1"/>
      <protection hidden="1"/>
    </xf>
    <xf numFmtId="0" fontId="1" fillId="2" borderId="0" xfId="0" applyFont="1" applyFill="1" applyAlignment="1" applyProtection="1">
      <alignment horizontal="right"/>
      <protection hidden="1"/>
    </xf>
    <xf numFmtId="0" fontId="0" fillId="2" borderId="0" xfId="0" applyFill="1" applyAlignment="1"/>
    <xf numFmtId="16" fontId="1" fillId="2" borderId="3" xfId="0" applyNumberFormat="1" applyFont="1" applyFill="1" applyBorder="1" applyAlignment="1" applyProtection="1">
      <alignment horizontal="justify" vertical="center" wrapText="1"/>
      <protection locked="0" hidden="1"/>
    </xf>
    <xf numFmtId="0" fontId="1" fillId="2" borderId="3" xfId="0" applyFont="1" applyFill="1" applyBorder="1" applyAlignment="1">
      <alignment horizontal="right" vertical="center" wrapText="1"/>
    </xf>
    <xf numFmtId="4" fontId="1" fillId="2" borderId="3" xfId="0" applyNumberFormat="1" applyFont="1" applyFill="1" applyBorder="1" applyAlignment="1">
      <alignment horizontal="right" vertical="center" wrapText="1"/>
    </xf>
    <xf numFmtId="0" fontId="4" fillId="2" borderId="3" xfId="0" applyFont="1" applyFill="1" applyBorder="1" applyAlignment="1" applyProtection="1">
      <alignment horizontal="right"/>
      <protection hidden="1"/>
    </xf>
    <xf numFmtId="0" fontId="1" fillId="2" borderId="7" xfId="0" applyFont="1" applyFill="1" applyBorder="1" applyAlignment="1" applyProtection="1">
      <alignment horizontal="right" vertical="center" wrapText="1"/>
      <protection hidden="1"/>
    </xf>
    <xf numFmtId="0" fontId="1" fillId="0" borderId="6" xfId="0" applyFont="1" applyBorder="1" applyAlignment="1">
      <alignment horizont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4" xfId="0" applyFont="1" applyBorder="1" applyAlignment="1" applyProtection="1">
      <alignment horizontal="left" vertical="center" wrapText="1"/>
      <protection hidden="1"/>
    </xf>
    <xf numFmtId="0" fontId="1" fillId="0" borderId="2" xfId="0" applyFont="1" applyBorder="1" applyAlignment="1" applyProtection="1">
      <alignment horizontal="left" vertical="center" wrapText="1"/>
      <protection hidden="1"/>
    </xf>
    <xf numFmtId="0" fontId="1" fillId="0" borderId="5" xfId="0" applyFont="1" applyBorder="1" applyAlignment="1" applyProtection="1">
      <alignment horizontal="left" vertical="center" wrapText="1"/>
      <protection hidden="1"/>
    </xf>
    <xf numFmtId="0" fontId="1" fillId="2" borderId="4" xfId="0" applyFont="1" applyFill="1" applyBorder="1" applyAlignment="1" applyProtection="1">
      <alignment horizontal="left" vertical="center" wrapText="1"/>
      <protection hidden="1"/>
    </xf>
    <xf numFmtId="0" fontId="1" fillId="2" borderId="2" xfId="0" applyFont="1" applyFill="1" applyBorder="1" applyAlignment="1" applyProtection="1">
      <alignment horizontal="left" vertical="center" wrapText="1"/>
      <protection hidden="1"/>
    </xf>
    <xf numFmtId="0" fontId="1" fillId="2" borderId="5" xfId="0" applyFont="1" applyFill="1" applyBorder="1" applyAlignment="1" applyProtection="1">
      <alignment horizontal="left" vertical="center" wrapText="1"/>
      <protection hidden="1"/>
    </xf>
    <xf numFmtId="0" fontId="6" fillId="2" borderId="4" xfId="0" applyFont="1" applyFill="1" applyBorder="1" applyAlignment="1" applyProtection="1">
      <alignment horizontal="left"/>
      <protection hidden="1"/>
    </xf>
    <xf numFmtId="0" fontId="6" fillId="2" borderId="2" xfId="0" applyFont="1" applyFill="1" applyBorder="1" applyAlignment="1" applyProtection="1">
      <alignment horizontal="left"/>
      <protection hidden="1"/>
    </xf>
    <xf numFmtId="0" fontId="6" fillId="2" borderId="5" xfId="0" applyFont="1" applyFill="1" applyBorder="1" applyAlignment="1" applyProtection="1">
      <alignment horizontal="left"/>
      <protection hidden="1"/>
    </xf>
    <xf numFmtId="0" fontId="1" fillId="0" borderId="1" xfId="0" applyFont="1" applyBorder="1" applyAlignment="1" applyProtection="1">
      <alignment horizontal="center" vertical="center"/>
      <protection locked="0" hidden="1"/>
    </xf>
    <xf numFmtId="0" fontId="0" fillId="0" borderId="1" xfId="0" applyBorder="1" applyAlignment="1" applyProtection="1">
      <alignment horizontal="center"/>
      <protection locked="0" hidden="1"/>
    </xf>
    <xf numFmtId="0" fontId="21" fillId="0" borderId="0" xfId="0" applyFont="1" applyAlignment="1">
      <alignment horizontal="center" vertical="center"/>
    </xf>
    <xf numFmtId="0" fontId="1" fillId="0" borderId="4"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0" fillId="0" borderId="1" xfId="0" applyFill="1" applyBorder="1" applyAlignment="1" applyProtection="1">
      <alignment horizontal="center"/>
      <protection locked="0" hidden="1"/>
    </xf>
    <xf numFmtId="0" fontId="3" fillId="0" borderId="0" xfId="0" applyFont="1" applyAlignment="1">
      <alignment horizontal="center" vertical="center"/>
    </xf>
    <xf numFmtId="14" fontId="0" fillId="0" borderId="1" xfId="0" applyNumberFormat="1" applyBorder="1" applyAlignment="1" applyProtection="1">
      <alignment horizontal="center"/>
      <protection locked="0" hidden="1"/>
    </xf>
    <xf numFmtId="0" fontId="1" fillId="0" borderId="2" xfId="0" applyFont="1" applyBorder="1" applyAlignment="1">
      <alignment horizontal="center" vertical="center"/>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1"/>
  <sheetViews>
    <sheetView tabSelected="1" zoomScaleNormal="100" workbookViewId="0">
      <pane ySplit="8" topLeftCell="A9" activePane="bottomLeft" state="frozen"/>
      <selection pane="bottomLeft" activeCell="A7" sqref="A7:E7"/>
    </sheetView>
  </sheetViews>
  <sheetFormatPr defaultRowHeight="14.4" x14ac:dyDescent="0.3"/>
  <cols>
    <col min="1" max="1" width="6.5546875" customWidth="1"/>
    <col min="2" max="2" width="19.33203125" customWidth="1"/>
    <col min="3" max="3" width="30.109375" customWidth="1"/>
    <col min="6" max="6" width="7" customWidth="1"/>
    <col min="7" max="7" width="6.109375" customWidth="1"/>
    <col min="14" max="14" width="12" customWidth="1"/>
    <col min="17" max="17" width="9.6640625" bestFit="1" customWidth="1"/>
  </cols>
  <sheetData>
    <row r="1" spans="1:17" hidden="1" x14ac:dyDescent="0.3">
      <c r="A1" s="1"/>
      <c r="C1" s="69" t="s">
        <v>46</v>
      </c>
      <c r="D1" s="69"/>
      <c r="E1" s="69"/>
      <c r="F1" s="69"/>
      <c r="G1" s="69"/>
      <c r="H1" s="69"/>
      <c r="I1" s="69"/>
      <c r="J1" s="69"/>
      <c r="K1" s="69"/>
      <c r="L1" s="69"/>
      <c r="M1" s="2"/>
      <c r="N1" s="3"/>
    </row>
    <row r="2" spans="1:17" hidden="1" x14ac:dyDescent="0.3">
      <c r="A2" s="52" t="s">
        <v>0</v>
      </c>
      <c r="B2" s="52"/>
      <c r="C2" s="52"/>
      <c r="D2" s="52"/>
      <c r="E2" s="52"/>
      <c r="F2" s="52"/>
      <c r="G2" s="52"/>
      <c r="H2" s="52"/>
      <c r="I2" s="52"/>
      <c r="J2" s="52"/>
      <c r="K2" s="52"/>
      <c r="L2" s="52"/>
      <c r="M2" s="52"/>
      <c r="N2" s="52"/>
    </row>
    <row r="3" spans="1:17" ht="15.6" hidden="1" x14ac:dyDescent="0.3">
      <c r="A3" s="4"/>
      <c r="N3" s="3"/>
    </row>
    <row r="4" spans="1:17" ht="15.6" hidden="1" x14ac:dyDescent="0.3">
      <c r="A4" s="70" t="s">
        <v>1</v>
      </c>
      <c r="B4" s="70"/>
      <c r="C4" s="70"/>
      <c r="D4" s="70"/>
      <c r="E4" s="70"/>
      <c r="F4" s="70"/>
      <c r="G4" s="70"/>
      <c r="H4" s="70"/>
      <c r="I4" s="70"/>
      <c r="J4" s="70"/>
      <c r="K4" s="70"/>
      <c r="L4" s="70"/>
      <c r="M4" s="70"/>
      <c r="N4" s="70"/>
    </row>
    <row r="5" spans="1:17" ht="15.6" hidden="1" x14ac:dyDescent="0.3">
      <c r="A5" s="5"/>
      <c r="B5" s="5"/>
      <c r="C5" s="5"/>
      <c r="D5" s="71">
        <v>44624</v>
      </c>
      <c r="E5" s="64"/>
      <c r="F5" s="64"/>
      <c r="G5" s="64"/>
      <c r="H5" s="4" t="s">
        <v>26</v>
      </c>
      <c r="I5" s="6"/>
      <c r="N5" s="3"/>
    </row>
    <row r="6" spans="1:17" hidden="1" x14ac:dyDescent="0.3">
      <c r="A6" s="7"/>
      <c r="B6" s="7"/>
      <c r="C6" s="7"/>
      <c r="D6" s="72" t="s">
        <v>20</v>
      </c>
      <c r="E6" s="72"/>
      <c r="F6" s="72"/>
      <c r="G6" s="72"/>
      <c r="N6" s="3"/>
    </row>
    <row r="7" spans="1:17" ht="65.25" customHeight="1" x14ac:dyDescent="0.3">
      <c r="A7" s="66" t="s">
        <v>70</v>
      </c>
      <c r="B7" s="67"/>
      <c r="C7" s="67"/>
      <c r="D7" s="67"/>
      <c r="E7" s="68"/>
      <c r="F7" s="66" t="s">
        <v>44</v>
      </c>
      <c r="G7" s="68"/>
      <c r="H7" s="21" t="s">
        <v>27</v>
      </c>
      <c r="I7" s="21" t="s">
        <v>45</v>
      </c>
      <c r="J7" s="21" t="s">
        <v>30</v>
      </c>
      <c r="K7" s="21" t="s">
        <v>32</v>
      </c>
      <c r="L7" s="21" t="s">
        <v>35</v>
      </c>
      <c r="M7" s="21" t="s">
        <v>37</v>
      </c>
      <c r="N7" s="22" t="s">
        <v>42</v>
      </c>
    </row>
    <row r="8" spans="1:17" ht="48" customHeight="1" x14ac:dyDescent="0.3">
      <c r="A8" s="19" t="s">
        <v>2</v>
      </c>
      <c r="B8" s="23" t="s">
        <v>17</v>
      </c>
      <c r="C8" s="19" t="s">
        <v>19</v>
      </c>
      <c r="D8" s="19" t="s">
        <v>21</v>
      </c>
      <c r="E8" s="19" t="s">
        <v>22</v>
      </c>
      <c r="F8" s="21" t="s">
        <v>24</v>
      </c>
      <c r="G8" s="21" t="s">
        <v>25</v>
      </c>
      <c r="H8" s="21" t="s">
        <v>28</v>
      </c>
      <c r="I8" s="21" t="s">
        <v>29</v>
      </c>
      <c r="J8" s="21" t="s">
        <v>31</v>
      </c>
      <c r="K8" s="21" t="s">
        <v>33</v>
      </c>
      <c r="L8" s="21" t="s">
        <v>36</v>
      </c>
      <c r="M8" s="21" t="s">
        <v>38</v>
      </c>
      <c r="N8" s="24" t="s">
        <v>43</v>
      </c>
    </row>
    <row r="9" spans="1:17" ht="24.75" customHeight="1" x14ac:dyDescent="0.3">
      <c r="A9" s="54" t="s">
        <v>3</v>
      </c>
      <c r="B9" s="55"/>
      <c r="C9" s="55"/>
      <c r="D9" s="55"/>
      <c r="E9" s="55"/>
      <c r="F9" s="55"/>
      <c r="G9" s="55"/>
      <c r="H9" s="55"/>
      <c r="I9" s="55"/>
      <c r="J9" s="55"/>
      <c r="K9" s="55"/>
      <c r="L9" s="55"/>
      <c r="M9" s="55"/>
      <c r="N9" s="56"/>
    </row>
    <row r="10" spans="1:17" ht="40.5" customHeight="1" x14ac:dyDescent="0.3">
      <c r="A10" s="27" t="s">
        <v>4</v>
      </c>
      <c r="B10" s="28" t="s">
        <v>71</v>
      </c>
      <c r="C10" s="25"/>
      <c r="D10" s="29"/>
      <c r="E10" s="29"/>
      <c r="F10" s="30"/>
      <c r="G10" s="30"/>
      <c r="H10" s="30"/>
      <c r="I10" s="30"/>
      <c r="J10" s="30"/>
      <c r="K10" s="30"/>
      <c r="L10" s="30"/>
      <c r="M10" s="30"/>
      <c r="N10" s="31"/>
      <c r="O10" s="32"/>
    </row>
    <row r="11" spans="1:17" ht="48" customHeight="1" x14ac:dyDescent="0.3">
      <c r="A11" s="25" t="s">
        <v>5</v>
      </c>
      <c r="B11" s="25"/>
      <c r="C11" s="25" t="s">
        <v>47</v>
      </c>
      <c r="D11" s="29" t="s">
        <v>50</v>
      </c>
      <c r="E11" s="33" t="s">
        <v>51</v>
      </c>
      <c r="F11" s="26">
        <v>5</v>
      </c>
      <c r="G11" s="26">
        <v>0</v>
      </c>
      <c r="H11" s="34">
        <v>8.82</v>
      </c>
      <c r="I11" s="35">
        <v>1.25</v>
      </c>
      <c r="J11" s="34">
        <v>0</v>
      </c>
      <c r="K11" s="35">
        <v>12</v>
      </c>
      <c r="L11" s="35">
        <v>3074</v>
      </c>
      <c r="M11" s="30">
        <f>K11*L11</f>
        <v>36888</v>
      </c>
      <c r="N11" s="36">
        <f>F11*H11*I11*M11</f>
        <v>2033451</v>
      </c>
      <c r="O11" s="32"/>
      <c r="Q11" s="18"/>
    </row>
    <row r="12" spans="1:17" ht="39" customHeight="1" x14ac:dyDescent="0.3">
      <c r="A12" s="25" t="s">
        <v>6</v>
      </c>
      <c r="B12" s="25"/>
      <c r="C12" s="25" t="s">
        <v>48</v>
      </c>
      <c r="D12" s="29" t="s">
        <v>50</v>
      </c>
      <c r="E12" s="33" t="s">
        <v>51</v>
      </c>
      <c r="F12" s="26">
        <v>2</v>
      </c>
      <c r="G12" s="26">
        <v>0</v>
      </c>
      <c r="H12" s="34">
        <v>8.82</v>
      </c>
      <c r="I12" s="35">
        <v>1.25</v>
      </c>
      <c r="J12" s="34">
        <v>0</v>
      </c>
      <c r="K12" s="35">
        <v>1</v>
      </c>
      <c r="L12" s="35">
        <v>3074</v>
      </c>
      <c r="M12" s="30">
        <f t="shared" ref="M12:M13" si="0">K12*L12</f>
        <v>3074</v>
      </c>
      <c r="N12" s="36">
        <f t="shared" ref="N12:N13" si="1">F12*H12*I12*M12</f>
        <v>67781.7</v>
      </c>
      <c r="O12" s="32"/>
      <c r="Q12" s="17"/>
    </row>
    <row r="13" spans="1:17" ht="33.75" customHeight="1" x14ac:dyDescent="0.3">
      <c r="A13" s="25" t="s">
        <v>7</v>
      </c>
      <c r="B13" s="25"/>
      <c r="C13" s="25" t="s">
        <v>49</v>
      </c>
      <c r="D13" s="29" t="s">
        <v>50</v>
      </c>
      <c r="E13" s="33" t="s">
        <v>51</v>
      </c>
      <c r="F13" s="26">
        <v>1</v>
      </c>
      <c r="G13" s="26">
        <v>0</v>
      </c>
      <c r="H13" s="34">
        <v>8.82</v>
      </c>
      <c r="I13" s="35">
        <v>1.25</v>
      </c>
      <c r="J13" s="34">
        <v>0</v>
      </c>
      <c r="K13" s="35">
        <v>1</v>
      </c>
      <c r="L13" s="35">
        <v>3074</v>
      </c>
      <c r="M13" s="30">
        <f t="shared" si="0"/>
        <v>3074</v>
      </c>
      <c r="N13" s="36">
        <f t="shared" si="1"/>
        <v>33890.85</v>
      </c>
      <c r="O13" s="32"/>
      <c r="Q13" s="17"/>
    </row>
    <row r="14" spans="1:17" ht="15.6" x14ac:dyDescent="0.35">
      <c r="A14" s="37"/>
      <c r="B14" s="37"/>
      <c r="C14" s="37"/>
      <c r="D14" s="38"/>
      <c r="E14" s="38"/>
      <c r="F14" s="39"/>
      <c r="G14" s="39"/>
      <c r="H14" s="40"/>
      <c r="I14" s="30"/>
      <c r="J14" s="40"/>
      <c r="K14" s="30"/>
      <c r="L14" s="30"/>
      <c r="M14" s="41" t="s">
        <v>39</v>
      </c>
      <c r="N14" s="42">
        <f>SUM(N11:N13)</f>
        <v>2135123.5500000003</v>
      </c>
      <c r="O14" s="32"/>
    </row>
    <row r="15" spans="1:17" ht="126" customHeight="1" x14ac:dyDescent="0.3">
      <c r="A15" s="25" t="s">
        <v>8</v>
      </c>
      <c r="B15" s="25" t="s">
        <v>76</v>
      </c>
      <c r="C15" s="25"/>
      <c r="D15" s="29"/>
      <c r="E15" s="29"/>
      <c r="F15" s="39"/>
      <c r="G15" s="39"/>
      <c r="H15" s="40"/>
      <c r="I15" s="30"/>
      <c r="J15" s="40"/>
      <c r="K15" s="30"/>
      <c r="L15" s="30"/>
      <c r="M15" s="30"/>
      <c r="N15" s="43"/>
      <c r="O15" s="32"/>
    </row>
    <row r="16" spans="1:17" ht="151.5" customHeight="1" x14ac:dyDescent="0.3">
      <c r="A16" s="25" t="s">
        <v>9</v>
      </c>
      <c r="B16" s="25"/>
      <c r="C16" s="25" t="s">
        <v>52</v>
      </c>
      <c r="D16" s="29" t="s">
        <v>53</v>
      </c>
      <c r="E16" s="29" t="s">
        <v>51</v>
      </c>
      <c r="F16" s="26">
        <v>1</v>
      </c>
      <c r="G16" s="26">
        <v>0</v>
      </c>
      <c r="H16" s="34">
        <v>8.82</v>
      </c>
      <c r="I16" s="35">
        <v>1.25</v>
      </c>
      <c r="J16" s="34">
        <v>0</v>
      </c>
      <c r="K16" s="35">
        <v>1</v>
      </c>
      <c r="L16" s="35">
        <v>80</v>
      </c>
      <c r="M16" s="30">
        <f t="shared" ref="M16" si="2">K16*L16</f>
        <v>80</v>
      </c>
      <c r="N16" s="36">
        <f t="shared" ref="N16:N18" si="3">((H16*I16*F16)+(J16*G16))*M16</f>
        <v>882</v>
      </c>
      <c r="O16" s="32"/>
    </row>
    <row r="17" spans="1:15" ht="125.25" customHeight="1" x14ac:dyDescent="0.3">
      <c r="A17" s="25" t="s">
        <v>10</v>
      </c>
      <c r="B17" s="25"/>
      <c r="C17" s="25" t="s">
        <v>54</v>
      </c>
      <c r="D17" s="29" t="s">
        <v>53</v>
      </c>
      <c r="E17" s="29" t="s">
        <v>51</v>
      </c>
      <c r="F17" s="26">
        <v>5</v>
      </c>
      <c r="G17" s="26">
        <v>1</v>
      </c>
      <c r="H17" s="34">
        <v>8.44</v>
      </c>
      <c r="I17" s="35">
        <v>1.25</v>
      </c>
      <c r="J17" s="34">
        <v>750</v>
      </c>
      <c r="K17" s="35">
        <v>1</v>
      </c>
      <c r="L17" s="35">
        <v>80</v>
      </c>
      <c r="M17" s="30">
        <f t="shared" ref="M17:M18" si="4">K17*L17</f>
        <v>80</v>
      </c>
      <c r="N17" s="36">
        <f t="shared" si="3"/>
        <v>64220</v>
      </c>
      <c r="O17" s="32"/>
    </row>
    <row r="18" spans="1:15" ht="96" customHeight="1" x14ac:dyDescent="0.3">
      <c r="A18" s="25" t="s">
        <v>11</v>
      </c>
      <c r="B18" s="25"/>
      <c r="C18" s="25" t="s">
        <v>55</v>
      </c>
      <c r="D18" s="29" t="s">
        <v>53</v>
      </c>
      <c r="E18" s="29" t="s">
        <v>51</v>
      </c>
      <c r="F18" s="26">
        <v>1</v>
      </c>
      <c r="G18" s="26">
        <v>0</v>
      </c>
      <c r="H18" s="34">
        <v>8.44</v>
      </c>
      <c r="I18" s="35">
        <v>1.25</v>
      </c>
      <c r="J18" s="34">
        <v>0</v>
      </c>
      <c r="K18" s="35">
        <v>4</v>
      </c>
      <c r="L18" s="35">
        <v>80</v>
      </c>
      <c r="M18" s="30">
        <f t="shared" si="4"/>
        <v>320</v>
      </c>
      <c r="N18" s="36">
        <f t="shared" si="3"/>
        <v>3375.9999999999995</v>
      </c>
      <c r="O18" s="32"/>
    </row>
    <row r="19" spans="1:15" ht="15.6" x14ac:dyDescent="0.35">
      <c r="A19" s="37"/>
      <c r="B19" s="37"/>
      <c r="C19" s="37"/>
      <c r="D19" s="38"/>
      <c r="E19" s="37"/>
      <c r="F19" s="39"/>
      <c r="G19" s="39"/>
      <c r="H19" s="40"/>
      <c r="I19" s="30"/>
      <c r="J19" s="40"/>
      <c r="K19" s="30"/>
      <c r="L19" s="30"/>
      <c r="M19" s="41" t="s">
        <v>39</v>
      </c>
      <c r="N19" s="42">
        <f>SUM(N16:N18)</f>
        <v>68478</v>
      </c>
      <c r="O19" s="32"/>
    </row>
    <row r="20" spans="1:15" ht="16.8" x14ac:dyDescent="0.35">
      <c r="A20" s="37"/>
      <c r="B20" s="37"/>
      <c r="C20" s="37"/>
      <c r="D20" s="38"/>
      <c r="E20" s="37"/>
      <c r="F20" s="39"/>
      <c r="G20" s="39"/>
      <c r="H20" s="40"/>
      <c r="I20" s="30"/>
      <c r="J20" s="40"/>
      <c r="K20" s="30"/>
      <c r="L20" s="30"/>
      <c r="M20" s="44" t="s">
        <v>40</v>
      </c>
      <c r="N20" s="42">
        <f>N14+N19</f>
        <v>2203601.5500000003</v>
      </c>
      <c r="O20" s="32"/>
    </row>
    <row r="21" spans="1:15" s="20" customFormat="1" ht="15" customHeight="1" x14ac:dyDescent="0.3">
      <c r="A21" s="57" t="s">
        <v>12</v>
      </c>
      <c r="B21" s="58"/>
      <c r="C21" s="58"/>
      <c r="D21" s="58"/>
      <c r="E21" s="58"/>
      <c r="F21" s="58"/>
      <c r="G21" s="58"/>
      <c r="H21" s="58"/>
      <c r="I21" s="58"/>
      <c r="J21" s="58"/>
      <c r="K21" s="58"/>
      <c r="L21" s="58"/>
      <c r="M21" s="58"/>
      <c r="N21" s="59"/>
      <c r="O21" s="45"/>
    </row>
    <row r="22" spans="1:15" ht="25.5" customHeight="1" x14ac:dyDescent="0.3">
      <c r="A22" s="27" t="s">
        <v>13</v>
      </c>
      <c r="B22" s="25" t="s">
        <v>72</v>
      </c>
      <c r="C22" s="25"/>
      <c r="D22" s="29"/>
      <c r="E22" s="29"/>
      <c r="F22" s="39"/>
      <c r="G22" s="39"/>
      <c r="H22" s="40"/>
      <c r="I22" s="30"/>
      <c r="J22" s="40"/>
      <c r="K22" s="30"/>
      <c r="L22" s="30"/>
      <c r="M22" s="30"/>
      <c r="N22" s="31"/>
      <c r="O22" s="32"/>
    </row>
    <row r="23" spans="1:15" ht="45.75" customHeight="1" x14ac:dyDescent="0.3">
      <c r="A23" s="25" t="s">
        <v>5</v>
      </c>
      <c r="B23" s="25"/>
      <c r="C23" s="25" t="s">
        <v>67</v>
      </c>
      <c r="D23" s="29" t="s">
        <v>50</v>
      </c>
      <c r="E23" s="29" t="s">
        <v>51</v>
      </c>
      <c r="F23" s="26">
        <v>2</v>
      </c>
      <c r="G23" s="26">
        <v>0</v>
      </c>
      <c r="H23" s="34">
        <v>8.82</v>
      </c>
      <c r="I23" s="35">
        <v>1.25</v>
      </c>
      <c r="J23" s="34">
        <v>0</v>
      </c>
      <c r="K23" s="35">
        <v>12</v>
      </c>
      <c r="L23" s="35">
        <v>3074</v>
      </c>
      <c r="M23" s="30">
        <f t="shared" ref="M23:M24" si="5">K23*L23</f>
        <v>36888</v>
      </c>
      <c r="N23" s="36">
        <f t="shared" ref="N23:N24" si="6">((H23*I23*F23)+(J23*G23))*M23</f>
        <v>813380.4</v>
      </c>
      <c r="O23" s="32"/>
    </row>
    <row r="24" spans="1:15" ht="49.5" customHeight="1" x14ac:dyDescent="0.3">
      <c r="A24" s="25" t="s">
        <v>6</v>
      </c>
      <c r="B24" s="25"/>
      <c r="C24" s="25" t="s">
        <v>68</v>
      </c>
      <c r="D24" s="29" t="s">
        <v>50</v>
      </c>
      <c r="E24" s="29" t="s">
        <v>51</v>
      </c>
      <c r="F24" s="26">
        <v>1</v>
      </c>
      <c r="G24" s="26">
        <v>0</v>
      </c>
      <c r="H24" s="34">
        <v>8.82</v>
      </c>
      <c r="I24" s="35">
        <v>1.25</v>
      </c>
      <c r="J24" s="34">
        <v>0</v>
      </c>
      <c r="K24" s="35">
        <v>1</v>
      </c>
      <c r="L24" s="35">
        <v>3074</v>
      </c>
      <c r="M24" s="30">
        <f t="shared" si="5"/>
        <v>3074</v>
      </c>
      <c r="N24" s="36">
        <f t="shared" si="6"/>
        <v>33890.85</v>
      </c>
      <c r="O24" s="32"/>
    </row>
    <row r="25" spans="1:15" ht="15.6" x14ac:dyDescent="0.35">
      <c r="A25" s="37"/>
      <c r="B25" s="37"/>
      <c r="C25" s="37"/>
      <c r="D25" s="38"/>
      <c r="E25" s="38"/>
      <c r="F25" s="39"/>
      <c r="G25" s="39"/>
      <c r="H25" s="40"/>
      <c r="I25" s="30"/>
      <c r="J25" s="40"/>
      <c r="K25" s="30"/>
      <c r="L25" s="30"/>
      <c r="M25" s="41" t="s">
        <v>39</v>
      </c>
      <c r="N25" s="42">
        <f>SUM(N23:N24)</f>
        <v>847271.25</v>
      </c>
      <c r="O25" s="32"/>
    </row>
    <row r="26" spans="1:15" ht="57" customHeight="1" x14ac:dyDescent="0.3">
      <c r="A26" s="46" t="s">
        <v>14</v>
      </c>
      <c r="B26" s="25" t="s">
        <v>74</v>
      </c>
      <c r="C26" s="25"/>
      <c r="D26" s="29"/>
      <c r="E26" s="29"/>
      <c r="F26" s="39"/>
      <c r="G26" s="39"/>
      <c r="H26" s="40"/>
      <c r="I26" s="30"/>
      <c r="J26" s="40"/>
      <c r="K26" s="30"/>
      <c r="L26" s="30"/>
      <c r="M26" s="30"/>
      <c r="N26" s="43"/>
      <c r="O26" s="32"/>
    </row>
    <row r="27" spans="1:15" ht="76.5" customHeight="1" x14ac:dyDescent="0.3">
      <c r="A27" s="25" t="s">
        <v>9</v>
      </c>
      <c r="B27" s="25"/>
      <c r="C27" s="25" t="s">
        <v>52</v>
      </c>
      <c r="D27" s="29" t="s">
        <v>53</v>
      </c>
      <c r="E27" s="29" t="s">
        <v>51</v>
      </c>
      <c r="F27" s="26">
        <v>1</v>
      </c>
      <c r="G27" s="26">
        <v>0</v>
      </c>
      <c r="H27" s="34">
        <v>8.82</v>
      </c>
      <c r="I27" s="35">
        <v>1.25</v>
      </c>
      <c r="J27" s="34">
        <v>0</v>
      </c>
      <c r="K27" s="35">
        <v>1</v>
      </c>
      <c r="L27" s="35">
        <v>55</v>
      </c>
      <c r="M27" s="47">
        <f t="shared" ref="M27:M29" si="7">K27*L27</f>
        <v>55</v>
      </c>
      <c r="N27" s="48">
        <f t="shared" ref="N27:N29" si="8">((H27*I27*F27)+(J27*G27))*M27</f>
        <v>606.375</v>
      </c>
      <c r="O27" s="32"/>
    </row>
    <row r="28" spans="1:15" ht="46.5" customHeight="1" x14ac:dyDescent="0.3">
      <c r="A28" s="25" t="s">
        <v>10</v>
      </c>
      <c r="B28" s="25"/>
      <c r="C28" s="25" t="s">
        <v>54</v>
      </c>
      <c r="D28" s="29" t="s">
        <v>53</v>
      </c>
      <c r="E28" s="29" t="s">
        <v>51</v>
      </c>
      <c r="F28" s="26">
        <v>5</v>
      </c>
      <c r="G28" s="26">
        <v>1</v>
      </c>
      <c r="H28" s="34">
        <v>8.44</v>
      </c>
      <c r="I28" s="35">
        <v>1.25</v>
      </c>
      <c r="J28" s="34">
        <v>300</v>
      </c>
      <c r="K28" s="35">
        <v>1</v>
      </c>
      <c r="L28" s="35">
        <v>55</v>
      </c>
      <c r="M28" s="47">
        <f t="shared" si="7"/>
        <v>55</v>
      </c>
      <c r="N28" s="48">
        <f t="shared" si="8"/>
        <v>19401.25</v>
      </c>
      <c r="O28" s="32"/>
    </row>
    <row r="29" spans="1:15" ht="50.25" customHeight="1" x14ac:dyDescent="0.3">
      <c r="A29" s="25" t="s">
        <v>11</v>
      </c>
      <c r="B29" s="25"/>
      <c r="C29" s="25" t="s">
        <v>69</v>
      </c>
      <c r="D29" s="29" t="s">
        <v>53</v>
      </c>
      <c r="E29" s="29" t="s">
        <v>51</v>
      </c>
      <c r="F29" s="26">
        <v>1</v>
      </c>
      <c r="G29" s="26">
        <v>0</v>
      </c>
      <c r="H29" s="34">
        <v>8.44</v>
      </c>
      <c r="I29" s="35">
        <v>1.25</v>
      </c>
      <c r="J29" s="34">
        <v>0</v>
      </c>
      <c r="K29" s="35">
        <v>4</v>
      </c>
      <c r="L29" s="35">
        <v>55</v>
      </c>
      <c r="M29" s="47">
        <f t="shared" si="7"/>
        <v>220</v>
      </c>
      <c r="N29" s="48">
        <f t="shared" si="8"/>
        <v>2320.9999999999995</v>
      </c>
      <c r="O29" s="32"/>
    </row>
    <row r="30" spans="1:15" ht="15.6" x14ac:dyDescent="0.35">
      <c r="A30" s="37"/>
      <c r="B30" s="37"/>
      <c r="C30" s="37"/>
      <c r="D30" s="37"/>
      <c r="E30" s="37"/>
      <c r="F30" s="30"/>
      <c r="G30" s="30"/>
      <c r="H30" s="30"/>
      <c r="I30" s="30"/>
      <c r="J30" s="30"/>
      <c r="K30" s="30"/>
      <c r="L30" s="30"/>
      <c r="M30" s="49" t="s">
        <v>39</v>
      </c>
      <c r="N30" s="42">
        <f>SUM(N27:N29)</f>
        <v>22328.625</v>
      </c>
      <c r="O30" s="32"/>
    </row>
    <row r="31" spans="1:15" ht="77.25" customHeight="1" x14ac:dyDescent="0.3">
      <c r="A31" s="46" t="s">
        <v>56</v>
      </c>
      <c r="B31" s="25" t="s">
        <v>75</v>
      </c>
      <c r="C31" s="25"/>
      <c r="D31" s="29"/>
      <c r="E31" s="29"/>
      <c r="F31" s="39"/>
      <c r="G31" s="39"/>
      <c r="H31" s="40"/>
      <c r="I31" s="30"/>
      <c r="J31" s="40"/>
      <c r="K31" s="30"/>
      <c r="L31" s="30"/>
      <c r="M31" s="30"/>
      <c r="N31" s="43"/>
      <c r="O31" s="32"/>
    </row>
    <row r="32" spans="1:15" ht="126" customHeight="1" x14ac:dyDescent="0.3">
      <c r="A32" s="25" t="s">
        <v>57</v>
      </c>
      <c r="B32" s="25"/>
      <c r="C32" s="25" t="s">
        <v>52</v>
      </c>
      <c r="D32" s="29" t="s">
        <v>53</v>
      </c>
      <c r="E32" s="29" t="s">
        <v>51</v>
      </c>
      <c r="F32" s="26">
        <v>1</v>
      </c>
      <c r="G32" s="26">
        <v>0</v>
      </c>
      <c r="H32" s="34">
        <v>8.82</v>
      </c>
      <c r="I32" s="35">
        <v>1.25</v>
      </c>
      <c r="J32" s="34">
        <v>0</v>
      </c>
      <c r="K32" s="35">
        <v>1</v>
      </c>
      <c r="L32" s="35">
        <v>25</v>
      </c>
      <c r="M32" s="47">
        <f t="shared" ref="M32:M34" si="9">K32*L32</f>
        <v>25</v>
      </c>
      <c r="N32" s="48">
        <f t="shared" ref="N32:N34" si="10">((H32*I32*F32)+(J32*G32))*M32</f>
        <v>275.625</v>
      </c>
      <c r="O32" s="32"/>
    </row>
    <row r="33" spans="1:15" ht="92.25" customHeight="1" x14ac:dyDescent="0.3">
      <c r="A33" s="25" t="s">
        <v>58</v>
      </c>
      <c r="B33" s="25"/>
      <c r="C33" s="25" t="s">
        <v>54</v>
      </c>
      <c r="D33" s="29" t="s">
        <v>53</v>
      </c>
      <c r="E33" s="29" t="s">
        <v>51</v>
      </c>
      <c r="F33" s="26">
        <v>5</v>
      </c>
      <c r="G33" s="26">
        <v>1</v>
      </c>
      <c r="H33" s="34">
        <v>8.44</v>
      </c>
      <c r="I33" s="35">
        <v>1.25</v>
      </c>
      <c r="J33" s="34">
        <v>750</v>
      </c>
      <c r="K33" s="35">
        <v>1</v>
      </c>
      <c r="L33" s="35">
        <v>25</v>
      </c>
      <c r="M33" s="47">
        <f t="shared" si="9"/>
        <v>25</v>
      </c>
      <c r="N33" s="48">
        <f t="shared" si="10"/>
        <v>20068.75</v>
      </c>
      <c r="O33" s="32"/>
    </row>
    <row r="34" spans="1:15" ht="72" customHeight="1" x14ac:dyDescent="0.3">
      <c r="A34" s="25" t="s">
        <v>59</v>
      </c>
      <c r="B34" s="25"/>
      <c r="C34" s="25" t="s">
        <v>69</v>
      </c>
      <c r="D34" s="29" t="s">
        <v>53</v>
      </c>
      <c r="E34" s="29" t="s">
        <v>51</v>
      </c>
      <c r="F34" s="26">
        <v>1</v>
      </c>
      <c r="G34" s="26">
        <v>0</v>
      </c>
      <c r="H34" s="34">
        <v>8.44</v>
      </c>
      <c r="I34" s="35">
        <v>1.25</v>
      </c>
      <c r="J34" s="34">
        <v>0</v>
      </c>
      <c r="K34" s="35">
        <v>4</v>
      </c>
      <c r="L34" s="35">
        <v>25</v>
      </c>
      <c r="M34" s="47">
        <f t="shared" si="9"/>
        <v>100</v>
      </c>
      <c r="N34" s="48">
        <f t="shared" si="10"/>
        <v>1055</v>
      </c>
      <c r="O34" s="32"/>
    </row>
    <row r="35" spans="1:15" ht="15.6" x14ac:dyDescent="0.35">
      <c r="A35" s="37"/>
      <c r="B35" s="37"/>
      <c r="C35" s="37"/>
      <c r="D35" s="37"/>
      <c r="E35" s="37"/>
      <c r="F35" s="30"/>
      <c r="G35" s="30"/>
      <c r="H35" s="30"/>
      <c r="I35" s="30"/>
      <c r="J35" s="30"/>
      <c r="K35" s="30"/>
      <c r="L35" s="30"/>
      <c r="M35" s="49" t="s">
        <v>39</v>
      </c>
      <c r="N35" s="42">
        <f>SUM(N32:N34)</f>
        <v>21399.375</v>
      </c>
      <c r="O35" s="32"/>
    </row>
    <row r="36" spans="1:15" ht="77.25" customHeight="1" x14ac:dyDescent="0.3">
      <c r="A36" s="46" t="s">
        <v>61</v>
      </c>
      <c r="B36" s="25" t="s">
        <v>73</v>
      </c>
      <c r="C36" s="25"/>
      <c r="D36" s="29"/>
      <c r="E36" s="29"/>
      <c r="F36" s="39"/>
      <c r="G36" s="39"/>
      <c r="H36" s="40"/>
      <c r="I36" s="30"/>
      <c r="J36" s="40"/>
      <c r="K36" s="30"/>
      <c r="L36" s="30"/>
      <c r="M36" s="30"/>
      <c r="N36" s="43"/>
      <c r="O36" s="32"/>
    </row>
    <row r="37" spans="1:15" ht="87.75" customHeight="1" x14ac:dyDescent="0.3">
      <c r="A37" s="25" t="s">
        <v>62</v>
      </c>
      <c r="B37" s="25"/>
      <c r="C37" s="25" t="s">
        <v>52</v>
      </c>
      <c r="D37" s="29" t="s">
        <v>60</v>
      </c>
      <c r="E37" s="29" t="s">
        <v>51</v>
      </c>
      <c r="F37" s="26">
        <v>1</v>
      </c>
      <c r="G37" s="26">
        <v>0</v>
      </c>
      <c r="H37" s="34">
        <v>8.82</v>
      </c>
      <c r="I37" s="35">
        <v>1.25</v>
      </c>
      <c r="J37" s="34">
        <v>0</v>
      </c>
      <c r="K37" s="35">
        <v>1</v>
      </c>
      <c r="L37" s="35">
        <v>95</v>
      </c>
      <c r="M37" s="47">
        <f t="shared" ref="M37:M39" si="11">K37*L37</f>
        <v>95</v>
      </c>
      <c r="N37" s="48">
        <f t="shared" ref="N37:N39" si="12">((H37*I37*F37)+(J37*G37))*M37</f>
        <v>1047.375</v>
      </c>
      <c r="O37" s="32"/>
    </row>
    <row r="38" spans="1:15" ht="92.4" x14ac:dyDescent="0.3">
      <c r="A38" s="25" t="s">
        <v>63</v>
      </c>
      <c r="B38" s="25"/>
      <c r="C38" s="25" t="s">
        <v>54</v>
      </c>
      <c r="D38" s="29" t="s">
        <v>60</v>
      </c>
      <c r="E38" s="29" t="s">
        <v>51</v>
      </c>
      <c r="F38" s="26">
        <v>5</v>
      </c>
      <c r="G38" s="26">
        <v>1</v>
      </c>
      <c r="H38" s="34">
        <v>8.44</v>
      </c>
      <c r="I38" s="35">
        <v>1.25</v>
      </c>
      <c r="J38" s="34">
        <v>200</v>
      </c>
      <c r="K38" s="35">
        <v>1</v>
      </c>
      <c r="L38" s="35">
        <v>95</v>
      </c>
      <c r="M38" s="47">
        <f t="shared" si="11"/>
        <v>95</v>
      </c>
      <c r="N38" s="48">
        <f t="shared" si="12"/>
        <v>24011.25</v>
      </c>
      <c r="O38" s="32"/>
    </row>
    <row r="39" spans="1:15" ht="60" customHeight="1" x14ac:dyDescent="0.3">
      <c r="A39" s="25" t="s">
        <v>64</v>
      </c>
      <c r="B39" s="25"/>
      <c r="C39" s="25" t="s">
        <v>69</v>
      </c>
      <c r="D39" s="29" t="s">
        <v>60</v>
      </c>
      <c r="E39" s="29" t="s">
        <v>51</v>
      </c>
      <c r="F39" s="26">
        <v>1</v>
      </c>
      <c r="G39" s="26">
        <v>0</v>
      </c>
      <c r="H39" s="34">
        <v>8.44</v>
      </c>
      <c r="I39" s="35">
        <v>1.25</v>
      </c>
      <c r="J39" s="34">
        <v>0</v>
      </c>
      <c r="K39" s="35">
        <v>4</v>
      </c>
      <c r="L39" s="35">
        <v>95</v>
      </c>
      <c r="M39" s="47">
        <f t="shared" si="11"/>
        <v>380</v>
      </c>
      <c r="N39" s="48">
        <f t="shared" si="12"/>
        <v>4008.9999999999995</v>
      </c>
      <c r="O39" s="32"/>
    </row>
    <row r="40" spans="1:15" ht="15.6" x14ac:dyDescent="0.35">
      <c r="A40" s="37"/>
      <c r="B40" s="37"/>
      <c r="C40" s="37"/>
      <c r="D40" s="37"/>
      <c r="E40" s="37"/>
      <c r="F40" s="30"/>
      <c r="G40" s="30"/>
      <c r="H40" s="30"/>
      <c r="I40" s="30"/>
      <c r="J40" s="30"/>
      <c r="K40" s="30"/>
      <c r="L40" s="30"/>
      <c r="M40" s="49" t="s">
        <v>39</v>
      </c>
      <c r="N40" s="42">
        <f>SUM(N37:N39)</f>
        <v>29067.625</v>
      </c>
      <c r="O40" s="32"/>
    </row>
    <row r="41" spans="1:15" ht="16.8" x14ac:dyDescent="0.35">
      <c r="A41" s="37"/>
      <c r="B41" s="37"/>
      <c r="C41" s="37"/>
      <c r="D41" s="37"/>
      <c r="E41" s="37"/>
      <c r="F41" s="30"/>
      <c r="G41" s="30"/>
      <c r="H41" s="30"/>
      <c r="I41" s="30"/>
      <c r="J41" s="30"/>
      <c r="K41" s="30"/>
      <c r="L41" s="50"/>
      <c r="M41" s="44" t="s">
        <v>41</v>
      </c>
      <c r="N41" s="42">
        <f>N25+N30+N35+N40</f>
        <v>920066.875</v>
      </c>
      <c r="O41" s="32"/>
    </row>
    <row r="42" spans="1:15" x14ac:dyDescent="0.3">
      <c r="A42" s="60" t="s">
        <v>15</v>
      </c>
      <c r="B42" s="61"/>
      <c r="C42" s="61"/>
      <c r="D42" s="61"/>
      <c r="E42" s="61"/>
      <c r="F42" s="61"/>
      <c r="G42" s="61"/>
      <c r="H42" s="61"/>
      <c r="I42" s="61"/>
      <c r="J42" s="61"/>
      <c r="K42" s="61"/>
      <c r="L42" s="61"/>
      <c r="M42" s="61"/>
      <c r="N42" s="62"/>
      <c r="O42" s="32"/>
    </row>
    <row r="43" spans="1:15" ht="16.2" x14ac:dyDescent="0.3">
      <c r="A43" s="60" t="s">
        <v>16</v>
      </c>
      <c r="B43" s="61"/>
      <c r="C43" s="61"/>
      <c r="D43" s="61"/>
      <c r="E43" s="61"/>
      <c r="F43" s="61"/>
      <c r="G43" s="61"/>
      <c r="H43" s="61"/>
      <c r="I43" s="61"/>
      <c r="J43" s="61"/>
      <c r="K43" s="61"/>
      <c r="L43" s="61"/>
      <c r="M43" s="62"/>
      <c r="N43" s="42">
        <f>N41-N20</f>
        <v>-1283534.6750000003</v>
      </c>
      <c r="O43" s="32"/>
    </row>
    <row r="44" spans="1:15" x14ac:dyDescent="0.3">
      <c r="A44" s="8"/>
      <c r="B44" s="8"/>
      <c r="C44" s="8"/>
      <c r="D44" s="8"/>
      <c r="E44" s="8"/>
      <c r="F44" s="9"/>
      <c r="G44" s="9"/>
      <c r="H44" s="9"/>
      <c r="I44" s="9"/>
      <c r="J44" s="9"/>
      <c r="K44" s="9"/>
      <c r="L44" s="9"/>
      <c r="M44" s="10"/>
      <c r="N44" s="11"/>
    </row>
    <row r="45" spans="1:15" x14ac:dyDescent="0.3">
      <c r="A45" s="8"/>
      <c r="B45" s="8"/>
      <c r="C45" s="8"/>
      <c r="D45" s="8"/>
      <c r="E45" s="8"/>
      <c r="F45" s="9"/>
      <c r="G45" s="9"/>
      <c r="H45" s="9"/>
      <c r="I45" s="9"/>
      <c r="J45" s="9"/>
      <c r="K45" s="9"/>
      <c r="L45" s="9"/>
      <c r="M45" s="10"/>
      <c r="N45" s="11"/>
    </row>
    <row r="46" spans="1:15" x14ac:dyDescent="0.3">
      <c r="A46" s="12"/>
      <c r="N46" s="3"/>
    </row>
    <row r="47" spans="1:15" ht="15.6" x14ac:dyDescent="0.3">
      <c r="A47" s="13"/>
      <c r="B47" s="65" t="s">
        <v>66</v>
      </c>
      <c r="C47" s="65"/>
      <c r="D47" s="65"/>
      <c r="E47" s="65"/>
      <c r="F47" s="65"/>
      <c r="G47" s="65"/>
      <c r="K47" t="s">
        <v>65</v>
      </c>
      <c r="N47" s="3"/>
    </row>
    <row r="48" spans="1:15" x14ac:dyDescent="0.3">
      <c r="A48" s="14"/>
      <c r="B48" s="63"/>
      <c r="C48" s="63"/>
      <c r="E48" s="64"/>
      <c r="F48" s="64"/>
      <c r="G48" s="64"/>
      <c r="H48" s="64"/>
      <c r="K48" s="64"/>
      <c r="L48" s="64"/>
      <c r="M48" s="64"/>
      <c r="N48" s="3"/>
    </row>
    <row r="49" spans="1:14" x14ac:dyDescent="0.3">
      <c r="A49" s="14"/>
      <c r="B49" s="51" t="s">
        <v>18</v>
      </c>
      <c r="C49" s="51"/>
      <c r="D49" s="14"/>
      <c r="E49" s="52" t="s">
        <v>23</v>
      </c>
      <c r="F49" s="52"/>
      <c r="G49" s="52"/>
      <c r="H49" s="52"/>
      <c r="I49" s="14"/>
      <c r="J49" s="14"/>
      <c r="K49" s="53" t="s">
        <v>34</v>
      </c>
      <c r="L49" s="53"/>
      <c r="M49" s="53"/>
      <c r="N49" s="15"/>
    </row>
    <row r="50" spans="1:14" ht="15.6" x14ac:dyDescent="0.3">
      <c r="A50" s="4"/>
      <c r="N50" s="3"/>
    </row>
    <row r="51" spans="1:14" x14ac:dyDescent="0.3">
      <c r="A51" s="5"/>
      <c r="B51" s="5"/>
      <c r="C51" s="5"/>
      <c r="D51" s="5"/>
      <c r="E51" s="5"/>
      <c r="F51" s="5"/>
      <c r="G51" s="5"/>
      <c r="H51" s="5"/>
      <c r="I51" s="5"/>
      <c r="J51" s="5"/>
      <c r="K51" s="5"/>
      <c r="L51" s="5"/>
      <c r="M51" s="5"/>
      <c r="N51" s="16"/>
    </row>
  </sheetData>
  <sheetProtection formatRows="0" insertRows="0" deleteRows="0"/>
  <dataConsolidate/>
  <mergeCells count="18">
    <mergeCell ref="A7:E7"/>
    <mergeCell ref="F7:G7"/>
    <mergeCell ref="C1:L1"/>
    <mergeCell ref="A2:N2"/>
    <mergeCell ref="A4:N4"/>
    <mergeCell ref="D5:G5"/>
    <mergeCell ref="D6:G6"/>
    <mergeCell ref="B49:C49"/>
    <mergeCell ref="E49:H49"/>
    <mergeCell ref="K49:M49"/>
    <mergeCell ref="A9:N9"/>
    <mergeCell ref="A21:N21"/>
    <mergeCell ref="A42:N42"/>
    <mergeCell ref="A43:M43"/>
    <mergeCell ref="B48:C48"/>
    <mergeCell ref="E48:H48"/>
    <mergeCell ref="K48:M48"/>
    <mergeCell ref="B47:G47"/>
  </mergeCells>
  <dataValidations xWindow="403" yWindow="435" count="12">
    <dataValidation type="list" allowBlank="1" showInputMessage="1" showErrorMessage="1" errorTitle="Galima kilmė" error="tarptautinės teisės aktai_x000a_Europos Sąjungos teisės aktai_x000a_Lietuvos Respublikos teisės aktai" prompt="Pasirinkite informacinio įpareigojimo kilmę_x000a_" sqref="E16:E18 E11:E13" xr:uid="{FB3FBC08-29FF-495C-A07B-A15473D0588B}">
      <formula1>"tarptautinės teisės aktai,Europos Sąjungos teisės aktai,Lietuvos Respublikos teisės aktai"</formula1>
    </dataValidation>
    <dataValidation type="list" allowBlank="1" showInputMessage="1" showErrorMessage="1" errorTitle="Galima kilmė" error="tarptautinės teisės aktai_x000a_Europos Sąjungos teisės aktai_x000a_Lietuvos Respublikos teisės aktai" prompt="Pasirinkite informacinio įpareigojimo kilmę" sqref="E27:E29 E23:E24 E37:E39 E32:E34" xr:uid="{CD95C81C-A2FA-4C3F-B300-8A35ADDE39EE}">
      <formula1>"tarptautinės teisės aktai,Europos Sąjungos teisės aktai,Lietuvos Respublikos teisės aktai"</formula1>
    </dataValidation>
    <dataValidation type="decimal" allowBlank="1" showInputMessage="1" showErrorMessage="1" errorTitle="Galimi tik skaičiai" error="Įrašykite laiką valandomis" sqref="F16:G18 F27:G29 F11:G13 F23:G24 F37:G39 F32:G34" xr:uid="{AD0F9071-3B4E-4607-A9B9-A0A0D71034E5}">
      <formula1>0</formula1>
      <formula2>200</formula2>
    </dataValidation>
    <dataValidation type="decimal" errorStyle="information" operator="equal" allowBlank="1" showInputMessage="1" showErrorMessage="1" error="Rekomenduojamas naudoti pridėtinių išlaidų dydis – 25 procentai vidinio tarifo dydžio, t.y. langelio reikšmė 1,25. Vertinimą atliekanti institucija kiekvienu atveju pridėtinių išlaidų dydį gali peržiūrėti." sqref="I16:I18 I27:I29 I23:I24 I11:I13 I37:I39 I32:I34" xr:uid="{940D915B-88E6-43D8-8D4E-24966A637BA5}">
      <formula1>1.25</formula1>
    </dataValidation>
    <dataValidation type="whole" allowBlank="1" showInputMessage="1" showErrorMessage="1" sqref="L19:L20" xr:uid="{815C5909-E0AE-4720-BE80-A4E26ED302F0}">
      <formula1>1</formula1>
      <formula2>100000000000</formula2>
    </dataValidation>
    <dataValidation type="decimal" allowBlank="1" showInputMessage="1" showErrorMessage="1" error="Įrašykite tarifą eurais_x000a_" sqref="H16:H18 H11:H13" xr:uid="{BEA22743-1A33-40B3-A05D-7402EF51EEED}">
      <formula1>0</formula1>
      <formula2>100</formula2>
    </dataValidation>
    <dataValidation type="decimal" allowBlank="1" showInputMessage="1" showErrorMessage="1" error="Įrašykite tarifą eurais" sqref="J16:J18 J11:J13 J36:J39 J23:J29 J31:J34" xr:uid="{6C851B3D-E10D-493F-AAE1-EF7280BA3F92}">
      <formula1>0</formula1>
      <formula2>100</formula2>
    </dataValidation>
    <dataValidation type="decimal" allowBlank="1" showInputMessage="1" showErrorMessage="1" error="Įrašykite veiksmo vykdymo dažnį per vienerius metus_x000a_" sqref="K16:K18 K11:K13" xr:uid="{C2C299D2-4BB2-47CF-8AC0-EF53B533FAC7}">
      <formula1>0.1</formula1>
      <formula2>200</formula2>
    </dataValidation>
    <dataValidation type="whole" allowBlank="1" showInputMessage="1" showErrorMessage="1" error="Įrašykite ūkio subjektų, kurie privalo vykdymo veiksmą, skaičių_x000a_" sqref="L16:L18 L11:L13 L36:L39 L23:L29 L31:L34" xr:uid="{528D7E43-34D5-40D4-86B7-0458A0885042}">
      <formula1>1</formula1>
      <formula2>100000000000</formula2>
    </dataValidation>
    <dataValidation type="textLength" allowBlank="1" showInputMessage="1" showErrorMessage="1" sqref="D11:D13" xr:uid="{D4DACFF8-6E60-4823-9B0B-A2D65E63E2C4}">
      <formula1>1</formula1>
      <formula2>200</formula2>
    </dataValidation>
    <dataValidation allowBlank="1" showInputMessage="1" showErrorMessage="1" error="Įrašykite tarifą eurais" sqref="H36:H39 H23:H29 H31:H34" xr:uid="{49983965-0399-403D-B2D3-FC6A85A87B9C}"/>
    <dataValidation type="decimal" allowBlank="1" showInputMessage="1" showErrorMessage="1" error="Įrašykite veiksmo vykdymo dažnį per vienerius metus" sqref="K36:K39 K23:K29 K31:K34" xr:uid="{47802F1C-7F77-49D9-9900-1F1EA8BAD7E7}">
      <formula1>0.1</formula1>
      <formula2>200</formula2>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82553B-3C7B-4786-983D-5F0F3908985F}">
  <ds:schemaRefs>
    <ds:schemaRef ds:uri="http://schemas.microsoft.com/office/2006/documentManagement/types"/>
    <ds:schemaRef ds:uri="2e073065-020e-4dce-99c7-95e5c43123bb"/>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CDD44C7E-847E-488E-B8D9-865AD688E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85F6D8-752E-4A07-8478-9F5E63CF6CA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Skaičiuoklė</vt:lpstr>
    </vt:vector>
  </TitlesOfParts>
  <Company>u 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Damzeniene Vyginta</dc:creator>
  <cp:lastModifiedBy>Eurika Norkienė</cp:lastModifiedBy>
  <cp:lastPrinted>2022-05-17T09:25:34Z</cp:lastPrinted>
  <dcterms:created xsi:type="dcterms:W3CDTF">2018-05-22T08:03:29Z</dcterms:created>
  <dcterms:modified xsi:type="dcterms:W3CDTF">2022-06-09T11:15:21Z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y fmtid="{D5CDD505-2E9C-101B-9397-08002B2CF9AE}" pid="3" name="Order">
    <vt:r8>4503400</vt:r8>
  </property>
  <property fmtid="{D5CDD505-2E9C-101B-9397-08002B2CF9AE}" pid="4" name="_dlc_DocIdItemGuid">
    <vt:lpwstr>cc980b07-d1b9-5211-be2c-8ac98c105ee6</vt:lpwstr>
  </property>
</Properties>
</file>