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EEBF7F66-B5CB-4F1E-A6AC-D2D746D6F311}" xr6:coauthVersionLast="47" xr6:coauthVersionMax="47" xr10:uidLastSave="{00000000-0000-0000-0000-000000000000}"/>
  <bookViews>
    <workbookView xWindow="30612" yWindow="4248" windowWidth="23256" windowHeight="12576" xr2:uid="{00000000-000D-0000-FFFF-FFFF00000000}"/>
  </bookViews>
  <sheets>
    <sheet name="4 priedas" sheetId="6" r:id="rId1"/>
  </sheets>
  <definedNames>
    <definedName name="_xlnm._FilterDatabase" localSheetId="0" hidden="1">'4 priedas'!$A$8:$L$8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6" l="1"/>
  <c r="E20" i="6" l="1"/>
  <c r="F53" i="6" l="1"/>
  <c r="F51" i="6"/>
  <c r="F50" i="6"/>
  <c r="F49" i="6"/>
  <c r="F48" i="6"/>
  <c r="F46" i="6"/>
  <c r="F45" i="6"/>
  <c r="F43" i="6"/>
  <c r="F28" i="6"/>
  <c r="F27" i="6"/>
  <c r="F25" i="6"/>
  <c r="F23" i="6"/>
  <c r="F22" i="6" l="1"/>
  <c r="F21" i="6"/>
  <c r="F20" i="6"/>
  <c r="F19" i="6"/>
  <c r="F17" i="6"/>
  <c r="F16" i="6"/>
  <c r="F15" i="6"/>
  <c r="D55" i="6" l="1"/>
  <c r="B55" i="6"/>
  <c r="C55" i="6"/>
  <c r="E55" i="6"/>
  <c r="F55" i="6"/>
</calcChain>
</file>

<file path=xl/sharedStrings.xml><?xml version="1.0" encoding="utf-8"?>
<sst xmlns="http://schemas.openxmlformats.org/spreadsheetml/2006/main" count="59" uniqueCount="58">
  <si>
    <t>Lietuvos Respublikos Seimo kanceliarija</t>
  </si>
  <si>
    <t>Lietuvos Respublikos vyriausioji rinkimų komisija</t>
  </si>
  <si>
    <t>Lietuvos Respublikos konkurencijos taryba</t>
  </si>
  <si>
    <t>Lietuvos radijo ir televizijos komisija</t>
  </si>
  <si>
    <t>Lietuvos Respublikos specialiųjų tyrimų tarnyba</t>
  </si>
  <si>
    <t>Aplinkos ministerija</t>
  </si>
  <si>
    <t>Energetikos ministerija</t>
  </si>
  <si>
    <t>Finansų ministerija</t>
  </si>
  <si>
    <t>Krašto apsaugos ministerija</t>
  </si>
  <si>
    <t>Kultūros ministerija</t>
  </si>
  <si>
    <t>Socialinės apsaugos ir darbo ministerija</t>
  </si>
  <si>
    <t>Sveikatos apsaugos ministerija</t>
  </si>
  <si>
    <t>Teisingumo ministerija</t>
  </si>
  <si>
    <t>Užsienio reikalų ministerija</t>
  </si>
  <si>
    <t>Vidaus reikalų ministerija</t>
  </si>
  <si>
    <t>Žemės ūkio ministerija</t>
  </si>
  <si>
    <t>Lietuvos statistikos departamentas</t>
  </si>
  <si>
    <t>Lietuvos nacionalinė Martyno Mažvydo biblioteka</t>
  </si>
  <si>
    <t>Nacionalinis M. K. Čiurlionio dailės muziejus</t>
  </si>
  <si>
    <t>Lietuvos nacionalinis operos ir baleto teatras</t>
  </si>
  <si>
    <t>Nacionalinis Kauno dramos teatras</t>
  </si>
  <si>
    <t>Koncertinė įstaiga Lietuvos nacionalinė filharmonija</t>
  </si>
  <si>
    <t>Nacionalinis muziejus Lietuvos Didžiosios Kunigaikštystės valdovų rūmai</t>
  </si>
  <si>
    <t>Lietuvos vyriausiojo archyvaro tarnyba</t>
  </si>
  <si>
    <t>Valstybinė maisto ir veterinarijos tarnyba</t>
  </si>
  <si>
    <t>Lietuvos Respublikos generalinė prokuratūra</t>
  </si>
  <si>
    <t>Nacionalinė teismų administracija</t>
  </si>
  <si>
    <t>Lietuvos gyventojų genocido ir rezistencijos tyrimo centras</t>
  </si>
  <si>
    <t>Lietuvos Respublikos ryšių reguliavimo tarnyba</t>
  </si>
  <si>
    <t>Nacionalinis vėžio institutas</t>
  </si>
  <si>
    <t>Lietuvos istorijos institutas</t>
  </si>
  <si>
    <t>Lietuvių literatūros ir tautosakos institutas</t>
  </si>
  <si>
    <t>Valstybinis mokslinių tyrimų institutas Inovatyvios medicinos centras</t>
  </si>
  <si>
    <t>Lietuvos agrarinių ir miškų mokslų centras</t>
  </si>
  <si>
    <t>Gamtos tyrimų centras</t>
  </si>
  <si>
    <t>Valstybinis mokslinių tyrimų institutas Fizinių ir technologijos mokslų centras</t>
  </si>
  <si>
    <t>Lietuvos mokslų akademija</t>
  </si>
  <si>
    <t>Iš viso</t>
  </si>
  <si>
    <t xml:space="preserve">Lietuvos Respublikos valstybės biudžeto vykdymo ataskaitų aiškinamojo rašto </t>
  </si>
  <si>
    <t>(tūkst. eurų)</t>
  </si>
  <si>
    <t>4 priedas</t>
  </si>
  <si>
    <t>Asignavimų valdytojas</t>
  </si>
  <si>
    <t>Padidintas asignavimų planas, kai viršijamos Seimo patvirtintos asignavimų sumos</t>
  </si>
  <si>
    <t>dėl ankstesniais metais nepanaudotų pajamų įmokų likučio perkėlimo</t>
  </si>
  <si>
    <t>dėl ankstesniais metais nepanaudotų tikslinių įmokų likučio perkėlimo</t>
  </si>
  <si>
    <t>dėl kitų priežasčių</t>
  </si>
  <si>
    <t>Teismai</t>
  </si>
  <si>
    <t>Pastabos:</t>
  </si>
  <si>
    <t>Ekonomikos ir inovacijų ministerija</t>
  </si>
  <si>
    <t>Lietuvių kalbos institutas</t>
  </si>
  <si>
    <t>Valstybinė energetikos reguliavimo tarnyba</t>
  </si>
  <si>
    <t>Švietimo, mokslo ir sporto ministerija</t>
  </si>
  <si>
    <t>Lietuvos nacionalinis muziejus</t>
  </si>
  <si>
    <t>Lietuvos nacionalinis dailės muziejus</t>
  </si>
  <si>
    <t>INFORMACIJA APIE 2021 M. PADIDINTĄ ASIGNAVIMŲ PLANĄ, KAI VIRŠIJAMOS SEIMO PATVIRTINTOS ASIGNAVIMŲ SUMOS</t>
  </si>
  <si>
    <t>dėl 2021 m. viršplaninių įmokų įmokėjimo</t>
  </si>
  <si>
    <t>Lietuvos energetikos institutas</t>
  </si>
  <si>
    <t>5 stulpelyje įrašomi kiti teisės aktais reglamentuoti sąmatų patikslinimai, kai viršijama Seimo patvirtinta asignavimų suma: pagal LRV nutarimus iš skolintų lėšų skirta 145 853,7 tūkst. Eur, pereinamieji 2020 metų likučiai - 7 116,2 tūkst. Eur (iš jų - Užsienio reikalų ministerijos 3 203,0 tūkst. Eur ir 3 913,2 tūkst. Eur Krašto apsaugos ministerijos).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</si>
</sst>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##0.0"/>
    <numFmt numFmtId="166" formatCode="_-* #,##0.00\ _L_t_-;\-* #,##0.00\ _L_t_-;_-* &quot;-&quot;??\ _L_t_-;_-@_-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0" fontId="8" fillId="0" borderId="0"/>
    <xf numFmtId="0" fontId="13" fillId="0" borderId="0"/>
    <xf numFmtId="166" fontId="14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1" applyFont="1"/>
    <xf numFmtId="0" fontId="5" fillId="0" borderId="0" xfId="2" applyFont="1" applyAlignment="1">
      <alignment horizontal="center" wrapText="1"/>
    </xf>
    <xf numFmtId="0" fontId="5" fillId="0" borderId="0" xfId="2" applyFont="1" applyAlignment="1">
      <alignment wrapText="1"/>
    </xf>
    <xf numFmtId="0" fontId="3" fillId="0" borderId="0" xfId="0" applyFont="1"/>
    <xf numFmtId="0" fontId="5" fillId="0" borderId="0" xfId="2" applyFont="1" applyAlignment="1">
      <alignment horizontal="left" wrapText="1"/>
    </xf>
    <xf numFmtId="0" fontId="3" fillId="0" borderId="0" xfId="0" applyFont="1" applyAlignment="1">
      <alignment wrapText="1"/>
    </xf>
    <xf numFmtId="0" fontId="9" fillId="0" borderId="0" xfId="1" applyFont="1"/>
    <xf numFmtId="0" fontId="2" fillId="0" borderId="0" xfId="2" applyFont="1" applyAlignment="1">
      <alignment horizontal="right"/>
    </xf>
    <xf numFmtId="0" fontId="1" fillId="0" borderId="0" xfId="0" applyFont="1"/>
    <xf numFmtId="0" fontId="6" fillId="0" borderId="1" xfId="2" applyFont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165" fontId="11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vertical="center"/>
    </xf>
    <xf numFmtId="0" fontId="2" fillId="0" borderId="0" xfId="2" applyFont="1" applyFill="1"/>
    <xf numFmtId="0" fontId="10" fillId="0" borderId="0" xfId="2" applyFont="1" applyFill="1"/>
    <xf numFmtId="0" fontId="5" fillId="0" borderId="0" xfId="2" applyFont="1" applyFill="1" applyAlignment="1">
      <alignment vertical="center" wrapText="1"/>
    </xf>
    <xf numFmtId="0" fontId="10" fillId="0" borderId="0" xfId="0" applyFont="1"/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164" fontId="2" fillId="0" borderId="0" xfId="2" applyNumberFormat="1" applyFont="1" applyFill="1"/>
    <xf numFmtId="0" fontId="15" fillId="0" borderId="0" xfId="2" applyFont="1" applyAlignment="1">
      <alignment horizontal="center" vertical="center" wrapText="1"/>
    </xf>
    <xf numFmtId="0" fontId="16" fillId="0" borderId="0" xfId="1" applyFont="1"/>
    <xf numFmtId="0" fontId="10" fillId="0" borderId="0" xfId="0" applyFont="1" applyAlignment="1">
      <alignment horizontal="left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0" xfId="2" applyFont="1" applyFill="1" applyAlignment="1">
      <alignment horizontal="left" vertical="top" wrapText="1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</cellXfs>
  <cellStyles count="6">
    <cellStyle name="Įprastas" xfId="0" builtinId="0"/>
    <cellStyle name="Įprastas 2" xfId="3" xr:uid="{00000000-0005-0000-0000-000001000000}"/>
    <cellStyle name="Įprastas 2 2" xfId="4" xr:uid="{00000000-0005-0000-0000-000002000000}"/>
    <cellStyle name="Įprastas 4" xfId="1" xr:uid="{00000000-0005-0000-0000-000003000000}"/>
    <cellStyle name="Kablelis 2" xfId="5" xr:uid="{00000000-0005-0000-0000-000004000000}"/>
    <cellStyle name="Normal_aisk. 8 priedas" xfId="2" xr:uid="{00000000-0005-0000-0000-000005000000}"/>
  </cellStyles>
  <dxfs count="0"/>
  <tableStyles count="0" defaultTableStyle="TableStyleMedium2" defaultPivotStyle="PivotStyleLight16"/>
  <colors>
    <mruColors>
      <color rgb="FF99CCFF"/>
      <color rgb="FFCCFFFF"/>
      <color rgb="FFCCFF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topLeftCell="A7" workbookViewId="0">
      <selection activeCell="C50" sqref="C50"/>
    </sheetView>
  </sheetViews>
  <sheetFormatPr defaultColWidth="9.109375" defaultRowHeight="15.6" x14ac:dyDescent="0.3"/>
  <cols>
    <col min="1" max="1" width="48.6640625" style="4" customWidth="1"/>
    <col min="2" max="3" width="13.6640625" style="4" customWidth="1"/>
    <col min="4" max="6" width="12.6640625" style="4" customWidth="1"/>
    <col min="7" max="7" width="9.109375" style="4"/>
    <col min="8" max="8" width="5.44140625" style="4" customWidth="1"/>
    <col min="9" max="9" width="6" style="4" customWidth="1"/>
    <col min="10" max="11" width="9.109375" style="4"/>
    <col min="12" max="12" width="6.6640625" style="4" customWidth="1"/>
    <col min="13" max="13" width="6" style="4" customWidth="1"/>
    <col min="14" max="16384" width="9.109375" style="4"/>
  </cols>
  <sheetData>
    <row r="1" spans="1:6" ht="41.25" customHeight="1" x14ac:dyDescent="0.3">
      <c r="A1" s="1"/>
      <c r="B1" s="1"/>
      <c r="C1" s="2"/>
      <c r="D1" s="3"/>
      <c r="E1" s="36" t="s">
        <v>38</v>
      </c>
      <c r="F1" s="36"/>
    </row>
    <row r="2" spans="1:6" ht="14.25" customHeight="1" x14ac:dyDescent="0.3">
      <c r="A2" s="1"/>
      <c r="B2" s="1"/>
      <c r="C2" s="2"/>
      <c r="D2" s="3"/>
      <c r="E2" s="26" t="s">
        <v>40</v>
      </c>
      <c r="F2" s="26"/>
    </row>
    <row r="3" spans="1:6" x14ac:dyDescent="0.3">
      <c r="A3" s="1"/>
      <c r="B3" s="1"/>
      <c r="C3" s="2"/>
      <c r="D3" s="3"/>
      <c r="E3" s="5"/>
      <c r="F3" s="1"/>
    </row>
    <row r="4" spans="1:6" s="6" customFormat="1" ht="33" customHeight="1" x14ac:dyDescent="0.3">
      <c r="A4" s="37" t="s">
        <v>54</v>
      </c>
      <c r="B4" s="37"/>
      <c r="C4" s="37"/>
      <c r="D4" s="37"/>
      <c r="E4" s="37"/>
      <c r="F4" s="37"/>
    </row>
    <row r="5" spans="1:6" x14ac:dyDescent="0.3">
      <c r="A5" s="27"/>
      <c r="B5" s="31"/>
      <c r="C5" s="31"/>
      <c r="D5" s="27"/>
      <c r="E5" s="27"/>
      <c r="F5" s="27"/>
    </row>
    <row r="6" spans="1:6" s="9" customFormat="1" ht="13.8" x14ac:dyDescent="0.25">
      <c r="A6" s="7"/>
      <c r="B6" s="32"/>
      <c r="C6" s="32"/>
      <c r="D6" s="7"/>
      <c r="E6" s="7"/>
      <c r="F6" s="8" t="s">
        <v>39</v>
      </c>
    </row>
    <row r="7" spans="1:6" s="25" customFormat="1" ht="28.5" customHeight="1" x14ac:dyDescent="0.25">
      <c r="A7" s="38" t="s">
        <v>41</v>
      </c>
      <c r="B7" s="40" t="s">
        <v>42</v>
      </c>
      <c r="C7" s="41"/>
      <c r="D7" s="41"/>
      <c r="E7" s="42"/>
      <c r="F7" s="43" t="s">
        <v>37</v>
      </c>
    </row>
    <row r="8" spans="1:6" s="25" customFormat="1" ht="75.75" customHeight="1" x14ac:dyDescent="0.25">
      <c r="A8" s="39"/>
      <c r="B8" s="10" t="s">
        <v>43</v>
      </c>
      <c r="C8" s="10" t="s">
        <v>44</v>
      </c>
      <c r="D8" s="29" t="s">
        <v>55</v>
      </c>
      <c r="E8" s="28" t="s">
        <v>45</v>
      </c>
      <c r="F8" s="44"/>
    </row>
    <row r="9" spans="1:6" s="25" customFormat="1" ht="13.5" customHeight="1" x14ac:dyDescent="0.25">
      <c r="A9" s="11">
        <v>1</v>
      </c>
      <c r="B9" s="12">
        <v>2</v>
      </c>
      <c r="C9" s="12">
        <v>3</v>
      </c>
      <c r="D9" s="12">
        <v>4</v>
      </c>
      <c r="E9" s="11">
        <v>5</v>
      </c>
      <c r="F9" s="12">
        <v>6</v>
      </c>
    </row>
    <row r="10" spans="1:6" s="25" customFormat="1" ht="13.5" customHeight="1" x14ac:dyDescent="0.25">
      <c r="A10" s="13" t="s">
        <v>3</v>
      </c>
      <c r="B10" s="14">
        <v>575.29999999999995</v>
      </c>
      <c r="C10" s="14"/>
      <c r="D10" s="14"/>
      <c r="E10" s="14"/>
      <c r="F10" s="14">
        <v>575.29999999999995</v>
      </c>
    </row>
    <row r="11" spans="1:6" s="25" customFormat="1" ht="13.5" customHeight="1" x14ac:dyDescent="0.25">
      <c r="A11" s="13" t="s">
        <v>50</v>
      </c>
      <c r="B11" s="14">
        <v>3723.2</v>
      </c>
      <c r="C11" s="14"/>
      <c r="D11" s="14"/>
      <c r="E11" s="14"/>
      <c r="F11" s="14">
        <v>3723.2</v>
      </c>
    </row>
    <row r="12" spans="1:6" s="25" customFormat="1" ht="13.5" customHeight="1" x14ac:dyDescent="0.25">
      <c r="A12" s="13" t="s">
        <v>4</v>
      </c>
      <c r="B12" s="14">
        <v>0.09</v>
      </c>
      <c r="C12" s="14"/>
      <c r="D12" s="14"/>
      <c r="E12" s="14"/>
      <c r="F12" s="14">
        <v>0.09</v>
      </c>
    </row>
    <row r="13" spans="1:6" s="25" customFormat="1" ht="13.5" customHeight="1" x14ac:dyDescent="0.25">
      <c r="A13" s="13" t="s">
        <v>0</v>
      </c>
      <c r="B13" s="14">
        <v>2.2000000000000002</v>
      </c>
      <c r="C13" s="14"/>
      <c r="D13" s="14"/>
      <c r="E13" s="14"/>
      <c r="F13" s="14">
        <v>2.2000000000000002</v>
      </c>
    </row>
    <row r="14" spans="1:6" s="25" customFormat="1" ht="13.5" customHeight="1" x14ac:dyDescent="0.25">
      <c r="A14" s="13" t="s">
        <v>1</v>
      </c>
      <c r="B14" s="14"/>
      <c r="C14" s="14"/>
      <c r="D14" s="14"/>
      <c r="E14" s="14">
        <v>189.4</v>
      </c>
      <c r="F14" s="14">
        <v>189.4</v>
      </c>
    </row>
    <row r="15" spans="1:6" s="25" customFormat="1" ht="13.5" customHeight="1" x14ac:dyDescent="0.25">
      <c r="A15" s="13" t="s">
        <v>2</v>
      </c>
      <c r="B15" s="14">
        <v>56.8</v>
      </c>
      <c r="C15" s="14"/>
      <c r="D15" s="14">
        <v>80</v>
      </c>
      <c r="E15" s="14"/>
      <c r="F15" s="14">
        <f>80+56.8</f>
        <v>136.80000000000001</v>
      </c>
    </row>
    <row r="16" spans="1:6" s="25" customFormat="1" ht="13.5" customHeight="1" x14ac:dyDescent="0.25">
      <c r="A16" s="13" t="s">
        <v>5</v>
      </c>
      <c r="B16" s="14">
        <v>667.2</v>
      </c>
      <c r="C16" s="14"/>
      <c r="D16" s="14">
        <v>204.6</v>
      </c>
      <c r="E16" s="14"/>
      <c r="F16" s="14">
        <f>204.6+667.2</f>
        <v>871.80000000000007</v>
      </c>
    </row>
    <row r="17" spans="1:12" s="25" customFormat="1" ht="13.5" customHeight="1" x14ac:dyDescent="0.25">
      <c r="A17" s="13" t="s">
        <v>48</v>
      </c>
      <c r="B17" s="14">
        <v>16.600000000000001</v>
      </c>
      <c r="C17" s="14">
        <v>2987.6</v>
      </c>
      <c r="D17" s="14">
        <v>3744.9</v>
      </c>
      <c r="E17" s="14"/>
      <c r="F17" s="14">
        <f>3744.9+3004.2</f>
        <v>6749.1</v>
      </c>
      <c r="L17" s="33"/>
    </row>
    <row r="18" spans="1:12" s="25" customFormat="1" ht="13.5" customHeight="1" x14ac:dyDescent="0.25">
      <c r="A18" s="13" t="s">
        <v>6</v>
      </c>
      <c r="B18" s="15"/>
      <c r="C18" s="14"/>
      <c r="D18" s="14"/>
      <c r="E18" s="15">
        <v>1274.5999999999999</v>
      </c>
      <c r="F18" s="15">
        <v>1274.5999999999999</v>
      </c>
    </row>
    <row r="19" spans="1:12" s="25" customFormat="1" ht="13.5" customHeight="1" x14ac:dyDescent="0.25">
      <c r="A19" s="13" t="s">
        <v>7</v>
      </c>
      <c r="B19" s="15">
        <v>137</v>
      </c>
      <c r="C19" s="15">
        <v>0.04</v>
      </c>
      <c r="D19" s="15">
        <v>2878.5</v>
      </c>
      <c r="E19" s="34">
        <v>42612.7</v>
      </c>
      <c r="F19" s="15">
        <f>45491.2+137</f>
        <v>45628.2</v>
      </c>
    </row>
    <row r="20" spans="1:12" s="17" customFormat="1" ht="13.5" customHeight="1" x14ac:dyDescent="0.25">
      <c r="A20" s="13" t="s">
        <v>8</v>
      </c>
      <c r="B20" s="15">
        <v>1574.4</v>
      </c>
      <c r="C20" s="16"/>
      <c r="D20" s="14"/>
      <c r="E20" s="15">
        <f>55220+646.3+3266.9</f>
        <v>59133.200000000004</v>
      </c>
      <c r="F20" s="15">
        <f>55220+5487.6</f>
        <v>60707.6</v>
      </c>
    </row>
    <row r="21" spans="1:12" s="25" customFormat="1" ht="13.5" customHeight="1" x14ac:dyDescent="0.25">
      <c r="A21" s="13" t="s">
        <v>9</v>
      </c>
      <c r="B21" s="15">
        <v>7346.6</v>
      </c>
      <c r="C21" s="15"/>
      <c r="D21" s="15">
        <v>113.7</v>
      </c>
      <c r="E21" s="15"/>
      <c r="F21" s="15">
        <f>113.7+7346.6</f>
        <v>7460.3</v>
      </c>
    </row>
    <row r="22" spans="1:12" s="25" customFormat="1" ht="13.5" customHeight="1" x14ac:dyDescent="0.25">
      <c r="A22" s="13" t="s">
        <v>10</v>
      </c>
      <c r="B22" s="15">
        <v>1182.7</v>
      </c>
      <c r="C22" s="15">
        <v>86.9</v>
      </c>
      <c r="D22" s="15">
        <v>556.9</v>
      </c>
      <c r="E22" s="15"/>
      <c r="F22" s="15">
        <f>556.9+1269.6</f>
        <v>1826.5</v>
      </c>
    </row>
    <row r="23" spans="1:12" s="25" customFormat="1" ht="13.5" customHeight="1" x14ac:dyDescent="0.25">
      <c r="A23" s="13" t="s">
        <v>11</v>
      </c>
      <c r="B23" s="15">
        <v>1945</v>
      </c>
      <c r="C23" s="15"/>
      <c r="D23" s="15">
        <v>483.7</v>
      </c>
      <c r="E23" s="15"/>
      <c r="F23" s="15">
        <f>483.7+1945</f>
        <v>2428.6999999999998</v>
      </c>
    </row>
    <row r="24" spans="1:12" s="25" customFormat="1" ht="13.5" customHeight="1" x14ac:dyDescent="0.25">
      <c r="A24" s="13" t="s">
        <v>51</v>
      </c>
      <c r="B24" s="15">
        <v>571</v>
      </c>
      <c r="C24" s="15"/>
      <c r="D24" s="15"/>
      <c r="E24" s="15"/>
      <c r="F24" s="15">
        <v>571</v>
      </c>
    </row>
    <row r="25" spans="1:12" s="17" customFormat="1" ht="13.5" customHeight="1" x14ac:dyDescent="0.25">
      <c r="A25" s="13" t="s">
        <v>12</v>
      </c>
      <c r="B25" s="15">
        <v>298.8</v>
      </c>
      <c r="C25" s="15">
        <v>1026.5</v>
      </c>
      <c r="D25" s="15">
        <v>356.7</v>
      </c>
      <c r="E25" s="15">
        <v>6835.2</v>
      </c>
      <c r="F25" s="15">
        <f>7191.9+1325.3</f>
        <v>8517.1999999999989</v>
      </c>
    </row>
    <row r="26" spans="1:12" s="25" customFormat="1" ht="13.5" customHeight="1" x14ac:dyDescent="0.25">
      <c r="A26" s="13" t="s">
        <v>13</v>
      </c>
      <c r="B26" s="15"/>
      <c r="C26" s="15"/>
      <c r="D26" s="15"/>
      <c r="E26" s="15">
        <v>3203</v>
      </c>
      <c r="F26" s="15">
        <v>3203</v>
      </c>
    </row>
    <row r="27" spans="1:12" s="25" customFormat="1" ht="13.5" customHeight="1" x14ac:dyDescent="0.25">
      <c r="A27" s="13" t="s">
        <v>14</v>
      </c>
      <c r="B27" s="15">
        <v>1737.1</v>
      </c>
      <c r="C27" s="15"/>
      <c r="D27" s="15">
        <v>356.9</v>
      </c>
      <c r="E27" s="15">
        <f>3171.8+36550</f>
        <v>39721.800000000003</v>
      </c>
      <c r="F27" s="15">
        <f>40078.7+1737.1</f>
        <v>41815.799999999996</v>
      </c>
    </row>
    <row r="28" spans="1:12" s="25" customFormat="1" ht="13.5" customHeight="1" x14ac:dyDescent="0.25">
      <c r="A28" s="13" t="s">
        <v>15</v>
      </c>
      <c r="B28" s="15">
        <v>456.9</v>
      </c>
      <c r="C28" s="15"/>
      <c r="D28" s="15">
        <v>123.5</v>
      </c>
      <c r="E28" s="15"/>
      <c r="F28" s="15">
        <f>123.5+456.9</f>
        <v>580.4</v>
      </c>
    </row>
    <row r="29" spans="1:12" s="25" customFormat="1" ht="13.5" customHeight="1" x14ac:dyDescent="0.25">
      <c r="A29" s="13" t="s">
        <v>16</v>
      </c>
      <c r="B29" s="15">
        <v>38.700000000000003</v>
      </c>
      <c r="C29" s="15"/>
      <c r="D29" s="15"/>
      <c r="E29" s="15"/>
      <c r="F29" s="15">
        <v>38.700000000000003</v>
      </c>
    </row>
    <row r="30" spans="1:12" s="25" customFormat="1" ht="13.5" customHeight="1" x14ac:dyDescent="0.25">
      <c r="A30" s="13" t="s">
        <v>17</v>
      </c>
      <c r="B30" s="15">
        <v>4</v>
      </c>
      <c r="C30" s="15"/>
      <c r="D30" s="15"/>
      <c r="E30" s="15"/>
      <c r="F30" s="15">
        <v>4</v>
      </c>
    </row>
    <row r="31" spans="1:12" s="25" customFormat="1" ht="13.5" customHeight="1" x14ac:dyDescent="0.25">
      <c r="A31" s="13" t="s">
        <v>52</v>
      </c>
      <c r="B31" s="15">
        <v>118.4</v>
      </c>
      <c r="C31" s="15"/>
      <c r="D31" s="15"/>
      <c r="E31" s="15"/>
      <c r="F31" s="15">
        <v>118.4</v>
      </c>
    </row>
    <row r="32" spans="1:12" s="25" customFormat="1" ht="13.5" customHeight="1" x14ac:dyDescent="0.25">
      <c r="A32" s="13" t="s">
        <v>53</v>
      </c>
      <c r="B32" s="15">
        <v>137.5</v>
      </c>
      <c r="C32" s="15"/>
      <c r="D32" s="15"/>
      <c r="E32" s="15"/>
      <c r="F32" s="15">
        <v>137.5</v>
      </c>
    </row>
    <row r="33" spans="1:6" s="25" customFormat="1" ht="13.5" customHeight="1" x14ac:dyDescent="0.25">
      <c r="A33" s="13" t="s">
        <v>18</v>
      </c>
      <c r="B33" s="15"/>
      <c r="C33" s="15"/>
      <c r="D33" s="15">
        <v>20</v>
      </c>
      <c r="E33" s="15"/>
      <c r="F33" s="15">
        <v>20</v>
      </c>
    </row>
    <row r="34" spans="1:6" s="25" customFormat="1" ht="13.5" customHeight="1" x14ac:dyDescent="0.25">
      <c r="A34" s="13" t="s">
        <v>19</v>
      </c>
      <c r="B34" s="15">
        <v>13.8</v>
      </c>
      <c r="C34" s="15"/>
      <c r="D34" s="15"/>
      <c r="E34" s="15"/>
      <c r="F34" s="15">
        <v>13.8</v>
      </c>
    </row>
    <row r="35" spans="1:6" s="25" customFormat="1" ht="13.5" customHeight="1" x14ac:dyDescent="0.25">
      <c r="A35" s="13" t="s">
        <v>20</v>
      </c>
      <c r="B35" s="15">
        <v>78</v>
      </c>
      <c r="C35" s="15"/>
      <c r="D35" s="15"/>
      <c r="E35" s="15"/>
      <c r="F35" s="15">
        <v>78</v>
      </c>
    </row>
    <row r="36" spans="1:6" s="25" customFormat="1" ht="13.5" customHeight="1" x14ac:dyDescent="0.25">
      <c r="A36" s="13" t="s">
        <v>21</v>
      </c>
      <c r="B36" s="15">
        <v>0.2</v>
      </c>
      <c r="C36" s="15"/>
      <c r="D36" s="15"/>
      <c r="E36" s="15"/>
      <c r="F36" s="15">
        <v>0.2</v>
      </c>
    </row>
    <row r="37" spans="1:6" s="25" customFormat="1" ht="26.25" customHeight="1" x14ac:dyDescent="0.25">
      <c r="A37" s="13" t="s">
        <v>22</v>
      </c>
      <c r="B37" s="15">
        <v>155.1</v>
      </c>
      <c r="C37" s="15"/>
      <c r="D37" s="15"/>
      <c r="E37" s="15"/>
      <c r="F37" s="15">
        <v>155.1</v>
      </c>
    </row>
    <row r="38" spans="1:6" s="25" customFormat="1" ht="14.25" customHeight="1" x14ac:dyDescent="0.25">
      <c r="A38" s="13" t="s">
        <v>23</v>
      </c>
      <c r="B38" s="15">
        <v>118</v>
      </c>
      <c r="C38" s="15"/>
      <c r="D38" s="15"/>
      <c r="E38" s="15"/>
      <c r="F38" s="15">
        <v>118</v>
      </c>
    </row>
    <row r="39" spans="1:6" s="25" customFormat="1" ht="14.25" customHeight="1" x14ac:dyDescent="0.25">
      <c r="A39" s="13" t="s">
        <v>24</v>
      </c>
      <c r="B39" s="15">
        <v>691.9</v>
      </c>
      <c r="C39" s="15"/>
      <c r="D39" s="15">
        <v>2815.3</v>
      </c>
      <c r="E39" s="15"/>
      <c r="F39" s="15">
        <v>3507.2</v>
      </c>
    </row>
    <row r="40" spans="1:6" s="25" customFormat="1" ht="13.5" customHeight="1" x14ac:dyDescent="0.25">
      <c r="A40" s="13" t="s">
        <v>25</v>
      </c>
      <c r="B40" s="15">
        <v>0.7</v>
      </c>
      <c r="C40" s="15"/>
      <c r="D40" s="15"/>
      <c r="E40" s="15"/>
      <c r="F40" s="15">
        <v>0.7</v>
      </c>
    </row>
    <row r="41" spans="1:6" s="25" customFormat="1" ht="13.5" customHeight="1" x14ac:dyDescent="0.25">
      <c r="A41" s="13" t="s">
        <v>26</v>
      </c>
      <c r="B41" s="15">
        <v>0.01</v>
      </c>
      <c r="C41" s="15"/>
      <c r="D41" s="15"/>
      <c r="E41" s="15"/>
      <c r="F41" s="15">
        <v>0.01</v>
      </c>
    </row>
    <row r="42" spans="1:6" s="25" customFormat="1" ht="13.5" customHeight="1" x14ac:dyDescent="0.25">
      <c r="A42" s="13" t="s">
        <v>46</v>
      </c>
      <c r="B42" s="15">
        <v>9.1</v>
      </c>
      <c r="C42" s="15"/>
      <c r="D42" s="15">
        <v>35.4</v>
      </c>
      <c r="E42" s="15"/>
      <c r="F42" s="15">
        <v>44.5</v>
      </c>
    </row>
    <row r="43" spans="1:6" s="25" customFormat="1" ht="13.5" customHeight="1" x14ac:dyDescent="0.25">
      <c r="A43" s="13" t="s">
        <v>27</v>
      </c>
      <c r="B43" s="25">
        <v>97.8</v>
      </c>
      <c r="C43" s="15"/>
      <c r="D43" s="15">
        <v>55.7</v>
      </c>
      <c r="E43" s="15"/>
      <c r="F43" s="15">
        <f>55.7+97.8</f>
        <v>153.5</v>
      </c>
    </row>
    <row r="44" spans="1:6" s="25" customFormat="1" ht="13.5" customHeight="1" x14ac:dyDescent="0.25">
      <c r="A44" s="13" t="s">
        <v>28</v>
      </c>
      <c r="B44" s="15">
        <v>2717.8</v>
      </c>
      <c r="C44" s="15"/>
      <c r="D44" s="15"/>
      <c r="E44" s="15"/>
      <c r="F44" s="15">
        <v>2717.8</v>
      </c>
    </row>
    <row r="45" spans="1:6" s="25" customFormat="1" ht="13.5" customHeight="1" x14ac:dyDescent="0.25">
      <c r="A45" s="13" t="s">
        <v>56</v>
      </c>
      <c r="B45" s="15">
        <v>15.4</v>
      </c>
      <c r="C45" s="15"/>
      <c r="D45" s="15">
        <v>258</v>
      </c>
      <c r="E45" s="15"/>
      <c r="F45" s="15">
        <f>258+15.4</f>
        <v>273.39999999999998</v>
      </c>
    </row>
    <row r="46" spans="1:6" s="25" customFormat="1" ht="13.5" customHeight="1" x14ac:dyDescent="0.25">
      <c r="A46" s="13" t="s">
        <v>29</v>
      </c>
      <c r="B46" s="15">
        <v>235.3</v>
      </c>
      <c r="C46" s="15"/>
      <c r="D46" s="15">
        <v>101.5</v>
      </c>
      <c r="E46" s="15"/>
      <c r="F46" s="15">
        <f>101.5+235.3</f>
        <v>336.8</v>
      </c>
    </row>
    <row r="47" spans="1:6" s="25" customFormat="1" ht="13.5" customHeight="1" x14ac:dyDescent="0.25">
      <c r="A47" s="13" t="s">
        <v>30</v>
      </c>
      <c r="B47" s="15">
        <v>49</v>
      </c>
      <c r="C47" s="15"/>
      <c r="D47" s="15"/>
      <c r="E47" s="15"/>
      <c r="F47" s="15">
        <v>49</v>
      </c>
    </row>
    <row r="48" spans="1:6" s="25" customFormat="1" ht="13.5" customHeight="1" x14ac:dyDescent="0.25">
      <c r="A48" s="13" t="s">
        <v>31</v>
      </c>
      <c r="B48" s="15">
        <v>11.2</v>
      </c>
      <c r="C48" s="15"/>
      <c r="D48" s="15">
        <v>5</v>
      </c>
      <c r="E48" s="15"/>
      <c r="F48" s="15">
        <f>5+11.2</f>
        <v>16.2</v>
      </c>
    </row>
    <row r="49" spans="1:6" s="25" customFormat="1" ht="13.5" customHeight="1" x14ac:dyDescent="0.25">
      <c r="A49" s="13" t="s">
        <v>49</v>
      </c>
      <c r="B49" s="15">
        <v>1</v>
      </c>
      <c r="C49" s="15"/>
      <c r="D49" s="15">
        <v>5.6</v>
      </c>
      <c r="E49" s="15"/>
      <c r="F49" s="15">
        <f>5.6+1</f>
        <v>6.6</v>
      </c>
    </row>
    <row r="50" spans="1:6" s="25" customFormat="1" ht="23.25" customHeight="1" x14ac:dyDescent="0.25">
      <c r="A50" s="13" t="s">
        <v>32</v>
      </c>
      <c r="B50" s="15">
        <v>8.1</v>
      </c>
      <c r="C50" s="15"/>
      <c r="D50" s="15">
        <v>109.5</v>
      </c>
      <c r="E50" s="15"/>
      <c r="F50" s="15">
        <f>109.5+8.1</f>
        <v>117.6</v>
      </c>
    </row>
    <row r="51" spans="1:6" s="25" customFormat="1" ht="13.5" customHeight="1" x14ac:dyDescent="0.25">
      <c r="A51" s="13" t="s">
        <v>33</v>
      </c>
      <c r="B51" s="15">
        <v>836</v>
      </c>
      <c r="C51" s="15"/>
      <c r="D51" s="15">
        <v>1511.6</v>
      </c>
      <c r="E51" s="15"/>
      <c r="F51" s="15">
        <f>1511.6+836</f>
        <v>2347.6</v>
      </c>
    </row>
    <row r="52" spans="1:6" s="25" customFormat="1" ht="13.5" customHeight="1" x14ac:dyDescent="0.25">
      <c r="A52" s="13" t="s">
        <v>34</v>
      </c>
      <c r="B52" s="15">
        <v>141.9</v>
      </c>
      <c r="C52" s="15"/>
      <c r="D52" s="15"/>
      <c r="E52" s="15"/>
      <c r="F52" s="15">
        <v>141.9</v>
      </c>
    </row>
    <row r="53" spans="1:6" s="25" customFormat="1" ht="25.5" customHeight="1" x14ac:dyDescent="0.25">
      <c r="A53" s="18" t="s">
        <v>35</v>
      </c>
      <c r="B53" s="19">
        <v>347.4</v>
      </c>
      <c r="C53" s="19"/>
      <c r="D53" s="15">
        <v>273.39999999999998</v>
      </c>
      <c r="E53" s="19"/>
      <c r="F53" s="19">
        <f>273.4+347.4</f>
        <v>620.79999999999995</v>
      </c>
    </row>
    <row r="54" spans="1:6" s="25" customFormat="1" ht="13.5" customHeight="1" x14ac:dyDescent="0.25">
      <c r="A54" s="18" t="s">
        <v>36</v>
      </c>
      <c r="B54" s="19"/>
      <c r="C54" s="19"/>
      <c r="D54" s="15">
        <v>3.7</v>
      </c>
      <c r="E54" s="19"/>
      <c r="F54" s="19">
        <v>3.7</v>
      </c>
    </row>
    <row r="55" spans="1:6" s="25" customFormat="1" ht="13.5" customHeight="1" x14ac:dyDescent="0.25">
      <c r="A55" s="20" t="s">
        <v>37</v>
      </c>
      <c r="B55" s="21">
        <f>SUM(B10:B54)</f>
        <v>26117.200000000004</v>
      </c>
      <c r="C55" s="21">
        <f>SUM(C10:C54)</f>
        <v>4101.04</v>
      </c>
      <c r="D55" s="21">
        <f>SUM(D10:D54)</f>
        <v>14094.100000000002</v>
      </c>
      <c r="E55" s="21">
        <f>SUM(E10:E54)</f>
        <v>152969.9</v>
      </c>
      <c r="F55" s="21">
        <f>SUM(F10:F54)</f>
        <v>197282.20000000004</v>
      </c>
    </row>
    <row r="56" spans="1:6" s="25" customFormat="1" ht="13.2" x14ac:dyDescent="0.25">
      <c r="A56" s="22" t="s">
        <v>47</v>
      </c>
      <c r="B56" s="22"/>
      <c r="C56" s="30"/>
      <c r="D56" s="22"/>
      <c r="E56" s="30"/>
      <c r="F56" s="23"/>
    </row>
    <row r="57" spans="1:6" s="25" customFormat="1" ht="53.25" customHeight="1" x14ac:dyDescent="0.25">
      <c r="A57" s="35" t="s">
        <v>57</v>
      </c>
      <c r="B57" s="35"/>
      <c r="C57" s="35"/>
      <c r="D57" s="35"/>
      <c r="E57" s="35"/>
      <c r="F57" s="35"/>
    </row>
    <row r="58" spans="1:6" ht="15.75" customHeight="1" x14ac:dyDescent="0.3">
      <c r="A58" s="24"/>
      <c r="B58" s="24"/>
      <c r="C58" s="24"/>
      <c r="D58" s="24"/>
      <c r="E58" s="24"/>
      <c r="F58" s="24"/>
    </row>
  </sheetData>
  <mergeCells count="6">
    <mergeCell ref="A57:F57"/>
    <mergeCell ref="E1:F1"/>
    <mergeCell ref="A4:F4"/>
    <mergeCell ref="A7:A8"/>
    <mergeCell ref="B7:E7"/>
    <mergeCell ref="F7:F8"/>
  </mergeCell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Michelbertienė</dc:creator>
  <cp:lastModifiedBy>Regina Kiselienė</cp:lastModifiedBy>
  <cp:lastPrinted>2020-02-21T07:54:13Z</cp:lastPrinted>
  <dcterms:created xsi:type="dcterms:W3CDTF">2017-02-21T14:59:39Z</dcterms:created>
  <dcterms:modified xsi:type="dcterms:W3CDTF">2022-03-23T14:24:24Z</dcterms:modified>
</cp:coreProperties>
</file>