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7.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R:\VPOS\MEDŽIAGA\"/>
    </mc:Choice>
  </mc:AlternateContent>
  <xr:revisionPtr revIDLastSave="0" documentId="8_{37AB2A06-7BFB-4BF5-82AB-A1BA4AE2009E}" xr6:coauthVersionLast="47" xr6:coauthVersionMax="47" xr10:uidLastSave="{00000000-0000-0000-0000-000000000000}"/>
  <bookViews>
    <workbookView xWindow="-108" yWindow="-108" windowWidth="30936" windowHeight="16896" xr2:uid="{00000000-000D-0000-FFFF-FFFF00000000}"/>
  </bookViews>
  <sheets>
    <sheet name="Didelė rizika" sheetId="1" r:id="rId1"/>
    <sheet name="Vidutinė rizika" sheetId="2" r:id="rId2"/>
  </sheets>
  <definedNames>
    <definedName name="_xlnm._FilterDatabase" localSheetId="0" hidden="1">'Didelė rizika'!$A$3:$H$54</definedName>
    <definedName name="_xlnm._FilterDatabase" localSheetId="1" hidden="1">'Vidutinė rizika'!$A$3:$F$46</definedName>
    <definedName name="Z_05128925_EEB4_4D9D_B1EB_217A90EA97CC_.wvu.FilterData" localSheetId="0" hidden="1">'Didelė rizika'!$A$3:$H$54</definedName>
    <definedName name="Z_05128925_EEB4_4D9D_B1EB_217A90EA97CC_.wvu.FilterData" localSheetId="1" hidden="1">'Vidutinė rizika'!$A$3:$F$46</definedName>
    <definedName name="Z_084BD007_B3E3_45E4_92ED_8E5AD6E50B6B_.wvu.FilterData" localSheetId="0" hidden="1">'Didelė rizika'!$A$3:$H$54</definedName>
    <definedName name="Z_084BD007_B3E3_45E4_92ED_8E5AD6E50B6B_.wvu.FilterData" localSheetId="1" hidden="1">'Vidutinė rizika'!$A$3:$F$46</definedName>
    <definedName name="Z_0D0DC242_EE8E_4729_B44E_A6716B8FFF75_.wvu.FilterData" localSheetId="0" hidden="1">'Didelė rizika'!$A$3:$H$54</definedName>
    <definedName name="Z_0D0DC242_EE8E_4729_B44E_A6716B8FFF75_.wvu.FilterData" localSheetId="1" hidden="1">'Vidutinė rizika'!$A$3:$F$46</definedName>
    <definedName name="Z_41FD65CC_1F8A_4BEE_A945_5F9C277B66F0_.wvu.FilterData" localSheetId="0" hidden="1">'Didelė rizika'!$A$3:$H$54</definedName>
    <definedName name="Z_41FD65CC_1F8A_4BEE_A945_5F9C277B66F0_.wvu.FilterData" localSheetId="1" hidden="1">'Vidutinė rizika'!$A$3:$F$46</definedName>
    <definedName name="Z_5B6E6AE4_8E6E_45A1_99D6_AC1BDEE59D4D_.wvu.FilterData" localSheetId="1" hidden="1">'Vidutinė rizika'!$A$3:$F$46</definedName>
    <definedName name="Z_8AF39A2A_63F1_4DF3_A22C_77623A744E52_.wvu.FilterData" localSheetId="0" hidden="1">'Didelė rizika'!$A$3:$H$3</definedName>
    <definedName name="Z_8AF39A2A_63F1_4DF3_A22C_77623A744E52_.wvu.FilterData" localSheetId="1" hidden="1">'Vidutinė rizika'!$A$3:$F$3</definedName>
    <definedName name="Z_907D0C87_44BC_487A_8FA9_FC04C523C668_.wvu.FilterData" localSheetId="0" hidden="1">'Didelė rizika'!$A$3:$H$54</definedName>
    <definedName name="Z_907D0C87_44BC_487A_8FA9_FC04C523C668_.wvu.FilterData" localSheetId="1" hidden="1">'Vidutinė rizika'!$A$3:$F$46</definedName>
    <definedName name="Z_B041E6D2_A296_4554_98F8_242B2C489486_.wvu.FilterData" localSheetId="0" hidden="1">'Didelė rizika'!$A$3:$H$54</definedName>
    <definedName name="Z_B041E6D2_A296_4554_98F8_242B2C489486_.wvu.FilterData" localSheetId="1" hidden="1">'Vidutinė rizika'!$A$3:$F$46</definedName>
    <definedName name="Z_B2D7CEE2_B720_483C_B1A2_6E55774182A1_.wvu.FilterData" localSheetId="0" hidden="1">'Didelė rizika'!$A$3:$H$54</definedName>
    <definedName name="Z_B2D7CEE2_B720_483C_B1A2_6E55774182A1_.wvu.FilterData" localSheetId="1" hidden="1">'Vidutinė rizika'!$A$3:$F$46</definedName>
    <definedName name="Z_C4154230_4358_468E_B914_B9A0AF2406AD_.wvu.FilterData" localSheetId="0" hidden="1">'Didelė rizika'!$A$3:$H$54</definedName>
    <definedName name="Z_C4154230_4358_468E_B914_B9A0AF2406AD_.wvu.FilterData" localSheetId="1" hidden="1">'Vidutinė rizika'!$A$3:$F$46</definedName>
    <definedName name="Z_CB0962BC_0602_499D_A1E6_B0D89550CD1F_.wvu.FilterData" localSheetId="1" hidden="1">'Vidutinė rizika'!$A$3:$F$46</definedName>
    <definedName name="Z_CF01CDCB_12C9_4930_9011_7F2883E4348D_.wvu.FilterData" localSheetId="0" hidden="1">'Didelė rizika'!$A$3:$H$54</definedName>
    <definedName name="Z_CF01CDCB_12C9_4930_9011_7F2883E4348D_.wvu.FilterData" localSheetId="1" hidden="1">'Vidutinė rizika'!$A$3:$F$46</definedName>
  </definedNames>
  <calcPr calcId="191029"/>
  <customWorkbookViews>
    <customWorkbookView name="Eurika Norkienė - Individuali peržiūra" guid="{05128925-EEB4-4D9D-B1EB-217A90EA97CC}" mergeInterval="0" personalView="1" maximized="1" xWindow="-9" yWindow="-9" windowWidth="2578" windowHeight="1408" activeSheetId="1"/>
    <customWorkbookView name="Gražina Meiduvienė - Individuali peržiūra" guid="{907D0C87-44BC-487A-8FA9-FC04C523C668}" mergeInterval="0" personalView="1" maximized="1" windowWidth="1916" windowHeight="814" activeSheetId="1"/>
    <customWorkbookView name="Indrė Jocė - Individuali peržiūra" guid="{084BD007-B3E3-45E4-92ED-8E5AD6E50B6B}" mergeInterval="0" personalView="1" maximized="1" windowWidth="1532" windowHeight="638" activeSheetId="1"/>
    <customWorkbookView name="Akvilė Svirkė - Individuali peržiūra" guid="{8AF39A2A-63F1-4DF3-A22C-77623A744E52}" mergeInterval="0" personalView="1" maximized="1" windowWidth="1916" windowHeight="864" activeSheetId="1"/>
    <customWorkbookView name="Roma Narečionienė - Individuali peržiūra" guid="{41FD65CC-1F8A-4BEE-A945-5F9C277B66F0}" mergeInterval="0" personalView="1" maximized="1" windowWidth="1676" windowHeight="724" activeSheetId="1"/>
    <customWorkbookView name="Banga Vaitkutė - Individuali peržiūra" guid="{C4154230-4358-468E-B914-B9A0AF2406AD}" mergeInterval="0" personalView="1" maximized="1" windowWidth="1532" windowHeight="638" activeSheetId="1"/>
    <customWorkbookView name="Rima Martinėnienė - Individuali peržiūra" guid="{B2D7CEE2-B720-483C-B1A2-6E55774182A1}" mergeInterval="0" personalView="1" maximized="1" windowWidth="1916" windowHeight="854" activeSheetId="1"/>
    <customWorkbookView name="Vilma Gelžinytė-Marcinkevičė - Individuali peržiūra" guid="{B041E6D2-A296-4554-98F8-242B2C489486}" mergeInterval="0" personalView="1" maximized="1" windowWidth="1532" windowHeight="638" activeSheetId="2"/>
    <customWorkbookView name="Daiva Navikienė - Individuali peržiūra" guid="{CF01CDCB-12C9-4930-9011-7F2883E4348D}" mergeInterval="0" personalView="1" maximized="1" windowWidth="1532" windowHeight="57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9" i="2" l="1"/>
  <c r="F46" i="2" s="1"/>
  <c r="F7" i="1"/>
  <c r="F20" i="1"/>
  <c r="F22" i="1"/>
  <c r="F23" i="1"/>
  <c r="F25" i="1" s="1"/>
  <c r="F27" i="1"/>
  <c r="F37" i="1"/>
  <c r="F46" i="1"/>
  <c r="F54" i="1"/>
  <c r="F56" i="1" l="1"/>
</calcChain>
</file>

<file path=xl/sharedStrings.xml><?xml version="1.0" encoding="utf-8"?>
<sst xmlns="http://schemas.openxmlformats.org/spreadsheetml/2006/main" count="452" uniqueCount="279">
  <si>
    <t>Iš viso VRM</t>
  </si>
  <si>
    <r>
      <t xml:space="preserve">Projektas sudėtingas, veiklos apima daugelio institucijų veiklą, todėl neįgyvendinus laiku reikėtų ieškoti valstybės biudžeto lėšų užbaigti projektą. </t>
    </r>
    <r>
      <rPr>
        <u/>
        <sz val="10"/>
        <rFont val="Times New Roman"/>
        <family val="1"/>
        <charset val="186"/>
      </rPr>
      <t/>
    </r>
  </si>
  <si>
    <t>Strateginio valdymo sistemos tobulinimas (FM)</t>
  </si>
  <si>
    <t>10.1.1-ESFA-V-912-01-0040</t>
  </si>
  <si>
    <t>ESF</t>
  </si>
  <si>
    <t>VRM</t>
  </si>
  <si>
    <t>Inovatyvių informacinių technologijų, skirtų efektyviam viešojo sektoriaus žmogiškųjų išteklių valdymui, sukūrimas ir įdiegimas (IRD)</t>
  </si>
  <si>
    <t>10.1.5-ESFA-V-923-01-0006</t>
  </si>
  <si>
    <t>Bendros informacinės sistemos valstybės įstaigų personalui administruoti sukūrimas ir tobulinimas (IRD)</t>
  </si>
  <si>
    <t>10.1.1-ESFA-V-913-01-0006</t>
  </si>
  <si>
    <t xml:space="preserve"> Kids go Tech (Aleksoto vietos plėtros 2015–2020 m. strategija)</t>
  </si>
  <si>
    <t>08.6.1-ESFA-T-927-02-0009</t>
  </si>
  <si>
    <t>Investicinės aplinkos gerinimas Šiaulių laisvojoje ekonominėje zonoje ir jos prieigose</t>
  </si>
  <si>
    <t>07.1.1-CPVA-V-906-01-0011</t>
  </si>
  <si>
    <t>ERPF</t>
  </si>
  <si>
    <t>Didžiausia rizika projekto įgyvendinimui įžvelgiama veiklos „Tauro kalno tvarkymas“ vykdyme, tačiau šiai dienai rizika valdoma - gautas statybos leidimas, rangos darbų pirkimas paskelbtas balandžio mėn., birželio 29 d. vokų plėšimo procedūros.  Papildomo finansavimo, sumažinant savivaldybių prisidėjimą, poreikis 7PO - 25,2 mln eurų; 8PO - 0,18 mln. eurų</t>
  </si>
  <si>
    <t>Tauro kalno parko ir Liuteronų sodų tvarkymas Pietinėje tikslinėje teritorijoje</t>
  </si>
  <si>
    <t>07.1.1-CPVA-R-904-01-0018</t>
  </si>
  <si>
    <t>Funkcinės zonos Tauragė+ plėtros strategijos pirmaeilių veiksmų įgyvendinimas</t>
  </si>
  <si>
    <t>J08-CPVA-V-02-0001</t>
  </si>
  <si>
    <t>Iš viso ŠMSM</t>
  </si>
  <si>
    <t>iki 2022-07-29 pasirašyti paprastojo remonto darbų sutartį; 
iki 2022-09-30 gauti statybą leidžiančius dokumentus
iki 2022-09-30 pasirašyti rekonstravimo darbų sutartį.
Nesilaikant terminų, siūloma nutraukti projektą.</t>
  </si>
  <si>
    <t xml:space="preserve">09.1.1-CPVA-V-720-15-0002
</t>
  </si>
  <si>
    <t>ŠMSM</t>
  </si>
  <si>
    <t>iki 2022-10-13 paskelbti rangos darbų pirkimą;
iki 2023-01-01 pasirašyti rangos darbų sutartį
iki 2022-11-01 paskelbti įrangos/baldų pirkimus
Nesilaikant terminų, siūloma nutraukti projektą.</t>
  </si>
  <si>
    <t>Vilniaus universiteto Ugdymo mokslų ir socialinės gerovės studijų infrastruktūros modernizavimas</t>
  </si>
  <si>
    <t xml:space="preserve">09.1.1-CPVA-V-720-12-0001
</t>
  </si>
  <si>
    <t>09.1.1-CPVA-V-720-15-0001</t>
  </si>
  <si>
    <t xml:space="preserve">Vėlavo darbų pradžia, ženkliai išaugo darbų kainos. Projekto lėšų neužtenka suplanuotiems pastatams pastatyti, todėl buvo priimtas sprendimas projektą skaidyti į du tarpinius etapus. I tarpinio etapo, kurio metu planuojama pastatyti du iš trijų anksčiau planuotų pastatų,  projekto vertė išaugo iki 22,6 mln. eurų. 
Dėl nuosavo indėlio padengimo PrV laukia sprendimo dėl EIB paskolos (8.117.000,00 Eur). </t>
  </si>
  <si>
    <t>LMTA studijų miestelio, Olandų g., Vilniuje, sukūrimas (I etapas)</t>
  </si>
  <si>
    <t>09.1.1-CPVA-V-720-05-0002</t>
  </si>
  <si>
    <t>Mokslo ir inovacijų sklaidos centro Kaune sukūrimas</t>
  </si>
  <si>
    <t>01.1.1-CPVA-V-701-20-0001</t>
  </si>
  <si>
    <t>Įsigyta ciklotrono įranga, tačiau kyla rizika, kad įranga nebus instaliuota, nes dar nėra pradėtos specialiai šiai įrangai instaliuoti pritaikyto pastato statybos. Pastato statybos finansuojamos SAM projekto  lėšomis. SAM birželio pab. paskelbė  rangos darbų pirkimą</t>
  </si>
  <si>
    <t>Branduolinių tyrimų centras (NRC)</t>
  </si>
  <si>
    <t>01.1.1-CPVA-V-701-19-0001</t>
  </si>
  <si>
    <t xml:space="preserve">Nebus laikomasi projekto įgyvendinimo grafiko. Identifikuotas papildomas lėšų (419 886,54 Eur) poreikis II saugyklos patalpų remonto darbams
</t>
  </si>
  <si>
    <t>Žmogaus biologinių išteklių centras</t>
  </si>
  <si>
    <t>01.1.1-CPVA-V-701-16-0001</t>
  </si>
  <si>
    <t>Nebus laikomasi projekto įgyvendinimo grafiko. Dėl statybos darbų kainų didėjimo reikalingas papildomas finansavimas 4,2 mln. eurų, papildomai kainų indeksavimas 1 mln. eurų</t>
  </si>
  <si>
    <t>Vilniaus universiteto Medicinos fakulteto Mokslo centro sukūrimas</t>
  </si>
  <si>
    <t>01.1.1-CPVA-V-701-12-0001</t>
  </si>
  <si>
    <t>Iš viso SM</t>
  </si>
  <si>
    <t>Klaipėdos valstybinio jūrų uosto laivybos kanalo gilinimas nuo PK21 iki PK85 (iki 15 m gylio)</t>
  </si>
  <si>
    <t>06.1.1-TID-V-505-01-0003</t>
  </si>
  <si>
    <t>SaF</t>
  </si>
  <si>
    <t>SM</t>
  </si>
  <si>
    <t>Bangolaužių (molų) rekonstrukcija ir gamtosauginių priemonių įgyvendinimas</t>
  </si>
  <si>
    <t>06.1.1-TID-V-505-01-0002</t>
  </si>
  <si>
    <t xml:space="preserve">	
Ruožo Kaišiadorys – Klaipėda (Draugystės st.) elektrifikavimas</t>
  </si>
  <si>
    <t>06.1.1-TID-V-503-01-0006</t>
  </si>
  <si>
    <t xml:space="preserve"> iki liepo 30 d. gavus CPVA informaciją priimti sprendimą dėl projekto įgyvendinimo apimčių arba nutraukimo.</t>
  </si>
  <si>
    <t>Viešojo transporto infrastruktūros plėtra Kauno mieste</t>
  </si>
  <si>
    <t>04.5.1-TID-R-514-21-0008</t>
  </si>
  <si>
    <t xml:space="preserve"> iki liepo 30 d. gavus CPVA informaciją priimti sprendimą dėl projekto įgyvendinimo arba nutraukimo.</t>
  </si>
  <si>
    <t>Darnaus judumo priemonių diegimas Panevėžio mieste</t>
  </si>
  <si>
    <t>04.5.1-TID-R-514-51-0003</t>
  </si>
  <si>
    <t>Intelektinių transporto sistemų diegimas Kauno mieste</t>
  </si>
  <si>
    <t>04.5.1-TID-R-514-21-0011</t>
  </si>
  <si>
    <r>
      <t>Viešasis rangos darbų pirkimas dar nėra paskelbtas. Šiuo metu dėl padidėjusių kainų perskaičiuojamos sąmatos ir tikslinama techninė specifikacija. Kadangi numatomas didelis kainos padidėjimas, projekto vykdytojas sprendžia papildomų lėšų projekto įgyvendinimui poreikį ir galimybes</t>
    </r>
    <r>
      <rPr>
        <sz val="10"/>
        <color theme="1"/>
        <rFont val="Times New Roman"/>
        <family val="1"/>
        <charset val="186"/>
      </rPr>
      <t xml:space="preserve">. CPVA pateikia informaciją iki 2022-07-31. </t>
    </r>
  </si>
  <si>
    <t>Dviračių ir kitų riedėjimo priemonių laikymo ir saugojimo infrastruktūros įrengimas Vilniaus miesto savivaldybės teritorijoje</t>
  </si>
  <si>
    <t>04.5.1-TID-R-514-01-0005</t>
  </si>
  <si>
    <t>"Elektroninės sveikatos paslaugos"</t>
  </si>
  <si>
    <t>02.3.1-CPVA-V-525</t>
  </si>
  <si>
    <t>Iš viso SAM</t>
  </si>
  <si>
    <t>08.1.3-CPVA-V-606-01-0004</t>
  </si>
  <si>
    <t>SAM</t>
  </si>
  <si>
    <t>Iš viso SADM</t>
  </si>
  <si>
    <t xml:space="preserve">„Paslaugų centrai vaikams“ </t>
  </si>
  <si>
    <t>08.1.1-CPVA-K-429</t>
  </si>
  <si>
    <t>SADM</t>
  </si>
  <si>
    <t xml:space="preserve">„Institucinės globos pertvarka: investicijos į infrastruktūrą“ 
</t>
  </si>
  <si>
    <t>08.1.1-CPVA-V-427</t>
  </si>
  <si>
    <t>Iš viso KM</t>
  </si>
  <si>
    <t>Šiuolaikinio meno centro modernizavimas</t>
  </si>
  <si>
    <t>07.1.1-CPVA-V-304-01-0017</t>
  </si>
  <si>
    <t>KM</t>
  </si>
  <si>
    <t>Iš viso EM</t>
  </si>
  <si>
    <t xml:space="preserve">Projektas (Kauno raj.sav.) yra įgyvendinamas PPP būdu, todėl užsitęsė viešųjų pirkimų procedūros. </t>
  </si>
  <si>
    <t>Gatvių apšvietimo infrastruktūros modernizavimas Kauno rajono savivaldybėje</t>
  </si>
  <si>
    <t>13.1.2-LVPA-T-116-01-0009</t>
  </si>
  <si>
    <t>EM</t>
  </si>
  <si>
    <t>Kauno tardymo izoliatoriaus pastato, kurio unikalus Nr. 1901-9001-8015 atnaujinimas</t>
  </si>
  <si>
    <t>13.1.2-VIPA-T-113-02-0015</t>
  </si>
  <si>
    <t>TP parengtas,  SLD planuojama gauti iki 2022-07-23.</t>
  </si>
  <si>
    <t>Valstybei nuosavybės teise priklausančio pastato Pamėnkalnio g. 11, Vilniuje, atnaujinimas</t>
  </si>
  <si>
    <t>13.1.2-VIPA-T-113-02-0056</t>
  </si>
  <si>
    <t>Respublikinės Vilniaus universitetinės ligoninės pastato - operacinių bloko (2D2B) esančio Šiltnamių g.29, Vilniuje energinio efektyvumo didinimas</t>
  </si>
  <si>
    <t>13.1.2-VIPA-T-113-02-0057</t>
  </si>
  <si>
    <t>Laboratorijos (6D1p) pastato, esančio Šiltnamių g. 29, Vilniuje energinio efektyvumo didinimas</t>
  </si>
  <si>
    <t>13.1.2-VIPA-T-113-02-0054</t>
  </si>
  <si>
    <t>Klaipėdos valstybinės kolegijos patikėjimo teise valdomo viešojo pastato - bendrabučio, adresu Taikos pr.  16, Klaipėda, atnaujinimas (modernizavimas)</t>
  </si>
  <si>
    <t>13.1.2-VIPA-T-113-02-0066</t>
  </si>
  <si>
    <t>Projektą ekspertizei planuojama perduoti iki liepos 11 d. Jei nebus esminių pastabų, ekspertuotą TP planuojama turėti rugpjūčio mėn. pirmomis savaitėmis ir paskelbti rangos darbų pirkimą</t>
  </si>
  <si>
    <t>VšĮ LSMU Kauno ligoninės Vaikų konsultacinės poliklinikos korpuso modernizavimas</t>
  </si>
  <si>
    <t>13.1.2-VIPA-T-113-02-0058</t>
  </si>
  <si>
    <t>Administracinės paskirties pastato modernizacija Kęstučio g. 2, Šilutėje</t>
  </si>
  <si>
    <t>13.1.2-VIPA-T-113-02-0005</t>
  </si>
  <si>
    <t>Administracinės paskirties pastato modernizacija V. Kudirkos g. 3, Radviliškis</t>
  </si>
  <si>
    <t xml:space="preserve">13.1.2-VIPA-T-113-02-0065 </t>
  </si>
  <si>
    <t xml:space="preserve">Projektas  įgyvendinamas PPP būdu, todėl užsitęsė viešųjų pirkimų procedūros. Gautas ir vertinamas 1 pasiūlymas. Planuojama investicijų laikotarpio pabaiga yra 2023 m. balandžio mėnuo. </t>
  </si>
  <si>
    <t>Lentvario miesto gatvių apšvietimo sistemos modernizavimas</t>
  </si>
  <si>
    <t>04.3.1-LVPA-T-116-01-0020</t>
  </si>
  <si>
    <t>Lietuvos nacionalinio operos ir baleto teatro pastato aktualizavimas diegiant energinio efektyvumo priemones</t>
  </si>
  <si>
    <t>04.3.1-VIPA-T-113-02-0030</t>
  </si>
  <si>
    <t xml:space="preserve">Vyko pirkimas. Gautas tik vienas pasiūlymas, kuris 30 proc. viršija numatytą vertę. Rangos sutartis pasirašyta, ranga nupirkta kartu su TP ir ekspertize.        </t>
  </si>
  <si>
    <t>Administracinės paskirties pastato modernizacija Vilniaus g. 265, Šiauliai</t>
  </si>
  <si>
    <t>04.3.1-VIPA-T-113-02-0044</t>
  </si>
  <si>
    <t>Iš viso AM</t>
  </si>
  <si>
    <r>
      <t>Siūloma stebėti iki 3 ketv pabaigos, vėliau</t>
    </r>
    <r>
      <rPr>
        <sz val="10"/>
        <color theme="3"/>
        <rFont val="Times New Roman"/>
        <family val="1"/>
        <charset val="186"/>
      </rPr>
      <t xml:space="preserve"> svarstyti projekto priskyrimą prie nefunkcionalių (VU lėšomis).</t>
    </r>
  </si>
  <si>
    <t>Dėl projektavimo pirkimo I ir III dalies bus pradėtas pažeidimo tyrimas.
- Pirkimo sąlygose projektavimo paslaugoms numatyta skirti 10 mėnesių, todėl paslaugos atliktos būtų tik po 2023 m. balandžio mėnesio
-Parengus projektą būtų vykdomas rekonstravimo darbų įsigyjimo bei vykdymo pirkimas. Projekto veiklos pagal esamus terminus preliminariai negalės būti įgyvendintos 2023 m. rugsėjo 1 d. 
-projekto veiksmų planą bei veiklų įgyvendinimo grafiką PV planuojama pateikti iki 2022-07-08.</t>
  </si>
  <si>
    <t>Vilniaus universiteto Botanikos sodo infrastruktūros objektų atnaujinimas didinant galimybes plėtoti švietėjišką ir kultūrinę veiklą</t>
  </si>
  <si>
    <t>05.4.1-APVA-V-017-01-0010</t>
  </si>
  <si>
    <t>AM</t>
  </si>
  <si>
    <r>
      <t>Nebus įgyvendintas laiku, bet prisideda prie direktyvos įgyvendinimo, todėl nutraukimas nėra tinkamas sprendimas. Siūloma</t>
    </r>
    <r>
      <rPr>
        <sz val="10"/>
        <color theme="3"/>
        <rFont val="Times New Roman"/>
        <family val="1"/>
        <charset val="186"/>
      </rPr>
      <t xml:space="preserve"> svarstyti projekto priskyrimą prie nefunkcionalių (nuosavom lėšom).</t>
    </r>
  </si>
  <si>
    <t xml:space="preserve">Vyksta teisminiai procesai dėl rangos darbų sutarties. Paskelbus laimėtoją antros vietos dalyvis 2022-05-27 pateikė skundą teismui. Kitas teismo posėdis numatytas 2022-07-15. Teismui nepritaikius laikinųjų apsaugos priemonių su pirkimo laimėtoju 2022-06-21 pasirašyta rangos sutartis.  Darbus numatoma atlikti 2024-05-30. </t>
  </si>
  <si>
    <t>Nuotekų valymo įrenginių ir nuotekų ūkio rekonstrukcija Pravieniškių kaime, Kaišiadorių rajone</t>
  </si>
  <si>
    <t>05.3.2-APVA-V-013-04-0006</t>
  </si>
  <si>
    <t>Svarstyti projekto priskyrimą prie nefunkcionalių (nuosavom lėšom).</t>
  </si>
  <si>
    <t>Maišiagalos radioaktyviųjų atliekų saugyklos eksploatavimo nutraukimas</t>
  </si>
  <si>
    <t>05.2.1-APVA-V-010-01-0003</t>
  </si>
  <si>
    <t>Siūlymas</t>
  </si>
  <si>
    <t>Rizika</t>
  </si>
  <si>
    <t>Rizikinga suma</t>
  </si>
  <si>
    <t>Projekto / Priemonės pavadinimas</t>
  </si>
  <si>
    <t>Projekto / Priemonės kodas</t>
  </si>
  <si>
    <t>Fondas</t>
  </si>
  <si>
    <t>Priori tetas</t>
  </si>
  <si>
    <t>Ministerija</t>
  </si>
  <si>
    <t>DIDELĖS RIZIKOS PROJEKTAI</t>
  </si>
  <si>
    <t>01.1.1-CPVA-V-701-15-0001</t>
  </si>
  <si>
    <t>Vilniaus STEAM centro kūrimas</t>
  </si>
  <si>
    <t xml:space="preserve">01.1.1-CPVA-V-701-13-0002
</t>
  </si>
  <si>
    <t>KTU Fizinių ir technologinių mokslų eksperimentinių ir prototipavimo laboratorijų centras ,,M-Lab“</t>
  </si>
  <si>
    <t>01.2.2-CPVA-V-716-01-0001</t>
  </si>
  <si>
    <t>Ekscelencijos centrų veiklos skatinimas sumanios specializacijos kryptyse</t>
  </si>
  <si>
    <t>EIM</t>
  </si>
  <si>
    <t>01.2.1-LVPA-K-857-01-0003</t>
  </si>
  <si>
    <t>Baltijos skaitmeninių inovacijų centro veiklos plėtra</t>
  </si>
  <si>
    <t>01.2.1-LVPA-V-835-03-0001</t>
  </si>
  <si>
    <t>Neregių ir silpnaregių informavimo sistema (NSIS)</t>
  </si>
  <si>
    <t>01.2.1-LVPA-V-835-03-0003</t>
  </si>
  <si>
    <t>Maisto autentiškumo ir kokybės nustatymo sistema</t>
  </si>
  <si>
    <t>01.2.1-LVPA-V-835-01-0008</t>
  </si>
  <si>
    <t>Moksliniais tyrimais pagrįstos gyvūnų terapijos metodikos sukūrimas ir integravimas į holistinės medicinos sveikatos koncepciją</t>
  </si>
  <si>
    <t>01.2.1-LVPA-V-835-03-0004</t>
  </si>
  <si>
    <t>Šernų populiacijos valdymas afrikinio kiaulių maro kontrolei</t>
  </si>
  <si>
    <t>01.2.1-LVPA-V-835-03-0005</t>
  </si>
  <si>
    <t>Išteklių atgavimo iš sąvartynų galimybių vertinimo modelis ir jo išbandymas Lietuvos sąlygomis</t>
  </si>
  <si>
    <t>03.3.1-LVPA-K-854</t>
  </si>
  <si>
    <t>Pramonės skaitmeninimas LT</t>
  </si>
  <si>
    <t>03.3.1-LVPA-K-803</t>
  </si>
  <si>
    <t>Regio Invest LT+</t>
  </si>
  <si>
    <t>03.3.2-LVPA-K-837</t>
  </si>
  <si>
    <t>Eco-inovacijos LT+</t>
  </si>
  <si>
    <t xml:space="preserve">04.1.1-LVPA-V-108-01-0001
</t>
  </si>
  <si>
    <t xml:space="preserve">Didelio efektyvumo kogeneracijos skatinimas Vilniaus mieste
</t>
  </si>
  <si>
    <t>04.1.1-LVPA-K-110-03-0004</t>
  </si>
  <si>
    <t>Kogeneracinės elektrinės Alytaus miesto CŠT sistemoje statyba</t>
  </si>
  <si>
    <t>04.3.1-LVPA-T-116-01-0016</t>
  </si>
  <si>
    <t>Gatvių apšvietimo modernizavimas Palangos mieste</t>
  </si>
  <si>
    <t xml:space="preserve">SM </t>
  </si>
  <si>
    <t>04.5.1-TID-R-514-01-0002</t>
  </si>
  <si>
    <t>Viešojo transporto e. bilieto sistemos vystymas Vilniaus regione</t>
  </si>
  <si>
    <t>04.5.1-TID-R-518-11-0002</t>
  </si>
  <si>
    <t>Ekologiškų transporto priemonių įsigijimas Druskininkų savivaldybėje</t>
  </si>
  <si>
    <t>04.5.1-TID-R-518-91-0001</t>
  </si>
  <si>
    <t>Utenos rajono vietinio susisiekimo viešojo transporto priemonių parko atnaujinimas</t>
  </si>
  <si>
    <t>04.5.1-TID-R-518-71-0001</t>
  </si>
  <si>
    <t>Tauragės miesto viešojo susisiekimo parko transporto priemonių atnaujinimas</t>
  </si>
  <si>
    <t>05.4.1-APVA-V-016-01-0009</t>
  </si>
  <si>
    <t>Kraštovaizdžio vertybių apsauga ir pritaikymas pažinti (II)</t>
  </si>
  <si>
    <t>05.4.1-APVA-V-017-01-0003</t>
  </si>
  <si>
    <t>Visuomenės aplinkosauginį švietimą skatinančios infrastruktūros atnaujinimas Lietuvos zoologijos sode</t>
  </si>
  <si>
    <t xml:space="preserve">05.5.1-APVA-V-018-01-0014 </t>
  </si>
  <si>
    <t>Laukinių gyvūnų globos centro įkūrimas</t>
  </si>
  <si>
    <t xml:space="preserve">05.2.1-APVA-R-008-61-0003 </t>
  </si>
  <si>
    <t>Rūššiuojamuoju būdu surinktų maisto ir virtuvės atliekų apdorojimo infrastruktūros sukūrimas Šiaulių regione</t>
  </si>
  <si>
    <t>SAF</t>
  </si>
  <si>
    <t xml:space="preserve">05.2.1-APVA-R-008-31-0005 </t>
  </si>
  <si>
    <t>Maisto atliekų apdorojimo infrastruktūros sukūrimas Klaipėdos RATC</t>
  </si>
  <si>
    <t>06.1.1-TID-V-503-01-0005</t>
  </si>
  <si>
    <t>Vilniaus geležinkelio mazgo elektrifikavimas</t>
  </si>
  <si>
    <t>06.2.1-TID-V-508-01-0008</t>
  </si>
  <si>
    <t>Vieno lygio sankirtų eliminavimas</t>
  </si>
  <si>
    <t>06.3.1-LVPA-V-103-02-0013</t>
  </si>
  <si>
    <t>Elektros energijos perdavimo patikimumo užtikrinimas 330 kV elektros perdavimo linijoje Lietuvos Elektrinė-Alytus</t>
  </si>
  <si>
    <t xml:space="preserve"> 06.3.1-LVPA-V-103-02-0016</t>
  </si>
  <si>
    <t>Elektros energijos perdavimo tinklo patikimumo užtikrinimas 110/6 kV Plastmasių TP ir 110/10 kV Sendvario TP 110 kV skirstyklose</t>
  </si>
  <si>
    <t>06.3.1-LVPA-V-103-02-0017</t>
  </si>
  <si>
    <t>Elektros energijos perdavimo tinklo patikimumo užtikrinimas 110/10 kV Ekrano TP 110 kV skirstykloje</t>
  </si>
  <si>
    <t>06.3.1-LVPA-V-103-02-0018</t>
  </si>
  <si>
    <t>Elektros energijos perdavimo tinklo patikimumo užtikrinimas Baltupio, Jašiūnų, Kauno E, Lentvario, Rėkyvos ir Šeštokų TP 110 kV skirstyklose</t>
  </si>
  <si>
    <t>06.3.1-LVPA-V-104-02-0006</t>
  </si>
  <si>
    <t>Magistralinio dujotiekio Vilnius – Kaunas atskirų atkarpų rekonstrukcija</t>
  </si>
  <si>
    <t>06.3.1-LVPA-V-104-02-0014</t>
  </si>
  <si>
    <t>Magistralinio dujotiekio atskirų atkarpų rekonstrukcija (II etapas)</t>
  </si>
  <si>
    <t>07.1.1-CPVA-R-904-21-0015</t>
  </si>
  <si>
    <t>Buvusios Aviacijos gamyklos angaro konversija</t>
  </si>
  <si>
    <t>05.4.1-CPVA-V-301-01-0007</t>
  </si>
  <si>
    <t>Istorinio hebrajų gimnazijos Tarbut pastato, Pylimo g. 4, Vilnius, aktualizavimas</t>
  </si>
  <si>
    <t>07.1.1-CPVA-V-304-01-0019</t>
  </si>
  <si>
    <t>Klaipėdos Valstybinio muzikinio teatro modernizavimas</t>
  </si>
  <si>
    <t xml:space="preserve">23 796 653
</t>
  </si>
  <si>
    <t>10.1.1-ESFA-V-912-01-0044</t>
  </si>
  <si>
    <t>Užkrečiamų ligų ir jų sukėlėjų epidemiologinės stebėsenos gerinimas (Nacionalinis sveikatos centras prie SAM)</t>
  </si>
  <si>
    <t>10.1.1-ESFA-V-912-01-0039</t>
  </si>
  <si>
    <t>Valstybės iždo konsoliduoto sąskaitų valdymo sistemos sukūrimas (FM)</t>
  </si>
  <si>
    <t>10.1.3-ESFA-R-920-81-0005</t>
  </si>
  <si>
    <t>Švietimo paslaugų kokybės gerinimas Mažeikių rajono savivaldybėje (Mažeikių raj. svaivaldybė)</t>
  </si>
  <si>
    <t>13.1.2-LVPA-K-110-03-0001</t>
  </si>
  <si>
    <t xml:space="preserve"> Kogeneracinės elektrinės Visagino miesto CŠT sistemoje statyba</t>
  </si>
  <si>
    <t>13.1.2-LVPA-T-116-02-0013</t>
  </si>
  <si>
    <t>Gatvių apšvietimo modernizavimas Palangos mieste, II etapas"</t>
  </si>
  <si>
    <t>13.1.2-LVPA-T-116-02-0014</t>
  </si>
  <si>
    <t>VIDUTINĖ RIZIKA</t>
  </si>
  <si>
    <t>VISO</t>
  </si>
  <si>
    <t xml:space="preserve"> iki liepos 30 d. priimti sprendimą dėl projekto įgyvendinimo arba nutraukimo.</t>
  </si>
  <si>
    <t>Svarstyti ir iki liepos 30 d. priimti sprendimą dėl projekto vykdymo arba nautraukti.</t>
  </si>
  <si>
    <r>
      <t xml:space="preserve">Iki liepos 30 d. nustatyti kritinę datą dėl finansavimo šaltinio suradimo ir priimti sprendimą dėl valdymo komiteto keitimo. </t>
    </r>
    <r>
      <rPr>
        <sz val="10"/>
        <color theme="3"/>
        <rFont val="Times New Roman"/>
        <family val="1"/>
        <charset val="186"/>
      </rPr>
      <t>Nesilaikant termino svarstyti priskyrimą prie nefunkcionalių (Nacionalinio vėžio instituto lėšomis).</t>
    </r>
  </si>
  <si>
    <r>
      <t xml:space="preserve">Jei SAM projekto rangos darbų sutartis nebus pasirašyta iki 2022 rugsėjo 10 d., </t>
    </r>
    <r>
      <rPr>
        <sz val="10"/>
        <color theme="3"/>
        <rFont val="Times New Roman"/>
        <family val="1"/>
        <charset val="186"/>
      </rPr>
      <t>svarstyti apie projekto priskyrimą prie nefunkcionalių.</t>
    </r>
  </si>
  <si>
    <r>
      <t>Iki 2022-09-01 pasirašyti mokslo ir inovacijų sklaidos centro nuolatinių ekspozicijų erdvės įrengimo (eksponatų įsigijimo ir įrengimo) sutartį.
Nesilaikant termino, s</t>
    </r>
    <r>
      <rPr>
        <sz val="10"/>
        <color theme="3"/>
        <rFont val="Times New Roman"/>
        <family val="1"/>
        <charset val="186"/>
      </rPr>
      <t>varstyti projekto priskyrimą prie nefunkcionalių (savivaldybės lėšomis).</t>
    </r>
    <r>
      <rPr>
        <sz val="10"/>
        <rFont val="Times New Roman"/>
        <family val="1"/>
        <charset val="186"/>
      </rPr>
      <t xml:space="preserve">
</t>
    </r>
  </si>
  <si>
    <r>
      <t>Mokslo centro pastato 4 aukšto perdangos turi būti įrengtos iki 2022-10-03</t>
    </r>
    <r>
      <rPr>
        <sz val="10"/>
        <color theme="3"/>
        <rFont val="Times New Roman"/>
        <family val="1"/>
        <charset val="186"/>
      </rPr>
      <t>. Jei nustaytu terminu perdanga nebus įrengta, svarstyti priskyrimą prie nefunkcionalių (VU lėšomis).</t>
    </r>
  </si>
  <si>
    <t xml:space="preserve"> Iki 2022-09-30 paskelbti visų pedagogų didaktikos laboratorijų remonto darbų pirkimus;
iki 2022-11-30 pasirašyti rangos darbų sutartį. 
Nnesilaikant terminų svarstyti nutraukti projektą.</t>
  </si>
  <si>
    <t>Gamtos mokslų ir informatikos fakultetų perkėlimas, Ekonomikos ir vadybos fakultetų integracija: mokslo ir studijų infrastruktūros atnaujinimas</t>
  </si>
  <si>
    <t>Vilniaus universiteto studijų procesui reikalingos infrastruktūros modernizavimas ir plėtra</t>
  </si>
  <si>
    <t>Ne visi pirkimai yra įvykę, vėluoja rekonstrukcijos darbų viešasis pirkimas.</t>
  </si>
  <si>
    <t>1. Kreiptis į CPVA dėl sutarties keitimo ir atsisakyti veiklos "Bijotų mokyklos pastato pritaikymas soc. globos įstaigai ir greitosios medicinos pagalbos stočiai".
2. Iki 2022 m. liepos 20 d. nepasirašius rangos sutarties, svarstyti atsisakyti Tauragės aplinkkelio veiklos.</t>
  </si>
  <si>
    <t xml:space="preserve"> Jeigu rangos darbų sutartis nebus pasirašyta iki 2022-09-30,  svarstyti atsisakyti dalies projekto veiklų.</t>
  </si>
  <si>
    <r>
      <t xml:space="preserve"> Jeigu rangos darbų sutartis nebus pasirašyta iki </t>
    </r>
    <r>
      <rPr>
        <b/>
        <sz val="10"/>
        <rFont val="Times New Roman"/>
        <family val="1"/>
        <charset val="186"/>
      </rPr>
      <t>2022-09-30</t>
    </r>
    <r>
      <rPr>
        <sz val="10"/>
        <rFont val="Times New Roman"/>
        <family val="1"/>
        <charset val="186"/>
      </rPr>
      <t>, svarstyti atsisakyti dalies projekto veiklų.</t>
    </r>
  </si>
  <si>
    <t>Širvintų rajono gatvių apšvietimo modernizavimas (2 etapas)</t>
  </si>
  <si>
    <t xml:space="preserve">Pateikto pirkimo pasiūlymo suma viršijo turimą biudžetą bendrai 0,6 mln eurų: CPVA administruojamam projektui trūksta 0,4 mln. Eur, VIPA projektui - 0,2 mln. Eur. 
Šiuo metu laukiama atsakymo iš EM, ar projektas gaus papildomą finansavimą VIPA administruojamo projekto daliai.
Rengiamasi mažinti CPVA administruojamo projekto apimtį (išskiriant projekto etapą). Vyksta derybos su projektuotojais dėl teisių į techninio projekto perėmimą (derinama sutartis), bus vykdomas viešasis pirkimas techninio projekto etapo išskyrimui, vėliau skelbiamas  etapui  rangos konkursas.  </t>
  </si>
  <si>
    <r>
      <t xml:space="preserve">Iki 2022 m. gruodžio mėn. turi būti sudaryta rangos darbų sutartis (CPVA ir VIPA projektų dalims bendrai). Jei projektas vėluotų dar 2 mėn., </t>
    </r>
    <r>
      <rPr>
        <sz val="10"/>
        <color theme="3"/>
        <rFont val="Times New Roman"/>
        <family val="1"/>
        <charset val="186"/>
      </rPr>
      <t>spręsti ar nutraukti projekto sutartį, ar priskirti projektą nefunkcionaliems</t>
    </r>
    <r>
      <rPr>
        <sz val="10"/>
        <rFont val="Times New Roman"/>
        <family val="1"/>
        <charset val="186"/>
      </rPr>
      <t xml:space="preserve"> (KM asignavimų lėšomis).</t>
    </r>
  </si>
  <si>
    <t>Didelės rizikos projektais laikomi 7 vaikų globos pertvarkos ir 18 neįgaliųjų globos pertvarkos projektų, kuriuose nebaigtos projektavimo veiklos, nėra gauti statybos leidimai.</t>
  </si>
  <si>
    <t>Iš šešių priemonės projektų didelės rizikos projektais laikomi penki. Projektai dar neturi statybos leidimų. Visi projektai susidūrė su pabrangimu (preliminariai projektų pabrangimas yra apie 9,258 mln. Eur). Prognozuojama, kad projektų vykdytojai iki periodo pabaigos nespėtų panaudoti apie 30 % skirtų ES lėšų.</t>
  </si>
  <si>
    <t xml:space="preserve">Rizika – nespėti pabaigti rangos darbų iki projekto pabaigos 2023-09-30 (didelė ir sudėtinga darbų apimtis). </t>
  </si>
  <si>
    <t>"Inovatyvių technologijų įdiegimas onkologinių susirgimų diagnostikai, gydymui bei moksliniams tyrimams" (Ciklotrono projektas)</t>
  </si>
  <si>
    <t>Rizikos susijusios su vėluojančiais pagrindiniais IS pirkimais. Šiuos vėlavimus lėmė vėliau nei planuota pasirašytos specifikavimo paslaugų sutartys. Suplanuotas 2022 m. kovo mėn. pagrindinis ESPBI IS pirkimas nutrauktas ir paskelbtas iš naujo, pakoregavus techninę specifikaciją. Yra didelė rizika, kad 3 projektai nebus baigti iki 2023 m. rugsėjo 1 d.</t>
  </si>
  <si>
    <r>
      <t xml:space="preserve">Iki 2022-09-01pasirašyti sutartį su tiekėju. </t>
    </r>
    <r>
      <rPr>
        <sz val="10"/>
        <color theme="3"/>
        <rFont val="Times New Roman"/>
        <family val="1"/>
        <charset val="186"/>
      </rPr>
      <t xml:space="preserve">Nebaigus projekto svarstyti jo priskyrimą prie nefunkcionalių (VB lėšomis) </t>
    </r>
    <r>
      <rPr>
        <sz val="10"/>
        <rFont val="Times New Roman"/>
        <family val="1"/>
        <charset val="186"/>
      </rPr>
      <t>arba ieškoti galimybės finansuoti kitų finansavimo šaltinių lėšomis.</t>
    </r>
  </si>
  <si>
    <t>Iki 2022-09-01 pasirašyti sutartį su tiekėju. Nepavykus, siūloma nutraukti projektą arba ieškoti galimybės finansuoti kitų finansavimo šaltinių lėšomis.</t>
  </si>
  <si>
    <r>
      <t xml:space="preserve">Iki 2022-08-30 parengti SVIS diegimo techninę specifikaciją. </t>
    </r>
    <r>
      <rPr>
        <sz val="10"/>
        <color theme="1"/>
        <rFont val="Times New Roman"/>
        <family val="1"/>
        <charset val="186"/>
      </rPr>
      <t xml:space="preserve">Iki 2022-09-15 paskelbti SVIS diegimo pirkimą. Iki 2022-11-30 pasirašyti sutartį su tiekėju dėl SVIS diegimo paslaugos. </t>
    </r>
    <r>
      <rPr>
        <sz val="10"/>
        <color theme="3"/>
        <rFont val="Times New Roman"/>
        <family val="1"/>
        <charset val="186"/>
      </rPr>
      <t>Nesilaikant terminų, svarstyti projekto priskyrimą nefunkcionaliems (VB lėšomis).</t>
    </r>
    <r>
      <rPr>
        <sz val="10"/>
        <rFont val="Times New Roman"/>
        <family val="1"/>
        <charset val="186"/>
      </rPr>
      <t xml:space="preserve">
</t>
    </r>
  </si>
  <si>
    <r>
      <t xml:space="preserve">Jeigu  2022 m. rugsėjo mėn. nebus pasirašyta rangos darbų sutartis, projektą </t>
    </r>
    <r>
      <rPr>
        <sz val="10"/>
        <color theme="3"/>
        <rFont val="Times New Roman"/>
        <family val="1"/>
        <charset val="186"/>
      </rPr>
      <t>siūloma traukti į nefunkcionalių projektų sąrašą (nuosavomis projekto vykdytojo lėšomis).</t>
    </r>
  </si>
  <si>
    <t>Stebėti projekto įgyvendinimo eigą, ar veiklos vykdomos pagal grafiką. Iki 2022-08-01 nepasirašius rangos sutarties siūloma nutraukti sutartį arba svarstyti galimybę perkelti į 2021-2027 m.</t>
  </si>
  <si>
    <t xml:space="preserve"> iki rugsėjo 30 d. priimti sprendimą dėl projekto įgyvendinimo arba nutraukimo.</t>
  </si>
  <si>
    <t>Techninis projektas planuojamas 2022 m. liepos mėn., techninio projekto ekspertizė (užtrunka 1 mėn.) iki 2022-08-31, SLD gauti ir rangos darbų pirkimą planuojama skelbti 2022 m. rugsėjo mėn.</t>
  </si>
  <si>
    <t xml:space="preserve">iki 2022-07-30 nepasirašius rangos sutarties svarstyti nutraukti sutartį.    </t>
  </si>
  <si>
    <r>
      <t xml:space="preserve">Pagal ekspertizės pastabą taisomas TP. </t>
    </r>
    <r>
      <rPr>
        <sz val="10"/>
        <rFont val="Times New Roman"/>
        <family val="1"/>
        <charset val="186"/>
      </rPr>
      <t xml:space="preserve">Respublikinei Vilniaus universitetinei ligoninei papildomai paskolinta 4 967 444,00 eurų iš ENEF.
</t>
    </r>
  </si>
  <si>
    <t>06.2.1-TID-V-510-01-0001</t>
  </si>
  <si>
    <t>TEN-T tinklo kelio E41 modernizavimas</t>
  </si>
  <si>
    <t>Vėluojantis projektas. Pagal  planą iki 2022-07-15 turi būti atlikta Techninio projekto ekspertizė.</t>
  </si>
  <si>
    <t xml:space="preserve">Nebus įgyvendintas laiku. </t>
  </si>
  <si>
    <r>
      <t xml:space="preserve">Iki 2022 m. rugsėjo sudaryti rangos sutartis, jei ne, svarstyti kiekvienam projektui tinkamiausią alternatyvą:
</t>
    </r>
    <r>
      <rPr>
        <sz val="10"/>
        <color theme="4" tint="-0.249977111117893"/>
        <rFont val="Times New Roman"/>
        <family val="1"/>
        <charset val="186"/>
      </rPr>
      <t>1) p</t>
    </r>
    <r>
      <rPr>
        <sz val="10"/>
        <color theme="3"/>
        <rFont val="Times New Roman"/>
        <family val="1"/>
        <charset val="186"/>
      </rPr>
      <t>riskirti 9 neįgaliųjų globos pertvarkos projektus (iš kurių 7 - didelės rizikos, 2 - vidutinės rizikos) nefunkcionaliems</t>
    </r>
    <r>
      <rPr>
        <sz val="10"/>
        <rFont val="Times New Roman"/>
        <family val="1"/>
        <charset val="186"/>
      </rPr>
      <t xml:space="preserve"> </t>
    </r>
    <r>
      <rPr>
        <sz val="10"/>
        <color theme="4" tint="-0.249977111117893"/>
        <rFont val="Times New Roman"/>
        <family val="1"/>
        <charset val="186"/>
      </rPr>
      <t>projektams</t>
    </r>
    <r>
      <rPr>
        <sz val="10"/>
        <rFont val="Times New Roman"/>
        <family val="1"/>
        <charset val="186"/>
      </rPr>
      <t xml:space="preserve"> (projektų vykdytojų lėšomis);
2) užbaigti projektus mažesne apimtimi, o tų projektų rizikingus objektus finansuoti 2021-2027 m. lėšomis formuojant naujus projektus;
3) etapuoti projektus, t. y. antrąjį projekto etapą kelti į 2021-2027 m. periodą, jeigu nėra galima 2 alternatyva.</t>
    </r>
  </si>
  <si>
    <r>
      <t xml:space="preserve">Atėjus metui pasirašyti statybos sutartį (2022 m. rudenį) nuspręsti ar:
1) </t>
    </r>
    <r>
      <rPr>
        <sz val="10"/>
        <color theme="3"/>
        <rFont val="Times New Roman"/>
        <family val="1"/>
        <charset val="186"/>
      </rPr>
      <t>5 projektus pripažinti nefunkcionaliais projektais (projektų vykdytojų lėšomis);</t>
    </r>
    <r>
      <rPr>
        <sz val="10"/>
        <rFont val="Times New Roman"/>
        <family val="1"/>
        <charset val="186"/>
      </rPr>
      <t xml:space="preserve">
2) etapuoti projektus, jeigu paaiškės, kad konkurso būdu atrinktiems projektams galima taikyti etapavimą, t. y. antrąjį projekto etapą kelti į 2021-2027 m. periodą, tačiau pabrangimus finansuoti projekto vykdytojo lėšomis.</t>
    </r>
  </si>
  <si>
    <t xml:space="preserve">Kritinis terminas – liepos mėn.  Tuomet bus vertinama, ar spėjo laiku suprojektuoti ir ekspertuoti. Jeigu taip - nebus nutraukiama, jeigu ne – bus nutraukiama. Siūlymai dėl perskirstymų neteikiami. </t>
  </si>
  <si>
    <t>Iki liepos 30 d. nespėjus suprojektuoti ir ekspertuoti projekto, priimti sprendimą dėl projekto nautraukimo.</t>
  </si>
  <si>
    <t>Rengiamas TP. Iki 2022-07-20 laukiama TP po TB pastabų, projektas vėluoja dėl projektuotojo neveiklos. Iki liepos vidurio planuojama kelti į DPS (pastatas mažas).</t>
  </si>
  <si>
    <t>Parengti projektiniai pasiūlymai, rengiamas techninis projektas. Projektuotojas vėluoja pateikti dokumentaciją. Pradėti rengti pirkimo dokumentai. Iki liepos vidurio planuojama kelti į DPS.</t>
  </si>
  <si>
    <t>Vykdoma projekto ekspertizė. SLD gauti ir rangos pirkimą skelbti planuojama 2022 m. rugpjūčio-rugsėjo mėn.</t>
  </si>
  <si>
    <r>
      <t>Sutarčių nutraukimo alternatyva yra visiškai kraštutinė priemonė dėl E.sveikatos sistemos svarbos Lietuvai. Svarstyti v</t>
    </r>
    <r>
      <rPr>
        <sz val="10"/>
        <color theme="3"/>
        <rFont val="Times New Roman"/>
        <family val="1"/>
        <charset val="186"/>
      </rPr>
      <t xml:space="preserve">ieno (didžiausio) projekto priskyrimą prie nefunkcionalių projektų (SAM asignavimų lėšomis) </t>
    </r>
    <r>
      <rPr>
        <sz val="10"/>
        <rFont val="Times New Roman"/>
        <family val="1"/>
        <charset val="186"/>
      </rPr>
      <t>arba ieškoti galimybės finansuoti iš kitų finansavimo šaltinių.</t>
    </r>
  </si>
  <si>
    <t>Užtruko techninių specifikacijų ir pirkimų dokumentų rengimas. Nuspręsta kiekvieną pirkimą atlikti atskirais pirkimais. Išlaidos bus deklaruojamos pasirašius pirkimo sutartis ir tik pilnai įdiegus konkrečią intelektinę transporto sistemą (planuojama 2023 m.). Dar vienos sistemos pirkimo dokumentai nėra parengti, nes šis pirkimas priklauso nuo įvykdytų pirmų dviejų, Yra rizika, kad iki periodo pabaigos gali būti nespėta sukurti ir įdiegti visų planuotų sistemų. CPVA pateikia informaciją iki 2022-07-31.</t>
  </si>
  <si>
    <t xml:space="preserve">Pagrindinis e. bilieto pirkimas dėl gautų pretenzijų sustabdytas trečią kartą. Kitos veiklos (švieslenčių) pirkimas nėra vykdomas, kol nesudaryta e. bilieto pirkimo sutartis. Kyla rizika, kad projektas nebus įgyvendintas iki finansavimo periodo pabaigos. CPVA pateikia informaciją iki 2022-07-31. </t>
  </si>
  <si>
    <t xml:space="preserve">Užtrunko pagrindinių įrangos pirkimų vykdymas, pirkimų dokumentų parengumas ir pateikimas derinimui. Problema ir dėl padidėjusių įrangos ir darbų kainų, dėl kurių savivaldybė turėtų didinti projekto biudžetą, tačiau neturi pakankamo papildomo finansavimo šaltinio, todėl svarsto galimybę mažinti veiklų apimtis. Projektas rizikingas dėl galimai rodiklių pasiekimo nepilna apimtimi iki finansavimo periodo pabaigos. CPVA pateikia informaciją iki 2022-07-31. </t>
  </si>
  <si>
    <t xml:space="preserve">Didelės apimties projekto rizika susijusi su įgyvendinimo užbaigimu išlaidų tinkamumo laikotarpiu ir projekto vykdytojo kritiniu pajamų sumažėjimu. Taip pat riziką didina ir su infliacija susijęs rangos darbų kainos indeksavimas (šiuo metu skaičiuojama 6 proc. - 18,5 mln. Eur) bei abejonės dėl subrangovo UAB “Belam LT” patikimumo. Projekto finansavimo intensyvumas 57 proc., o dėl šiuo metu susidariusios geopolitinės situacijos projekto vykdytojas susidūrė su veiklos pajamų sumažėjimu. </t>
  </si>
  <si>
    <t>Atsiliekama nuo projekto įgyvendinimo grafiko. 
Rangos darbai sulėtėjo ir vykdomi lėčiau nei turėtų būti pagal grafiką dėl sutrikusio medžiagų tiekimo. Dėl to tikėtinas 3-4 mėnesių darbų vėlavimas (ranga būtų baigta maždaug 2023 m. balandį). Prašomas papildomas finansavimas 0,82 mln. eurų.</t>
  </si>
  <si>
    <t>Iki 2022-08-15  pateikti dokumentus, pagrindžiančius tai dienai būtino nuosavo įnašo finansavimo šaltinius (EIB paskola);
iki 2022-08-31 įrengti statinio konstrukcijas (TKF ir MSB statinys); 
iki 2023-01-31 baigti sklypo sutvarkymo darbus. Stebėti terminų laikymąsi.</t>
  </si>
  <si>
    <t>Projekto vykdytojui nusprendus pakeisti suplanuotas veiklas, atsirado rizika nespėti laiku įgyvendinti projekto ir pasiekti numatytų rezultato rodiklių. Užtrunkama ir dėl nepriimtų sprendimų dėl lėšų perskirstymo (dėl lėšų perkėlimo į PO1). VU turi surasti pastatą, kuris bus pritaikomas pedagogų rengimo reikmėms.</t>
  </si>
  <si>
    <t>Pežiūėtos ir padidintos planuotos darbų apimtys, padidėjo finansavimo poreikis. Atsižvelgiant į tai, kad projektavimas dar nėra baigtas, yra rizika, kad tai įtakos ir kitų terminų vėlavimą.</t>
  </si>
  <si>
    <r>
      <t xml:space="preserve">Didžiausia rizika projekto įgyvendinimui įžvelgiama veiklos "Tauragės miesto centro aplinkkelio įrengimas" vykdyme, tačiau šiai dienai ji valdoma - viešasis pirkimas įvykdytas, rangos darbų sutartį planuojama pasirašyti 2022 m.  liepos 20 d. Sutarties terminas – 11 mėn. Projekto vykdytojas veiklos "Bijotų mokyklos pastato pritaikymas soc. globos įstaigai ir greitosios medicinos pagalbos stočiai" viešųjų pirkimų procedūrų nepradėjęs ir rangos darbų sutartis nebuvo iki 2022-06-30 sudaryta.
</t>
    </r>
    <r>
      <rPr>
        <sz val="10"/>
        <rFont val="Times New Roman"/>
        <family val="1"/>
        <charset val="186"/>
      </rPr>
      <t>Papildomo finansavimo poreikis 5 mln.</t>
    </r>
    <r>
      <rPr>
        <b/>
        <sz val="10"/>
        <rFont val="Times New Roman"/>
        <family val="1"/>
        <charset val="186"/>
      </rPr>
      <t>, sumažinant savivaldybių prisidėjimą</t>
    </r>
    <r>
      <rPr>
        <sz val="10"/>
        <rFont val="Times New Roman"/>
        <family val="1"/>
        <charset val="186"/>
      </rPr>
      <t>, jis galėtų būti dengiamas iš sutaupymų atsisaknt veiklų kituose projektuose.</t>
    </r>
  </si>
  <si>
    <t xml:space="preserve">Didžiausią riziką kelia projekto veikla „Krovos aikštelės įrengimas“, kuriai projekte suplanuota didžioji projekto lėšų dalis. Krovos aikštelės įrengimo rangos darbų pirkimo dokumentai parengti ir pateikti VPT paskelbti tarptautinį konkursą, kuris turėtų būti paskelbtas liepos pr. Planuojama sudaryti rangos darbų sutartį iki 2022-09-30. </t>
  </si>
  <si>
    <t>Aukšta rizika yra dėl sutarties (Strategijos) nutraukimo VRM neradus sprendimo kaip pripažinti VVG strategijos įgyvendinimą teisiškai tinkama pasitraukus savivaldybei, ir tuomet galimi teisminiai procesai, tektų išsiieškoti išmokėtas lėšas, o tai būtų sudėtinga.</t>
  </si>
  <si>
    <t>Parengti Vietos plėtros strategijų atrankos ir įgyvendinimo taisyklių pakeitimo projektą iki 2022 m. rugpjūčio mėn., siekiant, kad tiesioginis vietos projektų administravimas – patvirtintų vietos projektų, kurių negali administruoti atitinkamos miesto VVG, būtų atliekamas ESFA. Nesant galimybės, nutraukti projektą.</t>
  </si>
  <si>
    <t xml:space="preserve">Atsižvelgiant į tai, kad pagrindinis pirkimas dar neužbaigtas, nėra aiškus sutarties su tiekėju pasirašymo terminas. Minimalus IT sistemos diegimo laikas yra  apie 12 mėn. Sutartį su tiekėju dėl sistemos diegimo būtina pasirašyti iki 2022 m. rugsėjo, tam, kad būtų suspėta sistemą įdiegti pilna apimtimi. Pirkimas įvyko, vokų atplėšimas numatytas 2022-07-12. </t>
  </si>
  <si>
    <t xml:space="preserve">Veiklos vėluoja, nes projekto įgyvendinimo metu keitėsi projekto vykdytojas. 
Pagrindinis pirkimas įvyko, vokų atplėšimas numatytas 2022-07-12. Atsižvelgiant į tai, kad minimalus IT sistemos diegimo laikas yra  apie 12 mėn., sutartį su tiekėju dėl sistemos diegimo būtina pasirašyti iki 2022 m. rugsėjo. </t>
  </si>
  <si>
    <t xml:space="preserve">Projekto rizika susijusi su su rangos sutartimi, kuri yra bendra su geležinkelio ruožo Kaišiadorys-Radviliškis-Klaipėda elektrifikavimu įgyvendinimo užbaigimu išlaidų tinkamumo laikotarpiu, projekto vykdytojo kritiniu pajamų  sumažėjimu dėl geopolitinės situacijos ir dėl su infliacija susijusio rangos darbų kainos indeksavimu (šiuo metu 6 proc. - 3,11 mln. Eur). Projekto finansavimo intensyvumas 78,78 proc.  </t>
  </si>
  <si>
    <t xml:space="preserve">Nutraukta  rangos darbų sutartis (rangovas neužtikrino, kad būtų pasiektas reikalingas kanalo gylis). Suplanuota, kad likusius gilinimo darbus atliks rangovas, kuris vykdys antrojo etapo darbus ir su kuriuo planuojama pasirašyti sutartį iki 2022 m. liepos 1 d. Trečiojo etapo laivybos kanalo gilinimo darbų viešojo pirkimo konkursas paskelbtas, vokų su pasiūlymais atplėšimas planuojamas 2022 m. liepos 5 d. Tačiau antrojo etapo viešojo pirkimo pasiūlyme iškasto 1 m3 įkainis apie 80 proc. brangesnis už prognozuotą. Papildomo finansavimo poreikis 35,6 mln. Eur, iš jų - 11,7 mln. Eur padidinti finansavimo intensyvumą nuo 60 iki 85 proc.) </t>
  </si>
  <si>
    <t xml:space="preserve">Projektas laikomas rizikingu dėl planuojamos pabaigos datos – 2023-08-31 bei dėl darbų metu nustatyto 72-74 m ilgio akmens sluoksnio ruožo. Finansavimo lėšų poreikis papildomiems darbams ir rangos sutarties indeksavimui apmokėti – 25,6 mln. Eur. Nuosavą dalį (15 proc.) PV įsipareigoja apmokėti savo lėšomis. </t>
  </si>
  <si>
    <t>Iki 2022 m. liepos 30 d. turi būti sutvarkyti rangos darbų pakeitimai. Projekto vykdytojas patikino, kad projektą užbaigs lėšų tinkamumo laikotarpiu, todėl nesiūlyti projekto pripažinti nefunkcionaliu, esant galimybei finansuoti iš kitose priemonėse sutaupytų lėšų.</t>
  </si>
  <si>
    <t>Iki 2022 m. spalio mėn. pasirašyti III etapo sutartį. Projekto vykdytojas patikino, kad projektą užbaigs 2022 m. pabaigoje arba 2023 m. pradžioje, todėl nesiūlyti projekto pripažinti nefunkcionaliu, esant galimybei finansuoti iš kitose priemonėse sutaupytų lėšų.</t>
  </si>
  <si>
    <t>Iki rugsėjo 1 d. rasti ir su Finansų ministerija suderinti optimalų sprendimą dėl projekto įgyvendinimo ateities.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</si>
</sst>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0"/>
      <color theme="1"/>
      <name val="Times New Roman"/>
      <family val="1"/>
      <charset val="186"/>
    </font>
    <font>
      <sz val="10"/>
      <name val="Times New Roman"/>
      <family val="1"/>
      <charset val="186"/>
    </font>
    <font>
      <sz val="10"/>
      <color theme="1"/>
      <name val="Times New Roman"/>
      <family val="1"/>
      <charset val="186"/>
    </font>
    <font>
      <sz val="10"/>
      <color theme="3"/>
      <name val="Times New Roman"/>
      <family val="1"/>
      <charset val="186"/>
    </font>
    <font>
      <u/>
      <sz val="10"/>
      <name val="Times New Roman"/>
      <family val="1"/>
      <charset val="186"/>
    </font>
    <font>
      <b/>
      <sz val="10"/>
      <name val="Times New Roman"/>
      <family val="1"/>
      <charset val="186"/>
    </font>
    <font>
      <sz val="10"/>
      <name val="Times New Roman"/>
      <family val="1"/>
    </font>
    <font>
      <sz val="10"/>
      <color rgb="FF0000FF"/>
      <name val="Times New Roman"/>
      <family val="1"/>
      <charset val="186"/>
    </font>
    <font>
      <b/>
      <sz val="11"/>
      <color theme="0"/>
      <name val="Times New Roman"/>
      <family val="1"/>
      <charset val="186"/>
    </font>
    <font>
      <strike/>
      <sz val="10"/>
      <color theme="1"/>
      <name val="Times New Roman"/>
      <family val="1"/>
      <charset val="186"/>
    </font>
    <font>
      <sz val="10"/>
      <color theme="1"/>
      <name val="Times New Roman"/>
      <family val="1"/>
    </font>
    <font>
      <sz val="10"/>
      <color theme="4" tint="-0.249977111117893"/>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0000"/>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323232"/>
      </left>
      <right/>
      <top style="thin">
        <color rgb="FF323232"/>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65">
    <xf numFmtId="0" fontId="0" fillId="0" borderId="0" xfId="0"/>
    <xf numFmtId="0" fontId="0" fillId="0" borderId="1" xfId="0" applyBorder="1"/>
    <xf numFmtId="3" fontId="1" fillId="0" borderId="1" xfId="0" applyNumberFormat="1" applyFont="1" applyBorder="1"/>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3" fontId="3" fillId="0" borderId="1" xfId="0" applyNumberFormat="1" applyFont="1" applyBorder="1" applyAlignment="1">
      <alignment vertical="center"/>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top" wrapText="1"/>
    </xf>
    <xf numFmtId="0" fontId="2" fillId="0" borderId="1" xfId="0" applyFont="1" applyFill="1" applyBorder="1" applyAlignment="1">
      <alignment horizontal="center" vertical="center"/>
    </xf>
    <xf numFmtId="3" fontId="2" fillId="0" borderId="1" xfId="0" applyNumberFormat="1" applyFont="1" applyFill="1" applyBorder="1" applyAlignment="1">
      <alignment vertical="center"/>
    </xf>
    <xf numFmtId="4" fontId="2" fillId="0" borderId="1" xfId="0" applyNumberFormat="1" applyFont="1" applyFill="1" applyBorder="1" applyAlignment="1">
      <alignment horizontal="right" vertical="center"/>
    </xf>
    <xf numFmtId="0" fontId="2" fillId="0" borderId="1" xfId="0" applyFont="1" applyBorder="1" applyAlignment="1">
      <alignment vertical="center" wrapText="1"/>
    </xf>
    <xf numFmtId="3" fontId="2" fillId="0" borderId="1" xfId="0" applyNumberFormat="1" applyFont="1" applyBorder="1" applyAlignment="1">
      <alignment vertical="center"/>
    </xf>
    <xf numFmtId="0" fontId="2" fillId="0" borderId="1" xfId="0" applyFont="1" applyBorder="1" applyAlignment="1">
      <alignment wrapText="1"/>
    </xf>
    <xf numFmtId="0" fontId="7" fillId="0" borderId="1" xfId="0" applyFont="1" applyBorder="1" applyAlignment="1">
      <alignment vertical="top" wrapText="1"/>
    </xf>
    <xf numFmtId="3" fontId="3" fillId="0" borderId="1" xfId="0" applyNumberFormat="1" applyFont="1" applyBorder="1" applyAlignment="1">
      <alignment vertical="center" wrapText="1"/>
    </xf>
    <xf numFmtId="4" fontId="3" fillId="0" borderId="1" xfId="0" applyNumberFormat="1" applyFont="1" applyBorder="1" applyAlignment="1">
      <alignment horizontal="right" vertical="center" wrapText="1"/>
    </xf>
    <xf numFmtId="4" fontId="3" fillId="0" borderId="2" xfId="0" applyNumberFormat="1" applyFont="1" applyBorder="1" applyAlignment="1">
      <alignment horizontal="right" vertical="center" wrapText="1"/>
    </xf>
    <xf numFmtId="0" fontId="2" fillId="2" borderId="1" xfId="0" applyFont="1" applyFill="1" applyBorder="1" applyAlignment="1">
      <alignment vertical="top" wrapText="1"/>
    </xf>
    <xf numFmtId="0" fontId="2" fillId="2" borderId="0" xfId="0" applyFont="1" applyFill="1" applyBorder="1" applyAlignment="1">
      <alignment vertical="top" wrapText="1"/>
    </xf>
    <xf numFmtId="0" fontId="7" fillId="0" borderId="1" xfId="0" applyFont="1" applyBorder="1" applyAlignment="1">
      <alignment vertical="center" wrapText="1"/>
    </xf>
    <xf numFmtId="0" fontId="2" fillId="0" borderId="1" xfId="0" applyFont="1" applyBorder="1" applyAlignment="1">
      <alignment vertical="top" wrapText="1"/>
    </xf>
    <xf numFmtId="0" fontId="7" fillId="0" borderId="1" xfId="0" applyFont="1" applyFill="1" applyBorder="1" applyAlignment="1">
      <alignment vertical="top" wrapText="1"/>
    </xf>
    <xf numFmtId="0" fontId="8" fillId="0" borderId="1" xfId="0" applyFont="1" applyFill="1" applyBorder="1" applyAlignment="1">
      <alignment horizontal="center" vertical="center"/>
    </xf>
    <xf numFmtId="0" fontId="2" fillId="0" borderId="1" xfId="0" applyFont="1" applyBorder="1" applyAlignment="1">
      <alignment horizontal="left" vertical="top" wrapText="1"/>
    </xf>
    <xf numFmtId="3" fontId="3" fillId="0" borderId="1" xfId="0" applyNumberFormat="1" applyFont="1" applyFill="1" applyBorder="1" applyAlignment="1">
      <alignment vertical="center"/>
    </xf>
    <xf numFmtId="0" fontId="2" fillId="2"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3" xfId="0" applyFont="1" applyFill="1" applyBorder="1" applyAlignment="1">
      <alignment vertical="center" wrapText="1"/>
    </xf>
    <xf numFmtId="3" fontId="3" fillId="0" borderId="3" xfId="0" applyNumberFormat="1" applyFont="1" applyBorder="1" applyAlignment="1">
      <alignment vertical="center"/>
    </xf>
    <xf numFmtId="0" fontId="3" fillId="0" borderId="3" xfId="0" applyFont="1" applyFill="1" applyBorder="1" applyAlignment="1">
      <alignment vertical="center" wrapText="1"/>
    </xf>
    <xf numFmtId="0" fontId="3" fillId="0" borderId="3" xfId="0" applyFont="1" applyFill="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vertical="top" wrapText="1"/>
    </xf>
    <xf numFmtId="0" fontId="0" fillId="0" borderId="0" xfId="0" applyAlignment="1">
      <alignment vertical="center"/>
    </xf>
    <xf numFmtId="3" fontId="2" fillId="2" borderId="1" xfId="0" applyNumberFormat="1" applyFont="1" applyFill="1" applyBorder="1" applyAlignment="1">
      <alignment vertical="center"/>
    </xf>
    <xf numFmtId="0" fontId="4" fillId="0" borderId="1" xfId="0" applyFont="1" applyBorder="1" applyAlignment="1">
      <alignment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1" xfId="0" applyFont="1" applyFill="1" applyBorder="1" applyAlignment="1">
      <alignment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3" fillId="3" borderId="1" xfId="0" applyFont="1" applyFill="1" applyBorder="1"/>
    <xf numFmtId="3" fontId="2" fillId="0" borderId="1" xfId="0" applyNumberFormat="1" applyFont="1" applyBorder="1" applyAlignment="1">
      <alignment horizontal="right" vertical="center" wrapText="1"/>
    </xf>
    <xf numFmtId="3" fontId="2" fillId="0" borderId="5" xfId="0" applyNumberFormat="1" applyFont="1" applyBorder="1" applyAlignment="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3" borderId="1" xfId="0" applyFont="1" applyFill="1" applyBorder="1" applyAlignment="1">
      <alignment vertical="center" wrapText="1"/>
    </xf>
    <xf numFmtId="3" fontId="1" fillId="0" borderId="0" xfId="0" applyNumberFormat="1" applyFont="1"/>
    <xf numFmtId="0" fontId="1" fillId="0" borderId="0" xfId="0" applyFont="1" applyAlignment="1">
      <alignment horizontal="center"/>
    </xf>
    <xf numFmtId="0" fontId="1" fillId="3" borderId="6" xfId="0" applyFont="1" applyFill="1" applyBorder="1" applyAlignment="1">
      <alignment horizontal="center" vertical="center" wrapText="1"/>
    </xf>
    <xf numFmtId="0" fontId="3" fillId="0" borderId="1" xfId="0" applyFont="1" applyBorder="1" applyAlignment="1">
      <alignment vertical="center" wrapText="1"/>
    </xf>
    <xf numFmtId="0" fontId="0" fillId="0" borderId="0" xfId="0" applyNumberFormat="1" applyFont="1" applyBorder="1" applyAlignment="1"/>
    <xf numFmtId="0" fontId="2"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0" fillId="2" borderId="0" xfId="0" applyFill="1"/>
    <xf numFmtId="0" fontId="1" fillId="0" borderId="1" xfId="0" applyFont="1" applyBorder="1" applyAlignment="1">
      <alignment horizontal="center"/>
    </xf>
    <xf numFmtId="0" fontId="9" fillId="4" borderId="4" xfId="0" applyFont="1" applyFill="1" applyBorder="1" applyAlignment="1">
      <alignment horizontal="center" vertical="center"/>
    </xf>
    <xf numFmtId="0" fontId="9" fillId="5" borderId="4"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theme" Target="theme/theme1.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21" Type="http://schemas.openxmlformats.org/officeDocument/2006/relationships/revisionLog" Target="revisionLog21.xml"/><Relationship Id="rId34" Type="http://schemas.openxmlformats.org/officeDocument/2006/relationships/revisionLog" Target="revisionLog34.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8" Type="http://schemas.openxmlformats.org/officeDocument/2006/relationships/revisionLog" Target="revisionLog8.xml"/><Relationship Id="rId3"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F7FB949-DCA2-46D8-90E6-5A8618617F9B}" diskRevisions="1" revisionId="145" version="2">
  <header guid="{1D9B1C78-A01A-43C5-B0D5-F6C2989181A1}" dateTime="2022-07-06T13:15:00" maxSheetId="3" userName="Akvilė Svirkė" r:id="rId1">
    <sheetIdMap count="2">
      <sheetId val="1"/>
      <sheetId val="2"/>
    </sheetIdMap>
  </header>
  <header guid="{9246570E-C914-45C8-9E3F-54A9444F77B1}" dateTime="2022-07-06T13:55:58" maxSheetId="3" userName="Akvilė Svirkė" r:id="rId2" minRId="1" maxRId="9">
    <sheetIdMap count="2">
      <sheetId val="1"/>
      <sheetId val="2"/>
    </sheetIdMap>
  </header>
  <header guid="{CBA4D2F2-33DF-4557-B5E8-4365B5DFE95F}" dateTime="2022-07-07T08:27:26" maxSheetId="3" userName="Roma Narečionienė" r:id="rId3" minRId="10" maxRId="18">
    <sheetIdMap count="2">
      <sheetId val="1"/>
      <sheetId val="2"/>
    </sheetIdMap>
  </header>
  <header guid="{D2658D36-5737-4284-B5B8-5EE8AD5EED05}" dateTime="2022-07-07T08:29:38" maxSheetId="3" userName="Roma Narečionienė" r:id="rId4" minRId="21" maxRId="22">
    <sheetIdMap count="2">
      <sheetId val="1"/>
      <sheetId val="2"/>
    </sheetIdMap>
  </header>
  <header guid="{EBB79D58-6886-42E5-86B0-F884758071BD}" dateTime="2022-07-07T08:31:53" maxSheetId="3" userName="Roma Narečionienė" r:id="rId5" minRId="23" maxRId="24">
    <sheetIdMap count="2">
      <sheetId val="1"/>
      <sheetId val="2"/>
    </sheetIdMap>
  </header>
  <header guid="{7087AA4F-392E-4FF1-A668-B0E37489BC01}" dateTime="2022-07-07T08:35:29" maxSheetId="3" userName="Roma Narečionienė" r:id="rId6" minRId="25" maxRId="26">
    <sheetIdMap count="2">
      <sheetId val="1"/>
      <sheetId val="2"/>
    </sheetIdMap>
  </header>
  <header guid="{FF7E3333-CB61-403F-B501-9025A227D687}" dateTime="2022-07-07T08:40:24" maxSheetId="3" userName="Indrė Jocė" r:id="rId7">
    <sheetIdMap count="2">
      <sheetId val="1"/>
      <sheetId val="2"/>
    </sheetIdMap>
  </header>
  <header guid="{F26E93BE-AA83-4F11-9FEF-4532B1259F1D}" dateTime="2022-07-07T08:41:53" maxSheetId="3" userName="Indrė Jocė" r:id="rId8" minRId="29">
    <sheetIdMap count="2">
      <sheetId val="1"/>
      <sheetId val="2"/>
    </sheetIdMap>
  </header>
  <header guid="{C1674DA2-374F-449F-A6A1-A551455E7C83}" dateTime="2022-07-07T08:57:20" maxSheetId="3" userName="Rima Martinėnienė" r:id="rId9" minRId="30" maxRId="32">
    <sheetIdMap count="2">
      <sheetId val="1"/>
      <sheetId val="2"/>
    </sheetIdMap>
  </header>
  <header guid="{195CB2BB-0EBA-419D-A7CF-3D9463C7CA1F}" dateTime="2022-07-07T08:58:52" maxSheetId="3" userName="Rima Martinėnienė" r:id="rId10" minRId="35">
    <sheetIdMap count="2">
      <sheetId val="1"/>
      <sheetId val="2"/>
    </sheetIdMap>
  </header>
  <header guid="{E1FFB252-281E-42C2-8EED-41CA54370A3B}" dateTime="2022-07-07T09:01:45" maxSheetId="3" userName="Rima Martinėnienė" r:id="rId11" minRId="36" maxRId="40">
    <sheetIdMap count="2">
      <sheetId val="1"/>
      <sheetId val="2"/>
    </sheetIdMap>
  </header>
  <header guid="{F7F427AE-20DD-4992-9464-49B76E8ED7A3}" dateTime="2022-07-07T09:03:04" maxSheetId="3" userName="Rima Martinėnienė" r:id="rId12" minRId="41" maxRId="42">
    <sheetIdMap count="2">
      <sheetId val="1"/>
      <sheetId val="2"/>
    </sheetIdMap>
  </header>
  <header guid="{F50194F4-4D27-439F-8538-859663F0533A}" dateTime="2022-07-07T09:06:27" maxSheetId="3" userName="Rima Martinėnienė" r:id="rId13" minRId="43" maxRId="46">
    <sheetIdMap count="2">
      <sheetId val="1"/>
      <sheetId val="2"/>
    </sheetIdMap>
  </header>
  <header guid="{C213A363-1DEF-45BB-8EBA-55A5131E2FDA}" dateTime="2022-07-07T09:26:33" maxSheetId="3" userName="Banga Vaitkutė" r:id="rId14" minRId="47">
    <sheetIdMap count="2">
      <sheetId val="1"/>
      <sheetId val="2"/>
    </sheetIdMap>
  </header>
  <header guid="{BDC1B67E-C13D-49DF-A727-5FC94720A7D5}" dateTime="2022-07-07T09:29:53" maxSheetId="3" userName="Vilma Gelžinytė-Marcinkevičė" r:id="rId15" minRId="50" maxRId="56">
    <sheetIdMap count="2">
      <sheetId val="1"/>
      <sheetId val="2"/>
    </sheetIdMap>
  </header>
  <header guid="{2845FC57-0BF2-41A5-88C8-6B5AC0BD271E}" dateTime="2022-07-07T09:33:05" maxSheetId="3" userName="Vilma Gelžinytė-Marcinkevičė" r:id="rId16" minRId="59">
    <sheetIdMap count="2">
      <sheetId val="1"/>
      <sheetId val="2"/>
    </sheetIdMap>
  </header>
  <header guid="{CB2D90EB-86C0-48FC-8CE1-EE15FC264156}" dateTime="2022-07-07T09:34:44" maxSheetId="3" userName="Vilma Gelžinytė-Marcinkevičė" r:id="rId17" minRId="60">
    <sheetIdMap count="2">
      <sheetId val="1"/>
      <sheetId val="2"/>
    </sheetIdMap>
  </header>
  <header guid="{17969843-DB9A-42F2-B805-B7213F5EF96F}" dateTime="2022-07-07T09:37:41" maxSheetId="3" userName="Roma Narečionienė" r:id="rId18" minRId="61" maxRId="63">
    <sheetIdMap count="2">
      <sheetId val="1"/>
      <sheetId val="2"/>
    </sheetIdMap>
  </header>
  <header guid="{CDD7A751-C16C-451F-8164-9D2FFB70D6E1}" dateTime="2022-07-07T09:38:41" maxSheetId="3" userName="Vilma Gelžinytė-Marcinkevičė" r:id="rId19" minRId="64" maxRId="70">
    <sheetIdMap count="2">
      <sheetId val="1"/>
      <sheetId val="2"/>
    </sheetIdMap>
  </header>
  <header guid="{673CE031-B3EF-4601-AD55-36AF0CB4DEE6}" dateTime="2022-07-07T09:39:20" maxSheetId="3" userName="Roma Narečionienė" r:id="rId20" minRId="71">
    <sheetIdMap count="2">
      <sheetId val="1"/>
      <sheetId val="2"/>
    </sheetIdMap>
  </header>
  <header guid="{BE800CAD-68D0-43F1-A95B-136B4B075789}" dateTime="2022-07-07T09:39:41" maxSheetId="3" userName="Vilma Gelžinytė-Marcinkevičė" r:id="rId21" minRId="72">
    <sheetIdMap count="2">
      <sheetId val="1"/>
      <sheetId val="2"/>
    </sheetIdMap>
  </header>
  <header guid="{88F007D5-7F83-46F2-B0A9-7C3D9FDAC4AE}" dateTime="2022-07-07T09:40:10" maxSheetId="3" userName="Roma Narečionienė" r:id="rId22" minRId="75">
    <sheetIdMap count="2">
      <sheetId val="1"/>
      <sheetId val="2"/>
    </sheetIdMap>
  </header>
  <header guid="{D88AA5AF-D519-419B-A525-F1CBF09723A9}" dateTime="2022-07-07T12:18:17" maxSheetId="3" userName="Daiva Navikienė" r:id="rId23">
    <sheetIdMap count="2">
      <sheetId val="1"/>
      <sheetId val="2"/>
    </sheetIdMap>
  </header>
  <header guid="{2E1006A1-1FCF-4158-8B97-05E97548F363}" dateTime="2022-07-08T08:41:13" maxSheetId="3" userName="Gražina Meiduvienė" r:id="rId24" minRId="78">
    <sheetIdMap count="2">
      <sheetId val="1"/>
      <sheetId val="2"/>
    </sheetIdMap>
  </header>
  <header guid="{E69B4237-4D52-4FE1-84FB-3D82D360171E}" dateTime="2022-07-08T08:48:12" maxSheetId="3" userName="Gražina Meiduvienė" r:id="rId25" minRId="81" maxRId="82">
    <sheetIdMap count="2">
      <sheetId val="1"/>
      <sheetId val="2"/>
    </sheetIdMap>
  </header>
  <header guid="{449C4DC2-5D44-451E-BD74-27AC34F2AE9B}" dateTime="2022-07-08T10:33:37" maxSheetId="3" userName="Gražina Meiduvienė" r:id="rId26" minRId="85" maxRId="89">
    <sheetIdMap count="2">
      <sheetId val="1"/>
      <sheetId val="2"/>
    </sheetIdMap>
  </header>
  <header guid="{F21F8897-2EAF-4DE3-B1F5-0836F433A23A}" dateTime="2022-07-08T10:47:20" maxSheetId="3" userName="Gražina Meiduvienė" r:id="rId27" minRId="92" maxRId="95">
    <sheetIdMap count="2">
      <sheetId val="1"/>
      <sheetId val="2"/>
    </sheetIdMap>
  </header>
  <header guid="{919D971A-11E8-4AEE-84DD-C2B22C0E675F}" dateTime="2022-07-08T10:56:45" maxSheetId="3" userName="Gražina Meiduvienė" r:id="rId28" minRId="98" maxRId="99">
    <sheetIdMap count="2">
      <sheetId val="1"/>
      <sheetId val="2"/>
    </sheetIdMap>
  </header>
  <header guid="{C41467D6-49EE-434D-943C-4C79BF4AF985}" dateTime="2022-07-08T11:00:04" maxSheetId="3" userName="Gražina Meiduvienė" r:id="rId29" minRId="102">
    <sheetIdMap count="2">
      <sheetId val="1"/>
      <sheetId val="2"/>
    </sheetIdMap>
  </header>
  <header guid="{2E184951-664F-4A76-B570-C218EA816104}" dateTime="2022-07-08T11:06:43" maxSheetId="3" userName="Gražina Meiduvienė" r:id="rId30" minRId="105" maxRId="107">
    <sheetIdMap count="2">
      <sheetId val="1"/>
      <sheetId val="2"/>
    </sheetIdMap>
  </header>
  <header guid="{D13591AC-E609-4148-BCF6-648727C036E9}" dateTime="2022-07-08T11:26:30" maxSheetId="3" userName="Gražina Meiduvienė" r:id="rId31" minRId="110" maxRId="115">
    <sheetIdMap count="2">
      <sheetId val="1"/>
      <sheetId val="2"/>
    </sheetIdMap>
  </header>
  <header guid="{014A625D-214A-4790-A3B0-ECA89430EB69}" dateTime="2022-07-08T14:21:16" maxSheetId="3" userName="Gražina Meiduvienė" r:id="rId32" minRId="118" maxRId="131">
    <sheetIdMap count="2">
      <sheetId val="1"/>
      <sheetId val="2"/>
    </sheetIdMap>
  </header>
  <header guid="{ED5458BA-FACA-4EA3-8DA8-48592C74E4F0}" dateTime="2022-07-08T14:48:11" maxSheetId="3" userName="Vilma Gelžinytė-Marcinkevičė" r:id="rId33" minRId="132" maxRId="133">
    <sheetIdMap count="2">
      <sheetId val="1"/>
      <sheetId val="2"/>
    </sheetIdMap>
  </header>
  <header guid="{27E92670-FE8C-4246-BD58-6FE7C17E8995}" dateTime="2022-07-08T14:49:06" maxSheetId="3" userName="Vilma Gelžinytė-Marcinkevičė" r:id="rId34" minRId="134">
    <sheetIdMap count="2">
      <sheetId val="1"/>
      <sheetId val="2"/>
    </sheetIdMap>
  </header>
  <header guid="{78F82FA8-F1A5-4442-9567-97ABBA4E8D68}" dateTime="2022-07-08T15:09:33" maxSheetId="3" userName="Gražina Meiduvienė" r:id="rId35" minRId="135" maxRId="139">
    <sheetIdMap count="2">
      <sheetId val="1"/>
      <sheetId val="2"/>
    </sheetIdMap>
  </header>
  <header guid="{9BAD3E12-A8C1-483A-A56F-48791CD38390}" dateTime="2022-07-20T08:41:30" maxSheetId="3" userName="Gražina Meiduvienė" r:id="rId36" minRId="142" maxRId="143">
    <sheetIdMap count="2">
      <sheetId val="1"/>
      <sheetId val="2"/>
    </sheetIdMap>
  </header>
  <header guid="{CF7FB949-DCA2-46D8-90E6-5A8618617F9B}" dateTime="2022-07-20T09:36:05" maxSheetId="3" userName="Eurika Norkienė" r:id="rId37">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1">
    <oc r="H23" t="inlineStr">
      <is>
        <r>
          <t>Iki 2022 m. rugsėjo sudaryti rangos sutartis, jei ne, svarstyti kiekvienam projektui tinkamiausią alternatyvą:
1) p</t>
        </r>
        <r>
          <rPr>
            <sz val="10"/>
            <color theme="3"/>
            <rFont val="Times New Roman"/>
            <family val="1"/>
            <charset val="186"/>
          </rPr>
          <t>riskirti 9 neįgaliųjų globos pertvarkos projektus (iš kurių 7 - didelės rizikos, 2 - vidutinės rizikos) nefunkcionaliems</t>
        </r>
        <r>
          <rPr>
            <sz val="10"/>
            <rFont val="Times New Roman"/>
            <family val="1"/>
            <charset val="186"/>
          </rPr>
          <t xml:space="preserve"> (savivaldybės lėšomis);
2) užbaigti projektus mažesne apimtimi, o tų projektų rizikingus objektus finansuoti 2021-2027 m. lėšomis formuojant naujus projektus;
3) etapuoti projektus, t. y. antrąjį projekto etapą kelti į 2021-2027 m. periodą, jeigu nėra galima 2 alternatyva.</t>
        </r>
      </is>
    </oc>
    <nc r="H23" t="inlineStr">
      <is>
        <r>
          <t xml:space="preserve">Iki 2022 m. rugsėjo sudaryti rangos sutartis, jei ne, svarstyti kiekvienam projektui tinkamiausią alternatyvą:
</t>
        </r>
        <r>
          <rPr>
            <sz val="10"/>
            <color theme="4" tint="-0.249977111117893"/>
            <rFont val="Times New Roman"/>
            <family val="1"/>
            <charset val="186"/>
          </rPr>
          <t>1) p</t>
        </r>
        <r>
          <rPr>
            <sz val="10"/>
            <color theme="3"/>
            <rFont val="Times New Roman"/>
            <family val="1"/>
            <charset val="186"/>
          </rPr>
          <t>riskirti 9 neįgaliųjų globos pertvarkos projektus (iš kurių 7 - didelės rizikos, 2 - vidutinės rizikos) nefunkcionaliems</t>
        </r>
        <r>
          <rPr>
            <sz val="10"/>
            <rFont val="Times New Roman"/>
            <family val="1"/>
            <charset val="186"/>
          </rPr>
          <t xml:space="preserve"> </t>
        </r>
        <r>
          <rPr>
            <sz val="10"/>
            <color theme="4" tint="-0.249977111117893"/>
            <rFont val="Times New Roman"/>
            <family val="1"/>
            <charset val="186"/>
          </rPr>
          <t>projektams</t>
        </r>
        <r>
          <rPr>
            <sz val="10"/>
            <rFont val="Times New Roman"/>
            <family val="1"/>
            <charset val="186"/>
          </rPr>
          <t xml:space="preserve"> (savivaldybės lėšomis);
2) užbaigti projektus mažesne apimtimi, o tų projektų rizikingus objektus finansuoti 2021-2027 m. lėšomis formuojant naujus projektus;
3) etapuoti projektus, t. y. antrąjį projekto etapą kelti į 2021-2027 m. periodą, jeigu nėra galima 2 alternatyva.</t>
        </r>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1">
    <oc r="G24" t="inlineStr">
      <is>
        <t>Iš šešių priemonės projektų didelės rizikos projektais laikomi penki. Projektai dar neturi statybos leidimų.Visi projektai susidūrė su pabrangimu (preliminariai projektų pabrangimas yra apie 9,258 mln. Eur). Prognozuojama, kad PV nespėtų įsisavinti 30 % skirtų ES lėšų</t>
      </is>
    </oc>
    <nc r="G24" t="inlineStr">
      <is>
        <t>Iš šešių priemonės projektų didelės rizikos projektais laikomi penki. Projektai dar neturi statybos leidimų. Visi projektai susidūrė su pabrangimu (preliminariai projektų pabrangimas yra apie 9,258 mln. Eur). Prognozuojama, kad projektų vykdytojai iki periodo pabaigos nespėtų panaudoti apie 30 % skirtų ES lėšų.</t>
      </is>
    </nc>
  </rcc>
  <rcc rId="37" sId="1">
    <oc r="H24" t="inlineStr">
      <is>
        <r>
          <t xml:space="preserve">Atėjus metui pasirašyti statybos sutartį (2022 m. rudenį) nuspręsti:
1) </t>
        </r>
        <r>
          <rPr>
            <sz val="10"/>
            <color theme="3"/>
            <rFont val="Times New Roman"/>
            <family val="1"/>
            <charset val="186"/>
          </rPr>
          <t>5 projektus pripažinti nefunkcionaliais (savivaldybės lėšomis);</t>
        </r>
        <r>
          <rPr>
            <sz val="10"/>
            <rFont val="Times New Roman"/>
            <family val="1"/>
            <charset val="186"/>
          </rPr>
          <t xml:space="preserve">
2) etapuoti projektus, jeigu paaiškės, kad konkurso būdu atrinktiems projektams galima taikyti etapavimą, t. y. antrąjį projekto etapą kelti į 2021-2027 m. periodą, tačiau pabrangimus finansuoto projekto vykdytojo lėšomis.</t>
        </r>
      </is>
    </oc>
    <nc r="H24" t="inlineStr">
      <is>
        <r>
          <t xml:space="preserve">Atėjus metui pasirašyti statybos sutartį (2022 m. rudenį) nuspręsti ar:
1) </t>
        </r>
        <r>
          <rPr>
            <sz val="10"/>
            <color theme="3"/>
            <rFont val="Times New Roman"/>
            <family val="1"/>
            <charset val="186"/>
          </rPr>
          <t>5 projektus pripažinti nefunkcionaliais projektais (savivaldybės lėšomis);</t>
        </r>
        <r>
          <rPr>
            <sz val="10"/>
            <rFont val="Times New Roman"/>
            <family val="1"/>
            <charset val="186"/>
          </rPr>
          <t xml:space="preserve">
2) etapuoti projektus, jeigu paaiškės, kad konkurso būdu atrinktiems projektams galima taikyti etapavimą, t. y. antrąjį projekto etapą kelti į 2021-2027 m. periodą, tačiau pabrangimus finansuoti projekto vykdytojo lėšomis.</t>
        </r>
      </is>
    </nc>
  </rcc>
  <rcc rId="38" sId="1">
    <oc r="G26" t="inlineStr">
      <is>
        <t xml:space="preserve">Rizika – nespėti pabaigti rangos darbų iki 2023-09-30 (didelė ir sudėtinga darbų apimtis). </t>
      </is>
    </oc>
    <nc r="G26" t="inlineStr">
      <is>
        <t xml:space="preserve">Rizika – nespėti pabaigti rangos darbų iki projekto pabaigos 2023-09-30 (didelė ir sudėtinga darbų apimtis). </t>
      </is>
    </nc>
  </rcc>
  <rcc rId="39" sId="1">
    <oc r="E26" t="inlineStr">
      <is>
        <t>"Inovatyvių technologijų įdiegimas onkologinių susirgimų diagnostikai, gydymui bei moksliniams tyrimams" (Ciklorono projektas)</t>
      </is>
    </oc>
    <nc r="E26" t="inlineStr">
      <is>
        <t>"Inovatyvių technologijų įdiegimas onkologinių susirgimų diagnostikai, gydymui bei moksliniams tyrimams" (Ciklotrono projektas)</t>
      </is>
    </nc>
  </rcc>
  <rcc rId="40" sId="1">
    <oc r="H26" t="inlineStr">
      <is>
        <r>
          <t xml:space="preserve">Jei projektas nebus užbaigtas laiku,  jį </t>
        </r>
        <r>
          <rPr>
            <sz val="10"/>
            <color theme="3"/>
            <rFont val="Times New Roman"/>
            <family val="1"/>
            <charset val="186"/>
          </rPr>
          <t>siūloma traukti į nefunkcionalių projektų sąrašą (nuosavomis lėšomis)</t>
        </r>
      </is>
    </oc>
    <nc r="H26" t="inlineStr">
      <is>
        <r>
          <t xml:space="preserve">Jei projektas nebus užbaigtas laiku,  jį </t>
        </r>
        <r>
          <rPr>
            <sz val="10"/>
            <color theme="3"/>
            <rFont val="Times New Roman"/>
            <family val="1"/>
            <charset val="186"/>
          </rPr>
          <t>siūloma traukti į nefunkcionalių projektų sąrašą (nuosavomis projekto vykdytojo lėšomis).</t>
        </r>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 sId="1">
    <oc r="G28" t="inlineStr">
      <is>
        <t>Rizikos susijusios su vėluojančiais pagrindiniais IS pirkimais. Šiuos vėlavimus lėmė vėliau nei planuota pasirašytos specifikavimo paslaugų sutartys. Suplanuotas 2022 m. kovo mėn. pagrindinis ESPBI IS pirkimas nutrauktas ir paskelbtas iš naujo, pakoregavus techninę specifikaciją. Yra didelė rizika, kad projektai nebus baigti iki 2023 m. rugsėjo 1 d.</t>
      </is>
    </oc>
    <nc r="G28" t="inlineStr">
      <is>
        <t>Rizikos susijusios su vėluojančiais pagrindiniais IS pirkimais. Šiuos vėlavimus lėmė vėliau nei planuota pasirašytos specifikavimo paslaugų sutartys. Suplanuotas 2022 m. kovo mėn. pagrindinis ESPBI IS pirkimas nutrauktas ir paskelbtas iš naujo, pakoregavus techninę specifikaciją. Yra didelė rizika, kad 3 projektai nebus baigti iki 2023 m. rugsėjo 1 d.</t>
      </is>
    </nc>
  </rcc>
  <rcc rId="42" sId="1">
    <oc r="H28" t="inlineStr">
      <is>
        <r>
          <t>Sutarčių nutraukimo alternatyva yra visiškai kraštutinė priemonė dėl E.sveikatos sistemos svarbos Lietuvai. Svarstyti v</t>
        </r>
        <r>
          <rPr>
            <sz val="10"/>
            <color theme="3"/>
            <rFont val="Times New Roman"/>
            <family val="1"/>
            <charset val="186"/>
          </rPr>
          <t xml:space="preserve">ieno (didžiausio) projekto priskyrimą prie nefunkcionalių (SAM asignavimų lėšomis) </t>
        </r>
        <r>
          <rPr>
            <sz val="10"/>
            <rFont val="Times New Roman"/>
            <family val="1"/>
            <charset val="186"/>
          </rPr>
          <t>arba ieškoti galimybės finansuoti iš ktitų finansavimo šaltinių.</t>
        </r>
      </is>
    </oc>
    <nc r="H28" t="inlineStr">
      <is>
        <r>
          <t>Sutarčių nutraukimo alternatyva yra visiškai kraštutinė priemonė dėl E.sveikatos sistemos svarbos Lietuvai. Svarstyti v</t>
        </r>
        <r>
          <rPr>
            <sz val="10"/>
            <color theme="3"/>
            <rFont val="Times New Roman"/>
            <family val="1"/>
            <charset val="186"/>
          </rPr>
          <t xml:space="preserve">ieno (didžiausio) projekto priskyrimą prie nefunkcionalių projektų (SAM asignavimų lėšomis) </t>
        </r>
        <r>
          <rPr>
            <sz val="10"/>
            <rFont val="Times New Roman"/>
            <family val="1"/>
            <charset val="186"/>
          </rPr>
          <t>arba ieškoti galimybės finansuoti iš ktitų finansavimo šaltinių.</t>
        </r>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 sId="1">
    <oc r="G50" t="inlineStr">
      <is>
        <t xml:space="preserve">Kadangi pagrindinis pirkimas dar neužbaigtas, nėra aiškus sutarties su tiekėju pasirašymo terminas. Minimalus IT sistemos diegimo laikas yra  apie 12 mėn. Sutartį su tiekėju dėl sistemos diegimo būtina pasirašyti iki 2022 m. rugsėjo, tam kad suspėti sitemą įdiegti pilna apimtimi. Pirkimas įvyko, vokų atplėšimas numatytas 2022-07-12. </t>
      </is>
    </oc>
    <nc r="G50" t="inlineStr">
      <is>
        <t xml:space="preserve">Kadangi pagrindinis pirkimas dar neužbaigtas, nėra aiškus sutarties su tiekėju pasirašymo terminas. Minimalus IT sistemos diegimo laikas yra  apie 12 mėn. Sutartį su tiekėju dėl sistemos diegimo būtina pasirašyti iki 2022 m. rugsėjo, tam kad suspėti sistemą įdiegti pilna apimtimi. Pirkimas įvyko, vokų atplėšimas numatytas 2022-07-12. </t>
      </is>
    </nc>
  </rcc>
  <rcc rId="44" sId="1">
    <oc r="H50" t="inlineStr">
      <is>
        <r>
          <t xml:space="preserve">Iki 2022-09-01pasirašyti sutartį su tiekėju. </t>
        </r>
        <r>
          <rPr>
            <sz val="10"/>
            <color theme="3"/>
            <rFont val="Times New Roman"/>
            <family val="1"/>
            <charset val="186"/>
          </rPr>
          <t xml:space="preserve">Nebaigus projekto svarstyti priskyrimą prie nefunkcionalių (VB lėšomis) </t>
        </r>
        <r>
          <rPr>
            <sz val="10"/>
            <rFont val="Times New Roman"/>
            <family val="1"/>
            <charset val="186"/>
          </rPr>
          <t>arba ieškoti galimybės finansuoti kitų finansavimo šaltinių lėšomis.</t>
        </r>
      </is>
    </oc>
    <nc r="H50" t="inlineStr">
      <is>
        <r>
          <t xml:space="preserve">Iki 2022-09-01pasirašyti sutartį su tiekėju. </t>
        </r>
        <r>
          <rPr>
            <sz val="10"/>
            <color theme="3"/>
            <rFont val="Times New Roman"/>
            <family val="1"/>
            <charset val="186"/>
          </rPr>
          <t xml:space="preserve">Nebaigus projekto svarstyti jo priskyrimą prie nefunkcionalių (VB lėšomis) </t>
        </r>
        <r>
          <rPr>
            <sz val="10"/>
            <rFont val="Times New Roman"/>
            <family val="1"/>
            <charset val="186"/>
          </rPr>
          <t>arba ieškoti galimybės finansuoti kitų finansavimo šaltinių lėšomis.</t>
        </r>
      </is>
    </nc>
  </rcc>
  <rcc rId="45" sId="1">
    <oc r="H51" t="inlineStr">
      <is>
        <t>Iki 2022-09-01 pasirašyti sutartį su tiekėju. Siūlymas nutraukti projektą arba ieškoti galimybės finansuoti kitų finansavimo šaltinių lėšomis.</t>
      </is>
    </oc>
    <nc r="H51" t="inlineStr">
      <is>
        <t>Iki 2022-09-01 pasirašyti sutartį su tiekėju. Nepavykus, siūloma nutraukti projektą arba ieškoti galimybės finansuoti kitų finansavimo šaltinių lėšomis.</t>
      </is>
    </nc>
  </rcc>
  <rcc rId="46" sId="1">
    <oc r="H52" t="inlineStr">
      <is>
        <r>
          <t xml:space="preserve">Iki 2022-08-30 parengti SVIS diegimo techninę specifikaciją. </t>
        </r>
        <r>
          <rPr>
            <sz val="10"/>
            <color theme="1"/>
            <rFont val="Times New Roman"/>
            <family val="1"/>
            <charset val="186"/>
          </rPr>
          <t xml:space="preserve">Iki 2022-09-15 paskelbti SVIS diegimo pirkimą. Iki 2022-11-30 pasirašyti sutartį su tiekėju dėl SVIS diegimo paslaugos. </t>
        </r>
        <r>
          <rPr>
            <sz val="10"/>
            <color theme="3"/>
            <rFont val="Times New Roman"/>
            <family val="1"/>
            <charset val="186"/>
          </rPr>
          <t>Nesilaikant terminų, svarstyti projekto priskyrimą nefunkcionaliems (VB lėšomis)</t>
        </r>
        <r>
          <rPr>
            <sz val="10"/>
            <rFont val="Times New Roman"/>
            <family val="1"/>
            <charset val="186"/>
          </rPr>
          <t xml:space="preserve">
</t>
        </r>
      </is>
    </oc>
    <nc r="H52" t="inlineStr">
      <is>
        <r>
          <t xml:space="preserve">Iki 2022-08-30 parengti SVIS diegimo techninę specifikaciją. </t>
        </r>
        <r>
          <rPr>
            <sz val="10"/>
            <color theme="1"/>
            <rFont val="Times New Roman"/>
            <family val="1"/>
            <charset val="186"/>
          </rPr>
          <t xml:space="preserve">Iki 2022-09-15 paskelbti SVIS diegimo pirkimą. Iki 2022-11-30 pasirašyti sutartį su tiekėju dėl SVIS diegimo paslaugos. </t>
        </r>
        <r>
          <rPr>
            <sz val="10"/>
            <color theme="3"/>
            <rFont val="Times New Roman"/>
            <family val="1"/>
            <charset val="186"/>
          </rPr>
          <t>Nesilaikant terminų, svarstyti projekto priskyrimą nefunkcionaliems (VB lėšomis).</t>
        </r>
        <r>
          <rPr>
            <sz val="10"/>
            <rFont val="Times New Roman"/>
            <family val="1"/>
            <charset val="186"/>
          </rPr>
          <t xml:space="preserve">
</t>
        </r>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 sId="1">
    <oc r="H26" t="inlineStr">
      <is>
        <r>
          <t xml:space="preserve">Jei projektas nebus užbaigtas laiku,  jį </t>
        </r>
        <r>
          <rPr>
            <sz val="10"/>
            <color theme="3"/>
            <rFont val="Times New Roman"/>
            <family val="1"/>
            <charset val="186"/>
          </rPr>
          <t>siūloma traukti į nefunkcionalių projektų sąrašą (nuosavomis projekto vykdytojo lėšomis).</t>
        </r>
      </is>
    </oc>
    <nc r="H26" t="inlineStr">
      <is>
        <r>
          <t xml:space="preserve">Jeigu  2022 m. rugsėjo mėn. nebus pasirašyta rangos darbų sutartis, projektą </t>
        </r>
        <r>
          <rPr>
            <sz val="10"/>
            <color theme="3"/>
            <rFont val="Times New Roman"/>
            <family val="1"/>
            <charset val="186"/>
          </rPr>
          <t>siūloma traukti į nefunkcionalių projektų sąrašą (nuosavomis projekto vykdytojo lėšomis).</t>
        </r>
      </is>
    </nc>
  </rcc>
  <rdn rId="0" localSheetId="1" customView="1" name="Z_C4154230_4358_468E_B914_B9A0AF2406AD_.wvu.FilterData" hidden="1" oldHidden="1">
    <formula>'Didelė rizika'!$A$3:$H$53</formula>
  </rdn>
  <rdn rId="0" localSheetId="2" customView="1" name="Z_C4154230_4358_468E_B914_B9A0AF2406AD_.wvu.FilterData" hidden="1" oldHidden="1">
    <formula>'Vidutinė rizika'!$A$3:$F$46</formula>
  </rdn>
  <rcv guid="{C4154230-4358-468E-B914-B9A0AF2406AD}"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1">
    <oc r="G11" t="inlineStr">
      <is>
        <r>
          <t xml:space="preserve">Rengiamas TP. Iki </t>
        </r>
        <r>
          <rPr>
            <sz val="10"/>
            <color rgb="FFFF0000"/>
            <rFont val="Times New Roman"/>
            <family val="1"/>
            <charset val="186"/>
          </rPr>
          <t>2022-06-23</t>
        </r>
        <r>
          <rPr>
            <sz val="10"/>
            <rFont val="Times New Roman"/>
            <family val="1"/>
            <charset val="186"/>
          </rPr>
          <t xml:space="preserve"> laukiama TP po TB pastabų, projektas vėluoja dėl projektuotojo vangumo ir neveiklos. Iki liepos vidurio planuojama kelti į DPS (pastatas mažas).</t>
        </r>
      </is>
    </oc>
    <nc r="G11" t="inlineStr">
      <is>
        <t>Rengiamas TP. Iki 2022-07-20 laukiama TP po TB pastabų, projektas vėluoja dėl projektuotojo vangumo ir neveiklos. Iki liepos vidurio planuojama kelti į DPS (pastatas mažas).</t>
      </is>
    </nc>
  </rcc>
  <rcc rId="51" sId="1">
    <oc r="H10" t="inlineStr">
      <is>
        <t>Stebėti projekto įgyvendinimo eigą, ar veiklos vykdomos pagal grafiką. Iki 2022-08-01 nepasirašius rangos sutarties siūloma nutraukti sutartį arba svarstyti galimybę perkelti į 21-27 m.</t>
      </is>
    </oc>
    <nc r="H10" t="inlineStr">
      <is>
        <t>Stebėti projekto įgyvendinimo eigą, ar veiklos vykdomos pagal grafiką. Iki 2022-08-01 nepasirašius rangos sutarties siūloma nutraukti sutartį arba svarstyti galimybę perkelti į 2021-2027 m.</t>
      </is>
    </nc>
  </rcc>
  <rcc rId="52" sId="1">
    <oc r="H14" t="inlineStr">
      <is>
        <t xml:space="preserve"> iki liepos 30 d. priimti sprendimą dėl projekto įgyvendinimo arba nutraukimo.</t>
      </is>
    </oc>
    <nc r="H14" t="inlineStr">
      <is>
        <t xml:space="preserve"> iki rugsėjo 30 d. priimti sprendimą dėl projekto įgyvendinimo arba nutraukimo.</t>
      </is>
    </nc>
  </rcc>
  <rcc rId="53" sId="1">
    <oc r="G15" t="inlineStr">
      <is>
        <t>Techninis projektas planuojamas 2022 liepos mėn., techninio projekto ekspertizė (užtrunka 1 mėn.) iki 2022-08-31, SLD gauti ir rangos darbų pirkimą planuojama skelbti 2022 m. rugsėjo mėn.</t>
      </is>
    </oc>
    <nc r="G15" t="inlineStr">
      <is>
        <t>Techninis projektas planuojamas 2022 m. liepos mėn., techninio projekto ekspertizė (užtrunka 1 mėn.) iki 2022-08-31, SLD gauti ir rangos darbų pirkimą planuojama skelbti 2022 m. rugsėjo mėn.</t>
      </is>
    </nc>
  </rcc>
  <rcc rId="54" sId="1">
    <oc r="H15" t="inlineStr">
      <is>
        <t xml:space="preserve"> iki liepos 30 d. priimti sprendimą dėl projekto įgyvendinimo arba nutraukimo.</t>
      </is>
    </oc>
    <nc r="H15" t="inlineStr">
      <is>
        <t xml:space="preserve"> iki rugsėjo 30 d. priimti sprendimą dėl projekto įgyvendinimo arba nutraukimo.</t>
      </is>
    </nc>
  </rcc>
  <rcc rId="55" sId="1">
    <oc r="G18" t="inlineStr">
      <is>
        <r>
          <t>Vėluojantis projektas. Pagal jų planą:
1.</t>
        </r>
        <r>
          <rPr>
            <sz val="10"/>
            <color rgb="FFFF0000"/>
            <rFont val="Times New Roman"/>
            <family val="1"/>
            <charset val="186"/>
          </rPr>
          <t xml:space="preserve"> Iki 2022-06-30</t>
        </r>
        <r>
          <rPr>
            <sz val="10"/>
            <rFont val="Times New Roman"/>
            <family val="1"/>
            <charset val="186"/>
          </rPr>
          <t xml:space="preserve"> bus parengti projektiniai pasiūlymai ir techninis darbo projektas;
2. Iki 2022-07-15 atlikta Techninio projekto ekspertizė.</t>
        </r>
      </is>
    </oc>
    <nc r="G18" t="inlineStr">
      <is>
        <t>Vėluojantis projektas. Pagal jų planą:
1. Iki 2022-07-15 atlikta Techninio projekto ekspertizė.</t>
      </is>
    </nc>
  </rcc>
  <rcc rId="56" sId="1">
    <oc r="H19" t="inlineStr">
      <is>
        <t xml:space="preserve">iki 2022-07 nepasirašius rangos sutarties svarstyti nutraukti sutartį.    </t>
      </is>
    </oc>
    <nc r="H19" t="inlineStr">
      <is>
        <t xml:space="preserve">iki 2022-07-30 nepasirašius rangos sutarties svarstyti nutraukti sutartį.    </t>
      </is>
    </nc>
  </rcc>
  <rdn rId="0" localSheetId="1" customView="1" name="Z_B041E6D2_A296_4554_98F8_242B2C489486_.wvu.FilterData" hidden="1" oldHidden="1">
    <formula>'Didelė rizika'!$A$3:$H$53</formula>
  </rdn>
  <rdn rId="0" localSheetId="2" customView="1" name="Z_B041E6D2_A296_4554_98F8_242B2C489486_.wvu.FilterData" hidden="1" oldHidden="1">
    <formula>'Vidutinė rizika'!$A$3:$F$46</formula>
  </rdn>
  <rcv guid="{B041E6D2-A296-4554-98F8-242B2C489486}"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 sId="2">
    <nc r="E45" t="inlineStr">
      <is>
        <t>Širvintų rajono gatvių apšvietimo modernizavimas (2 etapas)</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 sId="1">
    <oc r="G16" t="inlineStr">
      <is>
        <r>
          <t>pagal ekspertizės pastabą taisomas TP. Veiklų pabaiga numatoma</t>
        </r>
        <r>
          <rPr>
            <sz val="10"/>
            <color rgb="FFFF0000"/>
            <rFont val="Times New Roman"/>
            <family val="1"/>
            <charset val="186"/>
          </rPr>
          <t xml:space="preserve"> 2023-06-30</t>
        </r>
        <r>
          <rPr>
            <sz val="10"/>
            <rFont val="Times New Roman"/>
            <family val="1"/>
            <charset val="186"/>
          </rPr>
          <t xml:space="preserve">. Respublikinei Vilniaus universitetinei ligoninei papildomai paskolinta 4 967 444,00 eurų iš ENEF.
</t>
        </r>
      </is>
    </oc>
    <nc r="G16" t="inlineStr">
      <is>
        <r>
          <t xml:space="preserve">Pagal ekspertizės pastabą taisomas TP. </t>
        </r>
        <r>
          <rPr>
            <sz val="10"/>
            <rFont val="Times New Roman"/>
            <family val="1"/>
            <charset val="186"/>
          </rPr>
          <t xml:space="preserve">Respublikinei Vilniaus universitetinei ligoninei papildomai paskolinta 4 967 444,00 eurų iš ENEF.
</t>
        </r>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1">
    <oc r="H46" t="inlineStr">
      <is>
        <t>1. Kreiptis į CPVA dėl sutarties keitimo ir atsisakyti veiklos "Bijotų mokyklos pastato pritaikymas soc. globos įstaigai ir greitosios medicinos pagalbos stočiai".
2. Iki 2022 m. liepos 20 d. nepasiraius rangos sutarties, svarstyti atsisakyti Tauragės aplinkkelio veiklos.</t>
      </is>
    </oc>
    <nc r="H46" t="inlineStr">
      <is>
        <t>1. Kreiptis į CPVA dėl sutarties keitimo ir atsisakyti veiklos "Bijotų mokyklos pastato pritaikymas soc. globos įstaigai ir greitosios medicinos pagalbos stočiai".
2. Iki 2022 m. liepos 20 d. nepasirašius rangos sutarties, svarstyti atsisakyti Tauragės aplinkkelio veiklos.</t>
      </is>
    </nc>
  </rcc>
  <rcc rId="62" sId="1">
    <oc r="H47" t="inlineStr">
      <is>
        <t xml:space="preserve"> Jeigu rangos darbų sutartis nebus pasirašyta iki 2022-09-30,  svarstyti atsisakyti dalies projekto veiklų</t>
      </is>
    </oc>
    <nc r="H47" t="inlineStr">
      <is>
        <t xml:space="preserve"> Jeigu rangos darbų sutartis nebus pasirašyta iki 2022-09-30,  svarstyti atsisakyti dalies projekto veiklų.</t>
      </is>
    </nc>
  </rcc>
  <rcc rId="63" sId="1">
    <oc r="H48" t="inlineStr">
      <is>
        <r>
          <t xml:space="preserve"> Jeigu rangos darbų sutartis nebus pasirašyta iki </t>
        </r>
        <r>
          <rPr>
            <b/>
            <sz val="10"/>
            <rFont val="Times New Roman"/>
            <family val="1"/>
            <charset val="186"/>
          </rPr>
          <t>2022-09-30</t>
        </r>
        <r>
          <rPr>
            <sz val="10"/>
            <rFont val="Times New Roman"/>
            <family val="1"/>
            <charset val="186"/>
          </rPr>
          <t>, svarstyti atsisakyti dalies projekto veiklų</t>
        </r>
      </is>
    </oc>
    <nc r="H48" t="inlineStr">
      <is>
        <r>
          <t xml:space="preserve"> Jeigu rangos darbų sutartis nebus pasirašyta iki </t>
        </r>
        <r>
          <rPr>
            <b/>
            <sz val="10"/>
            <rFont val="Times New Roman"/>
            <family val="1"/>
            <charset val="186"/>
          </rPr>
          <t>2022-09-30</t>
        </r>
        <r>
          <rPr>
            <sz val="10"/>
            <rFont val="Times New Roman"/>
            <family val="1"/>
            <charset val="186"/>
          </rPr>
          <t>, svarstyti atsisakyti dalies projekto veiklų.</t>
        </r>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4" sId="2" ref="A30:XFD30" action="insertRow"/>
  <rcc rId="65" sId="2">
    <nc r="A30">
      <v>7</v>
    </nc>
  </rcc>
  <rcc rId="66" sId="2">
    <nc r="B30" t="inlineStr">
      <is>
        <t>ERPF</t>
      </is>
    </nc>
  </rcc>
  <rcc rId="67" sId="2">
    <nc r="C30" t="inlineStr">
      <is>
        <t>SM</t>
      </is>
    </nc>
  </rcc>
  <rcc rId="68" sId="2">
    <nc r="D30" t="inlineStr">
      <is>
        <t>06.2.1-TID-V-510-01-0001</t>
      </is>
    </nc>
  </rcc>
  <rcc rId="69" sId="2" xfDxf="1" dxf="1">
    <nc r="E30" t="inlineStr">
      <is>
        <t>TEN-T tinklo kelio E41 modernizavimas</t>
      </is>
    </nc>
    <ndxf>
      <font>
        <sz val="1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2" xfDxf="1" sqref="F30" start="0" length="0">
    <dxf>
      <font>
        <sz val="10"/>
        <color auto="1"/>
        <name val="Times New Roman"/>
        <scheme val="none"/>
      </font>
      <numFmt numFmtId="3" formatCode="#,##0"/>
      <alignment vertical="center" readingOrder="0"/>
      <border outline="0">
        <left style="thin">
          <color indexed="64"/>
        </left>
        <right style="thin">
          <color indexed="64"/>
        </right>
        <top style="thin">
          <color indexed="64"/>
        </top>
      </border>
    </dxf>
  </rfmt>
  <rfmt sheetId="2" sqref="F30">
    <dxf>
      <alignment horizontal="right" readingOrder="0"/>
    </dxf>
  </rfmt>
  <rfmt sheetId="2" sqref="F30">
    <dxf>
      <numFmt numFmtId="165" formatCode="#,##0.0"/>
    </dxf>
  </rfmt>
  <rfmt sheetId="2" sqref="F30">
    <dxf>
      <numFmt numFmtId="3" formatCode="#,##0"/>
    </dxf>
  </rfmt>
  <rfmt sheetId="2" sqref="G30" start="0" length="0">
    <dxf>
      <font>
        <sz val="10"/>
        <color auto="1"/>
        <name val="Times New Roman"/>
        <scheme val="none"/>
      </font>
      <numFmt numFmtId="3" formatCode="#,##0"/>
      <alignment horizontal="right" vertical="center" readingOrder="0"/>
      <border outline="0">
        <left style="thin">
          <color indexed="64"/>
        </left>
        <right style="thin">
          <color indexed="64"/>
        </right>
        <top style="thin">
          <color indexed="64"/>
        </top>
      </border>
    </dxf>
  </rfmt>
  <rfmt sheetId="2" sqref="F30" start="0" length="0">
    <dxf>
      <alignment horizontal="general" readingOrder="0"/>
      <border outline="0">
        <bottom style="thin">
          <color indexed="64"/>
        </bottom>
      </border>
    </dxf>
  </rfmt>
  <rcc rId="70" sId="2" numFmtId="4">
    <nc r="F30">
      <v>23261122</v>
    </nc>
  </rcc>
  <rfmt sheetId="2" sqref="G30" start="0" length="0">
    <dxf>
      <font>
        <sz val="11"/>
        <color theme="1"/>
        <name val="Calibri"/>
        <scheme val="minor"/>
      </font>
      <numFmt numFmtId="0" formatCode="General"/>
      <alignment horizontal="general" vertical="bottom" readingOrder="0"/>
      <border outline="0">
        <left/>
        <right/>
        <top/>
      </border>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H11" t="inlineStr">
      <is>
        <t xml:space="preserve"> iki liepo 30 d. priimti sprendimą dėl projekto įgyvendinimo arba nutraukimo.</t>
      </is>
    </oc>
    <nc r="H11" t="inlineStr">
      <is>
        <t xml:space="preserve"> iki liepos 30 d. priimti sprendimą dėl projekto įgyvendinimo arba nutraukimo.</t>
      </is>
    </nc>
  </rcc>
  <rcc rId="2" sId="1">
    <oc r="H12" t="inlineStr">
      <is>
        <t xml:space="preserve"> iki liepo 30 d. priimti sprendimą dėl projekto įgyvendinimo arba nutraukimo.</t>
      </is>
    </oc>
    <nc r="H12" t="inlineStr">
      <is>
        <t xml:space="preserve"> iki liepos 30 d. priimti sprendimą dėl projekto įgyvendinimo arba nutraukimo.</t>
      </is>
    </nc>
  </rcc>
  <rcc rId="3" sId="1">
    <oc r="H13" t="inlineStr">
      <is>
        <t xml:space="preserve"> iki liepo 30 d. priimti sprendimą dėl projekto įgyvendinimo arba nutraukimo.</t>
      </is>
    </oc>
    <nc r="H13" t="inlineStr">
      <is>
        <t xml:space="preserve"> iki liepos 30 d. priimti sprendimą dėl projekto įgyvendinimo arba nutraukimo.</t>
      </is>
    </nc>
  </rcc>
  <rcc rId="4" sId="1">
    <oc r="H14" t="inlineStr">
      <is>
        <t xml:space="preserve"> iki liepo 30 d. priimti sprendimą dėl projekto įgyvendinimo arba nutraukimo.</t>
      </is>
    </oc>
    <nc r="H14" t="inlineStr">
      <is>
        <t xml:space="preserve"> iki liepos 30 d. priimti sprendimą dėl projekto įgyvendinimo arba nutraukimo.</t>
      </is>
    </nc>
  </rcc>
  <rcc rId="5" sId="1">
    <oc r="H15" t="inlineStr">
      <is>
        <t xml:space="preserve"> iki liepo 30 d. priimti sprendimą dėl projekto įgyvendinimo arba nutraukimo.</t>
      </is>
    </oc>
    <nc r="H15" t="inlineStr">
      <is>
        <t xml:space="preserve"> iki liepos 30 d. priimti sprendimą dėl projekto įgyvendinimo arba nutraukimo.</t>
      </is>
    </nc>
  </rcc>
  <rcc rId="6" sId="1">
    <oc r="H16" t="inlineStr">
      <is>
        <t xml:space="preserve"> iki liepo 30 d. priimti sprendimą dėl projekto įgyvendinimo arba nutraukimo.</t>
      </is>
    </oc>
    <nc r="H16" t="inlineStr">
      <is>
        <t xml:space="preserve"> iki liepos 30 d. priimti sprendimą dėl projekto įgyvendinimo arba nutraukimo.</t>
      </is>
    </nc>
  </rcc>
  <rcc rId="7" sId="1">
    <oc r="H17" t="inlineStr">
      <is>
        <t xml:space="preserve"> iki liepo 30 d. priimti sprendimą dėl projekto įgyvendinimo arba nutraukimo.</t>
      </is>
    </oc>
    <nc r="H17" t="inlineStr">
      <is>
        <t xml:space="preserve"> iki liepos 30 d. priimti sprendimą dėl projekto įgyvendinimo arba nutraukimo.</t>
      </is>
    </nc>
  </rcc>
  <rcc rId="8" sId="1">
    <oc r="H18" t="inlineStr">
      <is>
        <t xml:space="preserve"> iki liepo 30 d. priimti sprendimą dėl projekto įgyvendinimo arba nutraukimo.</t>
      </is>
    </oc>
    <nc r="H18" t="inlineStr">
      <is>
        <t xml:space="preserve"> iki liepos 30 d. priimti sprendimą dėl projekto įgyvendinimo arba nutraukimo.</t>
      </is>
    </nc>
  </rcc>
  <rcc rId="9" sId="1">
    <oc r="H8" t="inlineStr">
      <is>
        <t>Svarstyti ir iki liepo 30 d. priimti sprendimą dėl projekto vykdymo arba nautraukti.</t>
      </is>
    </oc>
    <nc r="H8" t="inlineStr">
      <is>
        <t>Svarstyti ir iki liepos 30 d. priimti sprendimą dėl projekto vykdymo arba nautraukti.</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1">
    <oc r="G18" t="inlineStr">
      <is>
        <t>Vėluojantis projektas. Pagal jų planą:
1. Iki 2022-07-15 atlikta Techninio projekto ekspertizė.</t>
      </is>
    </oc>
    <nc r="G18" t="inlineStr">
      <is>
        <t>Vėluojantis projektas. Pagal  planą:
1. Iki 2022-07-15 atlikta Techninio projekto ekspertizė.</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 sId="2">
    <oc r="A30">
      <v>7</v>
    </oc>
    <nc r="A30">
      <v>6</v>
    </nc>
  </rcc>
  <rcv guid="{B041E6D2-A296-4554-98F8-242B2C489486}" action="delete"/>
  <rdn rId="0" localSheetId="1" customView="1" name="Z_B041E6D2_A296_4554_98F8_242B2C489486_.wvu.FilterData" hidden="1" oldHidden="1">
    <formula>'Didelė rizika'!$A$3:$H$53</formula>
    <oldFormula>'Didelė rizika'!$A$3:$H$53</oldFormula>
  </rdn>
  <rdn rId="0" localSheetId="2" customView="1" name="Z_B041E6D2_A296_4554_98F8_242B2C489486_.wvu.FilterData" hidden="1" oldHidden="1">
    <formula>'Vidutinė rizika'!$A$3:$F$47</formula>
    <oldFormula>'Vidutinė rizika'!$A$3:$F$47</oldFormula>
  </rdn>
  <rcv guid="{B041E6D2-A296-4554-98F8-242B2C489486}"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G18" t="inlineStr">
      <is>
        <t>Vėluojantis projektas. Pagal  planą:
1. Iki 2022-07-15 atlikta Techninio projekto ekspertizė.</t>
      </is>
    </oc>
    <nc r="G18" t="inlineStr">
      <is>
        <t>Vėluojantis projektas. Pagal  planą iki 2022-07-15 turi būti atlikta Techninio projekto ekspertizė.</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CF01CDCB_12C9_4930_9011_7F2883E4348D_.wvu.FilterData" hidden="1" oldHidden="1">
    <formula>'Didelė rizika'!$A$3:$H$53</formula>
  </rdn>
  <rdn rId="0" localSheetId="2" customView="1" name="Z_CF01CDCB_12C9_4930_9011_7F2883E4348D_.wvu.FilterData" hidden="1" oldHidden="1">
    <formula>'Vidutinė rizika'!$A$3:$F$47</formula>
  </rdn>
  <rcv guid="{CF01CDCB-12C9-4930-9011-7F2883E4348D}"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oc r="G4" t="inlineStr">
      <is>
        <t>Nebus įgyvendintas laiku. Iki 2022-07-05 turi būti parengtas darbų grafikas. Iki 2023-01-02 paskelbti rangos pirkimą.</t>
      </is>
    </oc>
    <nc r="G4" t="inlineStr">
      <is>
        <t xml:space="preserve">Nebus įgyvendintas laiku. </t>
      </is>
    </nc>
  </rcc>
  <rdn rId="0" localSheetId="1" customView="1" name="Z_907D0C87_44BC_487A_8FA9_FC04C523C668_.wvu.FilterData" hidden="1" oldHidden="1">
    <formula>'Didelė rizika'!$A$3:$H$53</formula>
  </rdn>
  <rdn rId="0" localSheetId="2" customView="1" name="Z_907D0C87_44BC_487A_8FA9_FC04C523C668_.wvu.FilterData" hidden="1" oldHidden="1">
    <formula>'Vidutinė rizika'!$A$3:$F$47</formula>
  </rdn>
  <rcv guid="{907D0C87-44BC-487A-8FA9-FC04C523C668}"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 sId="1">
    <oc r="H23" t="inlineStr">
      <is>
        <r>
          <t xml:space="preserve">Iki 2022 m. rugsėjo sudaryti rangos sutartis, jei ne, svarstyti kiekvienam projektui tinkamiausią alternatyvą:
</t>
        </r>
        <r>
          <rPr>
            <sz val="10"/>
            <color theme="4" tint="-0.249977111117893"/>
            <rFont val="Times New Roman"/>
            <family val="1"/>
            <charset val="186"/>
          </rPr>
          <t>1) p</t>
        </r>
        <r>
          <rPr>
            <sz val="10"/>
            <color theme="3"/>
            <rFont val="Times New Roman"/>
            <family val="1"/>
            <charset val="186"/>
          </rPr>
          <t>riskirti 9 neįgaliųjų globos pertvarkos projektus (iš kurių 7 - didelės rizikos, 2 - vidutinės rizikos) nefunkcionaliems</t>
        </r>
        <r>
          <rPr>
            <sz val="10"/>
            <rFont val="Times New Roman"/>
            <family val="1"/>
            <charset val="186"/>
          </rPr>
          <t xml:space="preserve"> </t>
        </r>
        <r>
          <rPr>
            <sz val="10"/>
            <color theme="4" tint="-0.249977111117893"/>
            <rFont val="Times New Roman"/>
            <family val="1"/>
            <charset val="186"/>
          </rPr>
          <t>projektams</t>
        </r>
        <r>
          <rPr>
            <sz val="10"/>
            <rFont val="Times New Roman"/>
            <family val="1"/>
            <charset val="186"/>
          </rPr>
          <t xml:space="preserve"> (savivaldybės lėšomis);
2) užbaigti projektus mažesne apimtimi, o tų projektų rizikingus objektus finansuoti 2021-2027 m. lėšomis formuojant naujus projektus;
3) etapuoti projektus, t. y. antrąjį projekto etapą kelti į 2021-2027 m. periodą, jeigu nėra galima 2 alternatyva.</t>
        </r>
      </is>
    </oc>
    <nc r="H23" t="inlineStr">
      <is>
        <r>
          <t xml:space="preserve">Iki 2022 m. rugsėjo sudaryti rangos sutartis, jei ne, svarstyti kiekvienam projektui tinkamiausią alternatyvą:
</t>
        </r>
        <r>
          <rPr>
            <sz val="10"/>
            <color theme="4" tint="-0.249977111117893"/>
            <rFont val="Times New Roman"/>
            <family val="1"/>
            <charset val="186"/>
          </rPr>
          <t>1) p</t>
        </r>
        <r>
          <rPr>
            <sz val="10"/>
            <color theme="3"/>
            <rFont val="Times New Roman"/>
            <family val="1"/>
            <charset val="186"/>
          </rPr>
          <t>riskirti 9 neįgaliųjų globos pertvarkos projektus (iš kurių 7 - didelės rizikos, 2 - vidutinės rizikos) nefunkcionaliems</t>
        </r>
        <r>
          <rPr>
            <sz val="10"/>
            <rFont val="Times New Roman"/>
            <family val="1"/>
            <charset val="186"/>
          </rPr>
          <t xml:space="preserve"> </t>
        </r>
        <r>
          <rPr>
            <sz val="10"/>
            <color theme="4" tint="-0.249977111117893"/>
            <rFont val="Times New Roman"/>
            <family val="1"/>
            <charset val="186"/>
          </rPr>
          <t>projektams</t>
        </r>
        <r>
          <rPr>
            <sz val="10"/>
            <rFont val="Times New Roman"/>
            <family val="1"/>
            <charset val="186"/>
          </rPr>
          <t xml:space="preserve"> (projektų vykdytojų lėšomis);
2) užbaigti projektus mažesne apimtimi, o tų projektų rizikingus objektus finansuoti 2021-2027 m. lėšomis formuojant naujus projektus;
3) etapuoti projektus, t. y. antrąjį projekto etapą kelti į 2021-2027 m. periodą, jeigu nėra galima 2 alternatyva.</t>
        </r>
      </is>
    </nc>
  </rcc>
  <rcc rId="82" sId="1">
    <oc r="H24" t="inlineStr">
      <is>
        <r>
          <t xml:space="preserve">Atėjus metui pasirašyti statybos sutartį (2022 m. rudenį) nuspręsti ar:
1) </t>
        </r>
        <r>
          <rPr>
            <sz val="10"/>
            <color theme="3"/>
            <rFont val="Times New Roman"/>
            <family val="1"/>
            <charset val="186"/>
          </rPr>
          <t>5 projektus pripažinti nefunkcionaliais projektais (savivaldybės lėšomis);</t>
        </r>
        <r>
          <rPr>
            <sz val="10"/>
            <rFont val="Times New Roman"/>
            <family val="1"/>
            <charset val="186"/>
          </rPr>
          <t xml:space="preserve">
2) etapuoti projektus, jeigu paaiškės, kad konkurso būdu atrinktiems projektams galima taikyti etapavimą, t. y. antrąjį projekto etapą kelti į 2021-2027 m. periodą, tačiau pabrangimus finansuoti projekto vykdytojo lėšomis.</t>
        </r>
      </is>
    </oc>
    <nc r="H24" t="inlineStr">
      <is>
        <r>
          <t xml:space="preserve">Atėjus metui pasirašyti statybos sutartį (2022 m. rudenį) nuspręsti ar:
1) </t>
        </r>
        <r>
          <rPr>
            <sz val="10"/>
            <color theme="3"/>
            <rFont val="Times New Roman"/>
            <family val="1"/>
            <charset val="186"/>
          </rPr>
          <t>5 projektus pripažinti nefunkcionaliais projektais (projektų vykdytojų lėšomis);</t>
        </r>
        <r>
          <rPr>
            <sz val="10"/>
            <rFont val="Times New Roman"/>
            <family val="1"/>
            <charset val="186"/>
          </rPr>
          <t xml:space="preserve">
2) etapuoti projektus, jeigu paaiškės, kad konkurso būdu atrinktiems projektams galima taikyti etapavimą, t. y. antrąjį projekto etapą kelti į 2021-2027 m. periodą, tačiau pabrangimus finansuoti projekto vykdytojo lėšomis.</t>
        </r>
      </is>
    </nc>
  </rcc>
  <rcv guid="{907D0C87-44BC-487A-8FA9-FC04C523C668}" action="delete"/>
  <rdn rId="0" localSheetId="1" customView="1" name="Z_907D0C87_44BC_487A_8FA9_FC04C523C668_.wvu.FilterData" hidden="1" oldHidden="1">
    <formula>'Didelė rizika'!$A$3:$H$53</formula>
    <oldFormula>'Didelė rizika'!$A$3:$H$53</oldFormula>
  </rdn>
  <rdn rId="0" localSheetId="2" customView="1" name="Z_907D0C87_44BC_487A_8FA9_FC04C523C668_.wvu.FilterData" hidden="1" oldHidden="1">
    <formula>'Vidutinė rizika'!$A$3:$F$47</formula>
    <oldFormula>'Vidutinė rizika'!$A$3:$F$47</oldFormula>
  </rdn>
  <rcv guid="{907D0C87-44BC-487A-8FA9-FC04C523C668}"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1">
    <oc r="G9" t="inlineStr">
      <is>
        <t xml:space="preserve">Kritinis terminas – liepos mėn.  Tuomet bus vertinama ar spėjo laiku suprojektuoti ir ekspertuoti. Jeigu taip - nebus nutraukiama, jeigu ne – bus nutraukiama. Siūlymai dėl perskirstymų neteikiami. </t>
      </is>
    </oc>
    <nc r="G9" t="inlineStr">
      <is>
        <t xml:space="preserve">Kritinis terminas – liepos mėn.  Tuomet bus vertinama, ar spėjo laiku suprojektuoti ir ekspertuoti. Jeigu taip - nebus nutraukiama, jeigu ne – bus nutraukiama. Siūlymai dėl perskirstymų neteikiami. </t>
      </is>
    </nc>
  </rcc>
  <rcc rId="86" sId="1">
    <oc r="H9" t="inlineStr">
      <is>
        <t>Iki liepos 30 d. nespėjus suprojektuoti ir ekspertuoti projekto priimti sprendimą dėl projekto nautraukimo.</t>
      </is>
    </oc>
    <nc r="H9" t="inlineStr">
      <is>
        <t>Iki liepos 30 d. nespėjus suprojektuoti ir ekspertuoti projekto, priimti sprendimą dėl projekto nautraukimo.</t>
      </is>
    </nc>
  </rcc>
  <rcc rId="87" sId="1">
    <oc r="G11" t="inlineStr">
      <is>
        <t>Rengiamas TP. Iki 2022-07-20 laukiama TP po TB pastabų, projektas vėluoja dėl projektuotojo vangumo ir neveiklos. Iki liepos vidurio planuojama kelti į DPS (pastatas mažas).</t>
      </is>
    </oc>
    <nc r="G11" t="inlineStr">
      <is>
        <t>Rengiamas TP. Iki 2022-07-20 laukiama TP po TB pastabų, projektas vėluoja dėl projektuotojo neveiklos. Iki liepos vidurio planuojama kelti į DPS (pastatas mažas).</t>
      </is>
    </nc>
  </rcc>
  <rcc rId="88" sId="1">
    <oc r="G12" t="inlineStr">
      <is>
        <t>PARENGTI PROJEKTINIAI PASIŪLYMAI, RENGIAMAS TECHNINIS DARBO PROJEKTAS
Projektuotojas vėluoja pateikti dokumentaciją. Pradėti rengti pirkimo dokumentai. Iki liepos vidurio planuojama kelti į DPS.</t>
      </is>
    </oc>
    <nc r="G12" t="inlineStr">
      <is>
        <t>Parengti projektiniai pasiūlymai, rengiamas techninis projektas. Projektuotojas vėluoja pateikti dokumentaciją. Pradėti rengti pirkimo dokumentai. Iki liepos vidurio planuojama kelti į DPS.</t>
      </is>
    </nc>
  </rcc>
  <rcc rId="89" sId="1">
    <oc r="G14" t="inlineStr">
      <is>
        <t>Vykdoma projekto ekspertizė . SLD gauti ir rangos pirkimą skelbti planuojama 2022 m. rugpjūčio-rugsėjo mėn.</t>
      </is>
    </oc>
    <nc r="G14" t="inlineStr">
      <is>
        <t>Vykdoma projekto ekspertizė. SLD gauti ir rangos pirkimą skelbti planuojama 2022 m. rugpjūčio-rugsėjo mėn.</t>
      </is>
    </nc>
  </rcc>
  <rcv guid="{907D0C87-44BC-487A-8FA9-FC04C523C668}" action="delete"/>
  <rdn rId="0" localSheetId="1" customView="1" name="Z_907D0C87_44BC_487A_8FA9_FC04C523C668_.wvu.FilterData" hidden="1" oldHidden="1">
    <formula>'Didelė rizika'!$A$3:$H$53</formula>
    <oldFormula>'Didelė rizika'!$A$3:$H$53</oldFormula>
  </rdn>
  <rdn rId="0" localSheetId="2" customView="1" name="Z_907D0C87_44BC_487A_8FA9_FC04C523C668_.wvu.FilterData" hidden="1" oldHidden="1">
    <formula>'Vidutinė rizika'!$A$3:$F$47</formula>
    <oldFormula>'Vidutinė rizika'!$A$3:$F$47</oldFormula>
  </rdn>
  <rcv guid="{907D0C87-44BC-487A-8FA9-FC04C523C668}"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 sId="1">
    <oc r="H28" t="inlineStr">
      <is>
        <r>
          <t>Sutarčių nutraukimo alternatyva yra visiškai kraštutinė priemonė dėl E.sveikatos sistemos svarbos Lietuvai. Svarstyti v</t>
        </r>
        <r>
          <rPr>
            <sz val="10"/>
            <color theme="3"/>
            <rFont val="Times New Roman"/>
            <family val="1"/>
            <charset val="186"/>
          </rPr>
          <t xml:space="preserve">ieno (didžiausio) projekto priskyrimą prie nefunkcionalių projektų (SAM asignavimų lėšomis) </t>
        </r>
        <r>
          <rPr>
            <sz val="10"/>
            <rFont val="Times New Roman"/>
            <family val="1"/>
            <charset val="186"/>
          </rPr>
          <t>arba ieškoti galimybės finansuoti iš ktitų finansavimo šaltinių.</t>
        </r>
      </is>
    </oc>
    <nc r="H28" t="inlineStr">
      <is>
        <r>
          <t>Sutarčių nutraukimo alternatyva yra visiškai kraštutinė priemonė dėl E.sveikatos sistemos svarbos Lietuvai. Svarstyti v</t>
        </r>
        <r>
          <rPr>
            <sz val="10"/>
            <color theme="3"/>
            <rFont val="Times New Roman"/>
            <family val="1"/>
            <charset val="186"/>
          </rPr>
          <t xml:space="preserve">ieno (didžiausio) projekto priskyrimą prie nefunkcionalių projektų (SAM asignavimų lėšomis) </t>
        </r>
        <r>
          <rPr>
            <sz val="10"/>
            <rFont val="Times New Roman"/>
            <family val="1"/>
            <charset val="186"/>
          </rPr>
          <t>arba ieškoti galimybės finansuoti iš kitų finansavimo šaltinių.</t>
        </r>
      </is>
    </nc>
  </rcc>
  <rcc rId="93" sId="1">
    <oc r="G30" t="inlineStr">
      <is>
        <t>Užtruko techninių specifikacijų ir pirkimų dokumentų rengimas. Nuspręsta kiekvieną pirkimą atlikti atskirais pirkimais. Išlaidos bus deklaruojamos pasirašius pirkimo sutartis ir tik pilnai įdiegus konkrečią intelektinę transporto sistemą (planuojama 2023 m.). Dar vienos sistemos pirkimo dokumentai nėra parengti, kadangi šis pirkimas priklauso nuo įvykdytų pirmų dviejų, Yra rizika, kad iki periodo pabaigos gali būti nespėta sukurti ir įdiegti visų planuotų sistemų. CPVA pateikia informaciją iki 2022-07-31.</t>
      </is>
    </oc>
    <nc r="G30" t="inlineStr">
      <is>
        <t>Užtruko techninių specifikacijų ir pirkimų dokumentų rengimas. Nuspręsta kiekvieną pirkimą atlikti atskirais pirkimais. Išlaidos bus deklaruojamos pasirašius pirkimo sutartis ir tik pilnai įdiegus konkrečią intelektinę transporto sistemą (planuojama 2023 m.). Dar vienos sistemos pirkimo dokumentai nėra parengti, nes šis pirkimas priklauso nuo įvykdytų pirmų dviejų, Yra rizika, kad iki periodo pabaigos gali būti nespėta sukurti ir įdiegti visų planuotų sistemų. CPVA pateikia informaciją iki 2022-07-31.</t>
      </is>
    </nc>
  </rcc>
  <rcc rId="94" sId="1">
    <oc r="G31" t="inlineStr">
      <is>
        <t xml:space="preserve">Pagrindinis e. bilieto pirkimas dėl gautų pretenzijų sustabdytas trečią kartą. Kitos veiklos (švieslenčių) pirkimas nėra vykdomas, kol nesudaryta e. bilieto pirkimo sutartis. Kyla rizika, kad projektas nebus įgyvendintas iki finansavimo periodo pabaigos.  CPVA pateikia informaciją iki 2022-07-31. </t>
      </is>
    </oc>
    <nc r="G31" t="inlineStr">
      <is>
        <t xml:space="preserve">Pagrindinis e. bilieto pirkimas dėl gautų pretenzijų sustabdytas trečią kartą. Kitos veiklos (švieslenčių) pirkimas nėra vykdomas, kol nesudaryta e. bilieto pirkimo sutartis. Kyla rizika, kad projektas nebus įgyvendintas iki finansavimo periodo pabaigos. CPVA pateikia informaciją iki 2022-07-31. </t>
      </is>
    </nc>
  </rcc>
  <rcc rId="95" sId="1">
    <oc r="G32" t="inlineStr">
      <is>
        <t xml:space="preserve">Stringa pagrindinių įrangos pirkimų vykdymas, užtruko pirkimų dokumentų parengumas ir pateikimas derinimui.  Kilusi problema dėl padidėjusių įrangos ir darbų kainų, dėl kurių savivaldybė turėtų didinti projekto biudžetą, tačiau neturi pakankamo papildomo finansavimo šaltinio, todėl svarsto galimybę mažinti veiklų apimtis. Projektas rizikingas dėl galimai rodiklių pasiekimo nepilna apimtimi iki finansavimo periodo pabaigos. CPVA pateikia informaciją iki 2022-07-31. </t>
      </is>
    </oc>
    <nc r="G32" t="inlineStr">
      <is>
        <t xml:space="preserve">Užtrunko pagrindinių įrangos pirkimų vykdymas, pirkimų dokumentų parengumas ir pateikimas derinimui. Problema ir dėl padidėjusių įrangos ir darbų kainų, dėl kurių savivaldybė turėtų didinti projekto biudžetą, tačiau neturi pakankamo papildomo finansavimo šaltinio, todėl svarsto galimybę mažinti veiklų apimtis. Projektas rizikingas dėl galimai rodiklių pasiekimo nepilna apimtimi iki finansavimo periodo pabaigos. CPVA pateikia informaciją iki 2022-07-31. </t>
      </is>
    </nc>
  </rcc>
  <rcv guid="{907D0C87-44BC-487A-8FA9-FC04C523C668}" action="delete"/>
  <rdn rId="0" localSheetId="1" customView="1" name="Z_907D0C87_44BC_487A_8FA9_FC04C523C668_.wvu.FilterData" hidden="1" oldHidden="1">
    <formula>'Didelė rizika'!$A$3:$H$53</formula>
    <oldFormula>'Didelė rizika'!$A$3:$H$53</oldFormula>
  </rdn>
  <rdn rId="0" localSheetId="2" customView="1" name="Z_907D0C87_44BC_487A_8FA9_FC04C523C668_.wvu.FilterData" hidden="1" oldHidden="1">
    <formula>'Vidutinė rizika'!$A$3:$F$47</formula>
    <oldFormula>'Vidutinė rizika'!$A$3:$F$47</oldFormula>
  </rdn>
  <rcv guid="{907D0C87-44BC-487A-8FA9-FC04C523C668}"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 sId="1">
    <oc r="G33" t="inlineStr">
      <is>
        <t xml:space="preserve">Didelės apimties projekto rizika susijusi su įgyvendinimo užbaigimu išlaidų tinkamumo laikotarpiu  ir projekto vykdytojo kritiniu pajamų  sumažėjimu. Taip pat riziką didina su infliacija susijęs rangos darbų kainos indeksavimu (šiuo metu skaičiuojama 6 proc. - 18,5 mln. Eur) bei  abejonės dėl subrangovo UAB “Belam LT”, patikimumo.   Projekto finansavimo intensyvumas 57 proc., o dėl šiuo metu susidariusios geopolitinės situacijos projekto vykdytojas susidūrė su drastišku veiklos pajamų sumažėjimu. </t>
      </is>
    </oc>
    <nc r="G33" t="inlineStr">
      <is>
        <t xml:space="preserve">Didelės apimties projekto rizika susijusi su įgyvendinimo užbaigimu išlaidų tinkamumo laikotarpiu ir projekto vykdytojo kritiniu pajamų sumažėjimu. Taip pat riziką didina ir su infliacija susijęs rangos darbų kainos indeksavimas (šiuo metu skaičiuojama 6 proc. - 18,5 mln. Eur) bei abejonės dėl subrangovo UAB “Belam LT” patikimumo. Projekto finansavimo intensyvumas 57 proc., o dėl šiuo metu susidariusios geopolitinės situacijos projekto vykdytojas susidūrė su veiklos pajamų sumažėjimu. </t>
      </is>
    </nc>
  </rcc>
  <rcc rId="99" sId="1">
    <oc r="G35" t="inlineStr">
      <is>
        <t xml:space="preserve">Nutraukta  rangos darbų sutartis (rangovas nesugebėjo užtikrinti, kad būtų pasiektas reikalingas kanalo gylis). suplanuota, kad likusius gilinimo darbus atliks rangovas, kuris vykdys antrojo etapo darbus ir su kuriuo planuojama pasirašyti sutartį iki 2022 m. liepos 1 d. Trečiojo etapo laivybos kanalo gilinimo darbų viešojo pirkimo konkursas paskelbtas, vokų su pasiūlymais atplėšimas planuojamas 2022 m. liepos 5 d.. Tačiau antrojo etapo viešojo pirkimo pasiūlyme mėn. gautame pasiūlyme iškasto 1 m3 įkainis apie 80 proc. brangesnis už prognozuotą. Papildomo finansavimo poreikis 35,6 mln. Eur </t>
      </is>
    </oc>
    <nc r="G35" t="inlineStr">
      <is>
        <t xml:space="preserve">Nutraukta  rangos darbų sutartis (rangovas neužtikrino, kad būtų pasiektas reikalingas kanalo gylis). suplanuota, kad likusius gilinimo darbus atliks rangovas, kuris vykdys antrojo etapo darbus ir su kuriuo planuojama pasirašyti sutartį iki 2022 m. liepos 1 d. Trečiojo etapo laivybos kanalo gilinimo darbų viešojo pirkimo konkursas paskelbtas, vokų su pasiūlymais atplėšimas planuojamas 2022 m. liepos 5 d. Tačiau antrojo etapo viešojo pirkimo pasiūlyme iškasto 1 m3 įkainis apie 80 proc. brangesnis už prognozuotą. Papildomo finansavimo poreikis 35,6 mln. Eur </t>
      </is>
    </nc>
  </rcc>
  <rcv guid="{907D0C87-44BC-487A-8FA9-FC04C523C668}" action="delete"/>
  <rdn rId="0" localSheetId="1" customView="1" name="Z_907D0C87_44BC_487A_8FA9_FC04C523C668_.wvu.FilterData" hidden="1" oldHidden="1">
    <formula>'Didelė rizika'!$A$3:$H$53</formula>
    <oldFormula>'Didelė rizika'!$A$3:$H$53</oldFormula>
  </rdn>
  <rdn rId="0" localSheetId="2" customView="1" name="Z_907D0C87_44BC_487A_8FA9_FC04C523C668_.wvu.FilterData" hidden="1" oldHidden="1">
    <formula>'Vidutinė rizika'!$A$3:$F$47</formula>
    <oldFormula>'Vidutinė rizika'!$A$3:$F$47</oldFormula>
  </rdn>
  <rcv guid="{907D0C87-44BC-487A-8FA9-FC04C523C668}"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 sId="1">
    <oc r="G40" t="inlineStr">
      <is>
        <t>Atsiliekama nuo projekto įgyvendinimo grafiko. 
Rangos darbai sulėtėjo ir vykdomi lėčiau nei turėtų būti pagal grafiką dėl stringančio medžiagų tiekimo. Dėl to tikėtinas 3-4 mėnesių darbų vėlavimas. Tokiu atveju ranga būtų baigta maždaug 2023 m. balandį. Prašomas papildomas finansavimas 0,82 mln. eurų.</t>
      </is>
    </oc>
    <nc r="G40" t="inlineStr">
      <is>
        <t>Atsiliekama nuo projekto įgyvendinimo grafiko. 
Rangos darbai sulėtėjo ir vykdomi lėčiau nei turėtų būti pagal grafiką dėl sutrikusio medžiagų tiekimo. Dėl to tikėtinas 3-4 mėnesių darbų vėlavimas (ranga būtų baigta maždaug 2023 m. balandį). Prašomas papildomas finansavimas 0,82 mln. eurų.</t>
      </is>
    </nc>
  </rcc>
  <rcv guid="{907D0C87-44BC-487A-8FA9-FC04C523C668}" action="delete"/>
  <rdn rId="0" localSheetId="1" customView="1" name="Z_907D0C87_44BC_487A_8FA9_FC04C523C668_.wvu.FilterData" hidden="1" oldHidden="1">
    <formula>'Didelė rizika'!$A$3:$H$53</formula>
    <oldFormula>'Didelė rizika'!$A$3:$H$53</oldFormula>
  </rdn>
  <rdn rId="0" localSheetId="2" customView="1" name="Z_907D0C87_44BC_487A_8FA9_FC04C523C668_.wvu.FilterData" hidden="1" oldHidden="1">
    <formula>'Vidutinė rizika'!$A$3:$F$47</formula>
    <oldFormula>'Vidutinė rizika'!$A$3:$F$47</oldFormula>
  </rdn>
  <rcv guid="{907D0C87-44BC-487A-8FA9-FC04C523C66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oc r="H9" t="inlineStr">
      <is>
        <t>Iki liepos 30 d. nespėjus suprojektuoti ir ekspertuoti projekto priimti sprendimą dėl projekto nautrauktimo.</t>
      </is>
    </oc>
    <nc r="H9" t="inlineStr">
      <is>
        <t>Iki liepos 30 d. nespėjus suprojektuoti ir ekspertuoti projekto priimti sprendimą dėl projekto nautraukimo.</t>
      </is>
    </nc>
  </rcc>
  <rcc rId="11" sId="1">
    <oc r="H38" t="inlineStr">
      <is>
        <r>
          <t xml:space="preserve">Iki liepos 30 d. nustatyti kritinę datą dėl finansavimo šaltinio suradimo ir priimti sprendimą dėl valdymo komiteto keitimo. </t>
        </r>
        <r>
          <rPr>
            <sz val="10"/>
            <color theme="3"/>
            <rFont val="Times New Roman"/>
            <family val="1"/>
            <charset val="186"/>
          </rPr>
          <t>Nesilaikant termino svarstyti priskyrimą prie nefunkcionalių (Vėžio instituto lėšomis).</t>
        </r>
      </is>
    </oc>
    <nc r="H38" t="inlineStr">
      <is>
        <r>
          <t xml:space="preserve">Iki liepos 30 d. nustatyti kritinę datą dėl finansavimo šaltinio suradimo ir priimti sprendimą dėl valdymo komiteto keitimo. </t>
        </r>
        <r>
          <rPr>
            <sz val="10"/>
            <color theme="3"/>
            <rFont val="Times New Roman"/>
            <family val="1"/>
            <charset val="186"/>
          </rPr>
          <t>Nesilaikant termino svarstyti priskyrimą prie nefunkcionalių (Nacionalinio vėžio instituto lėšomis).</t>
        </r>
      </is>
    </nc>
  </rcc>
  <rcc rId="12" sId="1">
    <oc r="H39" t="inlineStr">
      <is>
        <r>
          <t xml:space="preserve">Jei SAM projekto rangos darbų sutartis nebus pasirašyta iki 2022 rugsėjo 10 d., </t>
        </r>
        <r>
          <rPr>
            <sz val="10"/>
            <color theme="3"/>
            <rFont val="Times New Roman"/>
            <family val="1"/>
            <charset val="186"/>
          </rPr>
          <t>svarstyti projekto priskyrimą prie nefunkcionalių.</t>
        </r>
      </is>
    </oc>
    <nc r="H39" t="inlineStr">
      <is>
        <r>
          <t xml:space="preserve">Jei SAM projekto rangos darbų sutartis nebus pasirašyta iki 2022 rugsėjo 10 d., </t>
        </r>
        <r>
          <rPr>
            <sz val="10"/>
            <color theme="3"/>
            <rFont val="Times New Roman"/>
            <family val="1"/>
            <charset val="186"/>
          </rPr>
          <t>svarstyti apie projekto priskyrimą prie nefunkcionalių.</t>
        </r>
      </is>
    </nc>
  </rcc>
  <rcc rId="13" sId="1">
    <oc r="G43" t="inlineStr">
      <is>
        <r>
          <t xml:space="preserve"> Pežiūėtos ir padidintos planuotos darbų apimtys, padidėjo finansavimo poreikis. Atsižvelgiant į tai, kad </t>
        </r>
        <r>
          <rPr>
            <sz val="10"/>
            <color rgb="FFFF0000"/>
            <rFont val="Times New Roman"/>
            <family val="1"/>
            <charset val="186"/>
          </rPr>
          <t xml:space="preserve">2022-04-08 </t>
        </r>
        <r>
          <rPr>
            <sz val="10"/>
            <rFont val="Times New Roman"/>
            <family val="1"/>
            <charset val="186"/>
          </rPr>
          <t>projektavimas dar nėra pradėtas yra rizika, kad tai įtakos ir kitų terminų vėlavimą.</t>
        </r>
      </is>
    </oc>
    <nc r="G43" t="inlineStr">
      <is>
        <t xml:space="preserve"> Pežiūėtos ir padidintos planuotos darbų apimtys, padidėjo finansavimo poreikis. Atsižvelgiant į tai, kad projektavimas dar nėra baigtas yra rizika, kad tai įtakos ir kitų terminų vėlavimą.</t>
      </is>
    </nc>
  </rcc>
  <rcc rId="14" sId="1">
    <oc r="H40" t="inlineStr">
      <is>
        <r>
          <t>Iki 2022-09-01 pasirašyti mokslo ir inovacijų sklaidos centro nuolatinių ekspozicijų erdvės įrengimo (eksponatų įsigijimo ir įrengimo) sutartį.
Nesilaikant termino s</t>
        </r>
        <r>
          <rPr>
            <sz val="10"/>
            <color theme="3"/>
            <rFont val="Times New Roman"/>
            <family val="1"/>
            <charset val="186"/>
          </rPr>
          <t>varstyti projekto priskyrimą prie nefunkcionalių (savivaldybės lėšomis).</t>
        </r>
        <r>
          <rPr>
            <sz val="10"/>
            <rFont val="Times New Roman"/>
            <family val="1"/>
            <charset val="186"/>
          </rPr>
          <t xml:space="preserve">
</t>
        </r>
      </is>
    </oc>
    <nc r="H40" t="inlineStr">
      <is>
        <r>
          <t>Iki 2022-09-01 pasirašyti mokslo ir inovacijų sklaidos centro nuolatinių ekspozicijų erdvės įrengimo (eksponatų įsigijimo ir įrengimo) sutartį.
Nesilaikant termino, s</t>
        </r>
        <r>
          <rPr>
            <sz val="10"/>
            <color theme="3"/>
            <rFont val="Times New Roman"/>
            <family val="1"/>
            <charset val="186"/>
          </rPr>
          <t>varstyti projekto priskyrimą prie nefunkcionalių (savivaldybės lėšomis).</t>
        </r>
        <r>
          <rPr>
            <sz val="10"/>
            <rFont val="Times New Roman"/>
            <family val="1"/>
            <charset val="186"/>
          </rPr>
          <t xml:space="preserve">
</t>
        </r>
      </is>
    </nc>
  </rcc>
  <rcc rId="15" sId="1">
    <oc r="H46" t="inlineStr">
      <is>
        <t>Kreiptis į CPVA dėl sutarties keitimo ir atsisakyti veiklos "Bijotų mokyklos pastato pritaikymas soc. globos įstaigai ir greitosios medicinos pagalbos stočiai".</t>
      </is>
    </oc>
    <nc r="H46" t="inlineStr">
      <is>
        <t>1. Kreiptis į CPVA dėl sutarties keitimo ir atsisakyti veiklos "Bijotų mokyklos pastato pritaikymas soc. globos įstaigai ir greitosios medicinos pagalbos stočiai".
2. Iki 2022 m. liepos 20 d. nepasiraius rangos sutarties, svarstyti atsisakyti Tauragės aplinkkelio veiklos.</t>
      </is>
    </nc>
  </rcc>
  <rcc rId="16" sId="1">
    <oc r="G42" t="inlineStr">
      <is>
        <t>Projekto vykdytojui nusprendus pakeisti  suplanuotas veiklas, atsirado rizika nespėti laiku įgyvendinti projekto ir pasiekti numatytų rezultato rodiklių. stringama dėl nepriimtų sprendimų dėl lėšų perskirstymo, nenori keisti sutarties kol nėra SK pritarimo (perkelti į PO1)
VU turi surasti pastatą, kuris bus pritaikomas pedagogų rengimo reikmėms.</t>
      </is>
    </oc>
    <nc r="G42" t="inlineStr">
      <is>
        <t>Projekto vykdytojui nusprendus pakeisti  suplanuotas veiklas, atsirado rizika nespėti laiku įgyvendinti projekto ir pasiekti numatytų rezultato rodiklių. stringama dėl nepriimtų sprendimų dėl lėšų perskirstymo, nenori keisti sutarties kol nėra SK pritarimo (dėl lėšų perkėlimo į PO1)
VU turi surasti pastatą, kuris bus pritaikomas pedagogų rengimo reikmėms.</t>
      </is>
    </nc>
  </rcc>
  <rcc rId="17" sId="1">
    <oc r="H42" t="inlineStr">
      <is>
        <r>
          <t xml:space="preserve">Iki </t>
        </r>
        <r>
          <rPr>
            <sz val="10"/>
            <color rgb="FFFF0000"/>
            <rFont val="Times New Roman"/>
            <family val="1"/>
            <charset val="186"/>
          </rPr>
          <t xml:space="preserve">xx </t>
        </r>
        <r>
          <rPr>
            <sz val="10"/>
            <rFont val="Times New Roman"/>
            <family val="1"/>
            <charset val="186"/>
          </rPr>
          <t>surasti pastatą, kuris bus pritaikomas pedagogų rengimo reikmėms, neradus nutraukti projektą.</t>
        </r>
      </is>
    </oc>
    <nc r="H42" t="inlineStr">
      <is>
        <t xml:space="preserve"> Iki 202-09-30 paskelbti visų pedagogų didaktikos laboratorijų remonto darbų pirkimus, nesilaikant termino svarstyti nutraukti projektą.</t>
      </is>
    </nc>
  </rcc>
  <rcc rId="18" sId="1">
    <oc r="H41" t="inlineStr">
      <is>
        <t>iki 2022-08-15  pateikti dokumentus, pagrindžiančius tai dienai būtino nuosavo įnašo finansavimo šaltinius (EIB paskola);iki 2022-08-31įrengti statinio konstrukcijass (TKF ir MSB statinys); iki 2023-01-31baigti sklypo sutvarkymo darbus. Stebėti terminų laikymąsi.</t>
      </is>
    </oc>
    <nc r="H41" t="inlineStr">
      <is>
        <t>Iki 2022-08-15  pateikti dokumentus, pagrindžiančius tai dienai būtino nuosavo įnašo finansavimo šaltinius (EIB paskola);
iki 2022-08-31įrengti statinio konstrukcijass (TKF ir MSB statinys); 
iki 2023-01-31baigti sklypo sutvarkymo darbus. Stebėti terminų laikymąsi.</t>
      </is>
    </nc>
  </rcc>
  <rdn rId="0" localSheetId="1" customView="1" name="Z_41FD65CC_1F8A_4BEE_A945_5F9C277B66F0_.wvu.FilterData" hidden="1" oldHidden="1">
    <formula>'Didelė rizika'!$A$3:$H$53</formula>
  </rdn>
  <rdn rId="0" localSheetId="2" customView="1" name="Z_41FD65CC_1F8A_4BEE_A945_5F9C277B66F0_.wvu.FilterData" hidden="1" oldHidden="1">
    <formula>'Vidutinė rizika'!$A$3:$F$46</formula>
  </rdn>
  <rcv guid="{41FD65CC-1F8A-4BEE-A945-5F9C277B66F0}"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 sId="1">
    <oc r="H41" t="inlineStr">
      <is>
        <t>Iki 2022-08-15  pateikti dokumentus, pagrindžiančius tai dienai būtino nuosavo įnašo finansavimo šaltinius (EIB paskola);
iki 2022-08-31 įrengti statinio konstrukcijass (TKF ir MSB statinys); 
iki 2023-01-31 baigti sklypo sutvarkymo darbus. Stebėti terminų laikymąsi.</t>
      </is>
    </oc>
    <nc r="H41" t="inlineStr">
      <is>
        <t>Iki 2022-08-15  pateikti dokumentus, pagrindžiančius tai dienai būtino nuosavo įnašo finansavimo šaltinius (EIB paskola);
iki 2022-08-31 įrengti statinio konstrukcijas (TKF ir MSB statinys); 
iki 2023-01-31 baigti sklypo sutvarkymo darbus. Stebėti terminų laikymąsi.</t>
      </is>
    </nc>
  </rcc>
  <rcc rId="106" sId="1">
    <oc r="G42" t="inlineStr">
      <is>
        <t>Projekto vykdytojui nusprendus pakeisti  suplanuotas veiklas, atsirado rizika nespėti laiku įgyvendinti projekto ir pasiekti numatytų rezultato rodiklių. stringama dėl nepriimtų sprendimų dėl lėšų perskirstymo, nenori keisti sutarties kol nėra SK pritarimo (dėl lėšų perkėlimo į PO1)
VU turi surasti pastatą, kuris bus pritaikomas pedagogų rengimo reikmėms.</t>
      </is>
    </oc>
    <nc r="G42" t="inlineStr">
      <is>
        <t>Projekto vykdytojui nusprendus pakeisti suplanuotas veiklas, atsirado rizika nespėti laiku įgyvendinti projekto ir pasiekti numatytų rezultato rodiklių. Užtrunkama ir dėl nepriimtų sprendimų dėl lėšų perskirstymo (dėl lėšų perkėlimo į PO1). VU turi surasti pastatą, kuris bus pritaikomas pedagogų rengimo reikmėms.</t>
      </is>
    </nc>
  </rcc>
  <rcc rId="107" sId="1">
    <oc r="G43" t="inlineStr">
      <is>
        <t xml:space="preserve"> Pežiūėtos ir padidintos planuotos darbų apimtys, padidėjo finansavimo poreikis. Atsižvelgiant į tai, kad projektavimas dar nėra baigtas yra rizika, kad tai įtakos ir kitų terminų vėlavimą.</t>
      </is>
    </oc>
    <nc r="G43" t="inlineStr">
      <is>
        <t>Pežiūėtos ir padidintos planuotos darbų apimtys, padidėjo finansavimo poreikis. Atsižvelgiant į tai, kad projektavimas dar nėra baigtas, yra rizika, kad tai įtakos ir kitų terminų vėlavimą.</t>
      </is>
    </nc>
  </rcc>
  <rcv guid="{907D0C87-44BC-487A-8FA9-FC04C523C668}" action="delete"/>
  <rdn rId="0" localSheetId="1" customView="1" name="Z_907D0C87_44BC_487A_8FA9_FC04C523C668_.wvu.FilterData" hidden="1" oldHidden="1">
    <formula>'Didelė rizika'!$A$3:$H$53</formula>
    <oldFormula>'Didelė rizika'!$A$3:$H$53</oldFormula>
  </rdn>
  <rdn rId="0" localSheetId="2" customView="1" name="Z_907D0C87_44BC_487A_8FA9_FC04C523C668_.wvu.FilterData" hidden="1" oldHidden="1">
    <formula>'Vidutinė rizika'!$A$3:$F$47</formula>
    <oldFormula>'Vidutinė rizika'!$A$3:$F$47</oldFormula>
  </rdn>
  <rcv guid="{907D0C87-44BC-487A-8FA9-FC04C523C668}"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oc r="G46" t="inlineStr">
      <is>
        <r>
          <t xml:space="preserve">Didžiausia rizika projekto įgyvendinimui įžvelgiama veiklos "Tauragės miesto centro aplinkkelio įrengimas" vykdyme, tačiau šiai dienai ji valdoma, - viešasis pirkimas įvykdytas, rangos darbų sutartį planuojama pasirašyti 2022 m.  liepos 20 d. Sutarties terminas – 11 mėn. Projekto vykdytojas veiklos "Bijotų mokyklos pastato pritaikymas soc. globos įstaigai ir greitosios medicinos pagalbos stočiai" viešųjų pirkimų procedūrų nepradėjęs ir rangos darbų sutartis nebuvo iki 2022-06-30 sudaryta.
</t>
        </r>
        <r>
          <rPr>
            <sz val="10"/>
            <rFont val="Times New Roman"/>
            <family val="1"/>
            <charset val="186"/>
          </rPr>
          <t xml:space="preserve"> Papildomo finansavimo poreikis 5 mln.</t>
        </r>
        <r>
          <rPr>
            <b/>
            <sz val="10"/>
            <rFont val="Times New Roman"/>
            <family val="1"/>
            <charset val="186"/>
          </rPr>
          <t>, sumažinant savivaldybių prisidėjimą</t>
        </r>
        <r>
          <rPr>
            <sz val="10"/>
            <rFont val="Times New Roman"/>
            <family val="1"/>
            <charset val="186"/>
          </rPr>
          <t>., jis galėtų būti dengiamas iš sutaupymų atsisaknt veiklų kituose projektuose.</t>
        </r>
      </is>
    </oc>
    <nc r="G46" t="inlineStr">
      <is>
        <r>
          <t xml:space="preserve">Didžiausia rizika projekto įgyvendinimui įžvelgiama veiklos "Tauragės miesto centro aplinkkelio įrengimas" vykdyme, tačiau šiai dienai ji valdoma - viešasis pirkimas įvykdytas, rangos darbų sutartį planuojama pasirašyti 2022 m.  liepos 20 d. Sutarties terminas – 11 mėn. Projekto vykdytojas veiklos "Bijotų mokyklos pastato pritaikymas soc. globos įstaigai ir greitosios medicinos pagalbos stočiai" viešųjų pirkimų procedūrų nepradėjęs ir rangos darbų sutartis nebuvo iki 2022-06-30 sudaryta.
</t>
        </r>
        <r>
          <rPr>
            <sz val="10"/>
            <rFont val="Times New Roman"/>
            <family val="1"/>
            <charset val="186"/>
          </rPr>
          <t>Papildomo finansavimo poreikis 5 mln.</t>
        </r>
        <r>
          <rPr>
            <b/>
            <sz val="10"/>
            <rFont val="Times New Roman"/>
            <family val="1"/>
            <charset val="186"/>
          </rPr>
          <t>, sumažinant savivaldybių prisidėjimą</t>
        </r>
        <r>
          <rPr>
            <sz val="10"/>
            <rFont val="Times New Roman"/>
            <family val="1"/>
            <charset val="186"/>
          </rPr>
          <t>, jis galėtų būti dengiamas iš sutaupymų atsisaknt veiklų kituose projektuose.</t>
        </r>
      </is>
    </nc>
  </rcc>
  <rcc rId="111" sId="1">
    <oc r="G48" t="inlineStr">
      <is>
        <t xml:space="preserve">didžiausią riziką kelia projekto veiklos „Krovos aikštelės įrengimas“, kuriai projekte suplanuota didžioji projekto lėšų dalis. Krovos aikštelės įrengimo rangos darbų pirkimo dokumentai parengti ir pateikti VPT paskelbti tarptautinį konkursą, kuris turėtų būti paskelbtas liepos pr. Planuojama sudaryti rangos darbų sutartį iki 2022-09-30. </t>
      </is>
    </oc>
    <nc r="G48" t="inlineStr">
      <is>
        <t xml:space="preserve">Didžiausią riziką kelia projekto veikla „Krovos aikštelės įrengimas“, kuriai projekte suplanuota didžioji projekto lėšų dalis. Krovos aikštelės įrengimo rangos darbų pirkimo dokumentai parengti ir pateikti VPT paskelbti tarptautinį konkursą, kuris turėtų būti paskelbtas liepos pr. Planuojama sudaryti rangos darbų sutartį iki 2022-09-30. </t>
      </is>
    </nc>
  </rcc>
  <rcc rId="112" sId="1">
    <oc r="G49" t="inlineStr">
      <is>
        <t>Aukšta rizika yra dėl sutarties (Strategijos) nutraukimo VRM neradus išeities, kaip pripažinti VVG strategijos įgyvendinimą  teisiškai tinkama pasitraukus savivaldybei, ir tuomet galimi teisminiai procesai, tektų išsiieškoti išmokėtas lėšas, kas būtų sudėtinga.</t>
      </is>
    </oc>
    <nc r="G49" t="inlineStr">
      <is>
        <t>Aukšta rizika yra dėl sutarties (Strategijos) nutraukimo VRM neradus sprendimo kaip pripažinti VVG strategijos įgyvendinimą teisiškai tinkama pasitraukus savivaldybei, ir tuomet galimi teisminiai procesai, tektų išsiieškoti išmokėtas lėšas, o tai būtų sudėtinga.</t>
      </is>
    </nc>
  </rcc>
  <rcc rId="113" sId="1">
    <oc r="H49" t="inlineStr">
      <is>
        <t>Parengti Vietos plėtros strategijų atrankos ir įgyvendinimo taisyklių pakeitimo projektą iki 2022 m. rugpjūčio mėn., siekiant kad tiesioginis vietos projektų administravimas – patvirtintų vietos projektų, kurių negali administruoti atitinkamos miesto VVG, būtų atliekamas ESFA. Nesant galimybės, nutraukti projektą.</t>
      </is>
    </oc>
    <nc r="H49" t="inlineStr">
      <is>
        <t>Parengti Vietos plėtros strategijų atrankos ir įgyvendinimo taisyklių pakeitimo projektą iki 2022 m. rugpjūčio mėn., siekiant, kad tiesioginis vietos projektų administravimas – patvirtintų vietos projektų, kurių negali administruoti atitinkamos miesto VVG, būtų atliekamas ESFA. Nesant galimybės, nutraukti projektą.</t>
      </is>
    </nc>
  </rcc>
  <rcc rId="114" sId="1">
    <oc r="G50" t="inlineStr">
      <is>
        <t xml:space="preserve">Kadangi pagrindinis pirkimas dar neužbaigtas, nėra aiškus sutarties su tiekėju pasirašymo terminas. Minimalus IT sistemos diegimo laikas yra  apie 12 mėn. Sutartį su tiekėju dėl sistemos diegimo būtina pasirašyti iki 2022 m. rugsėjo, tam kad suspėti sistemą įdiegti pilna apimtimi. Pirkimas įvyko, vokų atplėšimas numatytas 2022-07-12. </t>
      </is>
    </oc>
    <nc r="G50" t="inlineStr">
      <is>
        <t xml:space="preserve">Atsižvelgiant į tai, kad pagrindinis pirkimas dar neužbaigtas, nėra aiškus sutarties su tiekėju pasirašymo terminas. Minimalus IT sistemos diegimo laikas yra  apie 12 mėn. Sutartį su tiekėju dėl sistemos diegimo būtina pasirašyti iki 2022 m. rugsėjo, tam, kad būtų suspėta sistemą įdiegti pilna apimtimi. Pirkimas įvyko, vokų atplėšimas numatytas 2022-07-12. </t>
      </is>
    </nc>
  </rcc>
  <rcc rId="115" sId="1">
    <oc r="G51" t="inlineStr">
      <is>
        <t xml:space="preserve">Veiklos vėluoja, nes projekto įgyvendinimo metu keitėsi projekto vykdytojas. 
Pagrindinis pirkimas įvyko, vokų atplėšimas numatytas 2022-07-12. Atsižvelgiant į tai, kad minimalus IT sistemos diegimo laikas yra  apie 12 mėn. sutartį su tiekėju dėl sistemos diegimo būtina pasirašyti iki 2022 m. rugsėjo. </t>
      </is>
    </oc>
    <nc r="G51" t="inlineStr">
      <is>
        <t xml:space="preserve">Veiklos vėluoja, nes projekto įgyvendinimo metu keitėsi projekto vykdytojas. 
Pagrindinis pirkimas įvyko, vokų atplėšimas numatytas 2022-07-12. Atsižvelgiant į tai, kad minimalus IT sistemos diegimo laikas yra  apie 12 mėn., sutartį su tiekėju dėl sistemos diegimo būtina pasirašyti iki 2022 m. rugsėjo. </t>
      </is>
    </nc>
  </rcc>
  <rcv guid="{907D0C87-44BC-487A-8FA9-FC04C523C668}" action="delete"/>
  <rdn rId="0" localSheetId="1" customView="1" name="Z_907D0C87_44BC_487A_8FA9_FC04C523C668_.wvu.FilterData" hidden="1" oldHidden="1">
    <formula>'Didelė rizika'!$A$3:$H$53</formula>
    <oldFormula>'Didelė rizika'!$A$3:$H$53</oldFormula>
  </rdn>
  <rdn rId="0" localSheetId="2" customView="1" name="Z_907D0C87_44BC_487A_8FA9_FC04C523C668_.wvu.FilterData" hidden="1" oldHidden="1">
    <formula>'Vidutinė rizika'!$A$3:$F$47</formula>
    <oldFormula>'Vidutinė rizika'!$A$3:$F$47</oldFormula>
  </rdn>
  <rcv guid="{907D0C87-44BC-487A-8FA9-FC04C523C668}"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8" sId="2" ref="A28:XFD28" action="deleteRow">
    <rfmt sheetId="2" xfDxf="1" sqref="A28:XFD28" start="0" length="0"/>
    <rcc rId="0" sId="2" dxf="1">
      <nc r="A28">
        <v>6</v>
      </nc>
      <ndxf>
        <font>
          <sz val="10"/>
          <color theme="1"/>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cc rId="0" sId="2" dxf="1">
      <nc r="B28" t="inlineStr">
        <is>
          <t>SaF</t>
        </is>
      </nc>
      <ndxf>
        <font>
          <sz val="10"/>
          <color theme="1"/>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cc rId="0" sId="2" dxf="1">
      <nc r="C28" t="inlineStr">
        <is>
          <t>SM</t>
        </is>
      </nc>
      <ndxf>
        <font>
          <sz val="10"/>
          <color theme="1"/>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cc rId="0" sId="2" dxf="1">
      <nc r="D28" t="inlineStr">
        <is>
          <t>06.1.1-TID-V-503-01-0005</t>
        </is>
      </nc>
      <ndxf>
        <font>
          <sz val="10"/>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2" dxf="1">
      <nc r="E28" t="inlineStr">
        <is>
          <t>Vilniaus geležinkelio mazgo elektrifikavimas</t>
        </is>
      </nc>
      <ndxf>
        <font>
          <sz val="10"/>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2" dxf="1" numFmtId="4">
      <nc r="F28">
        <v>38889318.719999999</v>
      </nc>
      <ndxf>
        <font>
          <sz val="10"/>
          <color theme="1"/>
          <name val="Times New Roman"/>
          <scheme val="none"/>
        </font>
        <numFmt numFmtId="3" formatCode="#,##0"/>
        <alignment vertical="center" readingOrder="0"/>
        <border outline="0">
          <left style="thin">
            <color indexed="64"/>
          </left>
          <right style="thin">
            <color indexed="64"/>
          </right>
          <top style="thin">
            <color indexed="64"/>
          </top>
          <bottom style="thin">
            <color indexed="64"/>
          </bottom>
        </border>
      </ndxf>
    </rcc>
  </rrc>
  <rrc rId="119" sId="1" ref="A32:XFD32" action="insertRow"/>
  <rcc rId="120" sId="1" odxf="1" dxf="1">
    <nc r="A32" t="inlineStr">
      <is>
        <t>SM</t>
      </is>
    </nc>
    <odxf>
      <font>
        <sz val="10"/>
        <name val="Times New Roman"/>
        <scheme val="none"/>
      </font>
      <fill>
        <patternFill patternType="none">
          <bgColor indexed="65"/>
        </patternFill>
      </fill>
    </odxf>
    <ndxf>
      <font>
        <sz val="10"/>
        <color rgb="FF0000FF"/>
        <name val="Times New Roman"/>
        <scheme val="none"/>
      </font>
      <fill>
        <patternFill patternType="solid">
          <bgColor rgb="FFFFFF00"/>
        </patternFill>
      </fill>
    </ndxf>
  </rcc>
  <rcc rId="121" sId="1" odxf="1" dxf="1">
    <nc r="B32">
      <v>6</v>
    </nc>
    <odxf>
      <font>
        <sz val="10"/>
        <name val="Times New Roman"/>
        <scheme val="none"/>
      </font>
      <fill>
        <patternFill patternType="none">
          <bgColor indexed="65"/>
        </patternFill>
      </fill>
    </odxf>
    <ndxf>
      <font>
        <sz val="10"/>
        <color rgb="FF0000FF"/>
        <name val="Times New Roman"/>
        <scheme val="none"/>
      </font>
      <fill>
        <patternFill patternType="solid">
          <bgColor rgb="FFFFFF00"/>
        </patternFill>
      </fill>
    </ndxf>
  </rcc>
  <rcc rId="122" sId="1" odxf="1" dxf="1">
    <nc r="C32" t="inlineStr">
      <is>
        <t>SaF</t>
      </is>
    </nc>
    <odxf>
      <font>
        <sz val="10"/>
        <name val="Times New Roman"/>
        <scheme val="none"/>
      </font>
      <fill>
        <patternFill patternType="none">
          <bgColor indexed="65"/>
        </patternFill>
      </fill>
    </odxf>
    <ndxf>
      <font>
        <sz val="10"/>
        <color rgb="FF0000FF"/>
        <name val="Times New Roman"/>
        <scheme val="none"/>
      </font>
      <fill>
        <patternFill patternType="solid">
          <bgColor rgb="FFFFFF00"/>
        </patternFill>
      </fill>
    </ndxf>
  </rcc>
  <rcc rId="123" sId="1" odxf="1" dxf="1">
    <nc r="D32" t="inlineStr">
      <is>
        <t>06.1.1-TID-V-503-01-0005</t>
      </is>
    </nc>
    <odxf>
      <font>
        <sz val="10"/>
        <name val="Times New Roman"/>
        <scheme val="none"/>
      </font>
      <fill>
        <patternFill patternType="none">
          <bgColor indexed="65"/>
        </patternFill>
      </fill>
      <alignment wrapText="0" readingOrder="0"/>
    </odxf>
    <ndxf>
      <font>
        <sz val="10"/>
        <color rgb="FF0000FF"/>
        <name val="Times New Roman"/>
        <scheme val="none"/>
      </font>
      <fill>
        <patternFill patternType="solid">
          <bgColor rgb="FFFFFF00"/>
        </patternFill>
      </fill>
      <alignment wrapText="1" readingOrder="0"/>
    </ndxf>
  </rcc>
  <rcc rId="124" sId="1" odxf="1" dxf="1">
    <nc r="E32" t="inlineStr">
      <is>
        <t>Vilniaus geležinkelio mazgo elektrifikavimas</t>
      </is>
    </nc>
    <odxf>
      <font>
        <sz val="10"/>
        <name val="Times New Roman"/>
        <scheme val="none"/>
      </font>
      <fill>
        <patternFill patternType="none">
          <bgColor indexed="65"/>
        </patternFill>
      </fill>
    </odxf>
    <ndxf>
      <font>
        <sz val="10"/>
        <color rgb="FF0000FF"/>
        <name val="Times New Roman"/>
        <scheme val="none"/>
      </font>
      <fill>
        <patternFill patternType="solid">
          <bgColor rgb="FFFFFF00"/>
        </patternFill>
      </fill>
    </ndxf>
  </rcc>
  <rcc rId="125" sId="1" odxf="1" dxf="1" numFmtId="4">
    <nc r="F32">
      <v>38889318.719999999</v>
    </nc>
    <odxf>
      <font>
        <sz val="10"/>
        <name val="Times New Roman"/>
        <scheme val="none"/>
      </font>
      <fill>
        <patternFill patternType="none">
          <bgColor indexed="65"/>
        </patternFill>
      </fill>
    </odxf>
    <ndxf>
      <font>
        <sz val="10"/>
        <color rgb="FF0000FF"/>
        <name val="Times New Roman"/>
        <scheme val="none"/>
      </font>
      <fill>
        <patternFill patternType="solid">
          <bgColor rgb="FFFFFF00"/>
        </patternFill>
      </fill>
    </ndxf>
  </rcc>
  <rfmt sheetId="1" sqref="G32" start="0" length="0">
    <dxf>
      <font>
        <sz val="10"/>
        <color rgb="FF0000FF"/>
        <name val="Times New Roman"/>
        <scheme val="none"/>
      </font>
      <fill>
        <patternFill patternType="solid">
          <bgColor rgb="FFFFFF00"/>
        </patternFill>
      </fill>
      <alignment vertical="center" readingOrder="0"/>
    </dxf>
  </rfmt>
  <rfmt sheetId="1" sqref="H32" start="0" length="0">
    <dxf>
      <font>
        <sz val="10"/>
        <color rgb="FF0000FF"/>
        <name val="Times New Roman"/>
        <scheme val="none"/>
      </font>
      <fill>
        <patternFill patternType="solid">
          <bgColor rgb="FFFFFF00"/>
        </patternFill>
      </fill>
    </dxf>
  </rfmt>
  <rfmt sheetId="1" sqref="A32:H32">
    <dxf>
      <fill>
        <patternFill>
          <bgColor theme="0"/>
        </patternFill>
      </fill>
    </dxf>
  </rfmt>
  <rfmt sheetId="1" sqref="A32:H32" start="0" length="2147483647">
    <dxf>
      <font>
        <color auto="1"/>
      </font>
    </dxf>
  </rfmt>
  <rcc rId="126" sId="1">
    <nc r="G32" t="inlineStr">
      <is>
        <t xml:space="preserve">Projekto rizika susijusi su su rangos sutartimi, kuri yra bendra su geležinkelio ruožo Kaišiadorys-Radviliškis-Klaipėda elektrifikavimu įgyvendinimo užbaigimu išlaidų tinkamumo laikotarpiu, projekto vykdytojo kritiniu pajamų  sumažėjimu dėl geopolitinės situacijos ir dėl su infliacija susijusio rangos darbų kainos indeksavimu (šiuo metu 6 proc. - 3,11 mln. Eur). Projekto finansavimo intensyvumas 78,78 proc.  </t>
      </is>
    </nc>
  </rcc>
  <rfmt sheetId="1" sqref="D31">
    <dxf>
      <alignment wrapText="1" readingOrder="0"/>
    </dxf>
  </rfmt>
  <rfmt sheetId="1" sqref="I32">
    <dxf>
      <fill>
        <patternFill patternType="solid">
          <bgColor rgb="FFFFFF00"/>
        </patternFill>
      </fill>
    </dxf>
  </rfmt>
  <rfmt sheetId="1" sqref="I34">
    <dxf>
      <fill>
        <patternFill patternType="solid">
          <bgColor rgb="FFFFFF00"/>
        </patternFill>
      </fill>
    </dxf>
  </rfmt>
  <rcc rId="127" sId="1">
    <oc r="G35" t="inlineStr">
      <is>
        <t>Projektas laikomas rizikingu dėl planuojamos pabaigos datos – 2023-08-31 bei dėl darbų metu nustatyto 72-74 m ilgio akmens sluoksnio ruožo. Lėšų poreikis papildomiems darbams ir rangos sutarties indeksavimui apmokėti – 30,1 mln. Eur.</t>
      </is>
    </oc>
    <nc r="G35" t="inlineStr">
      <is>
        <t>Projektas laikomas rizikingu dėl planuojamos pabaigos datos – 2023-08-31 bei dėl darbų metu nustatyto 72-74 m ilgio akmens sluoksnio ruožo. Finansavimo lėšų poreikis papildomiems darbams ir rangos sutarties indeksavimui apmokėti – 25,6 mln. Eur. Nuosavą dalį (15 proc.) PV įsipareigoja apmokėti savo lėšomis</t>
      </is>
    </nc>
  </rcc>
  <rcc rId="128" sId="1">
    <oc r="H35" t="inlineStr">
      <is>
        <r>
          <t xml:space="preserve">Iki 2022 m. liepos 30 d. turi būti sutvarkyti darbų pakeitimai. Ieškoti galimybės mažinti projekto apimtis, </t>
        </r>
        <r>
          <rPr>
            <sz val="10"/>
            <color theme="3"/>
            <rFont val="Times New Roman"/>
            <family val="1"/>
            <charset val="186"/>
          </rPr>
          <t>svarstyti projekto priskyrimą prie nefunkcionalių (nuosavomis lėšomis).</t>
        </r>
      </is>
    </oc>
    <nc r="H35" t="inlineStr">
      <is>
        <t xml:space="preserve">Iki 2022 m. liepos 30 d. turi būti sutvarkyti darbų pakeitimai. Projekto vykdytojas patikino, kad projektą užbaigs lėšų tinkamumo laikotarpiu. </t>
      </is>
    </nc>
  </rcc>
  <rcc rId="129" sId="1">
    <oc r="G36" t="inlineStr">
      <is>
        <t xml:space="preserve">Nutraukta  rangos darbų sutartis (rangovas neužtikrino, kad būtų pasiektas reikalingas kanalo gylis). suplanuota, kad likusius gilinimo darbus atliks rangovas, kuris vykdys antrojo etapo darbus ir su kuriuo planuojama pasirašyti sutartį iki 2022 m. liepos 1 d. Trečiojo etapo laivybos kanalo gilinimo darbų viešojo pirkimo konkursas paskelbtas, vokų su pasiūlymais atplėšimas planuojamas 2022 m. liepos 5 d. Tačiau antrojo etapo viešojo pirkimo pasiūlyme iškasto 1 m3 įkainis apie 80 proc. brangesnis už prognozuotą. Papildomo finansavimo poreikis 35,6 mln. Eur </t>
      </is>
    </oc>
    <nc r="G36" t="inlineStr">
      <is>
        <t xml:space="preserve">Nutraukta  rangos darbų sutartis (rangovas neužtikrino, kad būtų pasiektas reikalingas kanalo gylis). suplanuota, kad likusius gilinimo darbus atliks rangovas, kuris vykdys antrojo etapo darbus ir su kuriuo planuojama pasirašyti sutartį iki 2022 m. liepos 1 d. Trečiojo etapo laivybos kanalo gilinimo darbų viešojo pirkimo konkursas paskelbtas, vokų su pasiūlymais atplėšimas planuojamas 2022 m. liepos 5 d. Tačiau antrojo etapo viešojo pirkimo pasiūlyme iškasto 1 m3 įkainis apie 80 proc. brangesnis už prognozuotą. Papildomo finansavimo poreikis 35,6 mln. Eur, iš jų - 11,7 mln. Eur padidinti finansavimo intensyvumą nuo 60 iki 85 proc.) </t>
      </is>
    </nc>
  </rcc>
  <rcc rId="130" sId="1">
    <oc r="H36" t="inlineStr">
      <is>
        <r>
          <t>Iki 2022 m. spalio mėn. pasirašyti III etapo sutartį.  Ieškoti galimybės mažinti projekto apimtis,</t>
        </r>
        <r>
          <rPr>
            <sz val="10"/>
            <color theme="3"/>
            <rFont val="Times New Roman"/>
            <family val="1"/>
            <charset val="186"/>
          </rPr>
          <t xml:space="preserve"> svarstyti projekto priskyrimą prie nefunkcionalių (nuosavomis lėšomis).</t>
        </r>
      </is>
    </oc>
    <nc r="H36" t="inlineStr">
      <is>
        <t>Iki 2022 m. spalio mėn. pasirašyti III etapo sutartį.projekto vykdytojas patikino, kad projektą užbaigs 2022 m. pabaigoje arba 2023 m. pradžioje.</t>
      </is>
    </nc>
  </rcc>
  <rcc rId="131" sId="1">
    <nc r="H32" t="inlineStr">
      <is>
        <r>
          <t xml:space="preserve">Svarstyti projekto </t>
        </r>
        <r>
          <rPr>
            <sz val="10"/>
            <color theme="4"/>
            <rFont val="Times New Roman"/>
            <family val="1"/>
            <charset val="186"/>
          </rPr>
          <t>priskyrimą prie nefunkcionalių</t>
        </r>
        <r>
          <rPr>
            <sz val="10"/>
            <rFont val="Times New Roman"/>
            <family val="1"/>
            <charset val="186"/>
          </rPr>
          <t xml:space="preserve"> (LG lėšomis). </t>
        </r>
      </is>
    </nc>
  </rcc>
  <rfmt sheetId="1" sqref="I32">
    <dxf>
      <fill>
        <patternFill>
          <bgColor theme="0"/>
        </patternFill>
      </fill>
    </dxf>
  </rfmt>
  <rfmt sheetId="1" sqref="I34">
    <dxf>
      <fill>
        <patternFill>
          <bgColor theme="0"/>
        </patternFill>
      </fill>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 sId="1">
    <oc r="H34" t="inlineStr">
      <is>
        <r>
          <t xml:space="preserve">Svarstyti etapavimo galimybes arba </t>
        </r>
        <r>
          <rPr>
            <sz val="10"/>
            <color theme="3"/>
            <rFont val="Times New Roman"/>
            <family val="1"/>
            <charset val="186"/>
          </rPr>
          <t>projekto priskyrimą prie nefunkcionalių (LG lėšomis).</t>
        </r>
      </is>
    </oc>
    <nc r="H34" t="inlineStr">
      <is>
        <r>
          <t xml:space="preserve">Svarstyti etapavimo galimybes arba </t>
        </r>
        <r>
          <rPr>
            <sz val="10"/>
            <color theme="3"/>
            <rFont val="Times New Roman"/>
            <family val="1"/>
            <charset val="186"/>
          </rPr>
          <t>projekto priskyrimą prie nefunkcionalių (LG arba VB lėšomis).</t>
        </r>
      </is>
    </nc>
  </rcc>
  <rcc rId="133" sId="1">
    <oc r="H32" t="inlineStr">
      <is>
        <r>
          <t xml:space="preserve">Svarstyti projekto </t>
        </r>
        <r>
          <rPr>
            <sz val="10"/>
            <color theme="4"/>
            <rFont val="Times New Roman"/>
            <family val="1"/>
            <charset val="186"/>
          </rPr>
          <t>priskyrimą prie nefunkcionalių</t>
        </r>
        <r>
          <rPr>
            <sz val="10"/>
            <rFont val="Times New Roman"/>
            <family val="1"/>
            <charset val="186"/>
          </rPr>
          <t xml:space="preserve"> (LG lėšomis). </t>
        </r>
      </is>
    </oc>
    <nc r="H32" t="inlineStr">
      <is>
        <r>
          <t xml:space="preserve">Svarstyti projekto </t>
        </r>
        <r>
          <rPr>
            <sz val="10"/>
            <color theme="4"/>
            <rFont val="Times New Roman"/>
            <family val="1"/>
            <charset val="186"/>
          </rPr>
          <t>priskyrimą prie nefunkcionalių</t>
        </r>
        <r>
          <rPr>
            <sz val="10"/>
            <rFont val="Times New Roman"/>
            <family val="1"/>
            <charset val="186"/>
          </rPr>
          <t xml:space="preserve"> (LG arba VB lėšomis). </t>
        </r>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 sId="1">
    <oc r="H36" t="inlineStr">
      <is>
        <t>Iki 2022 m. spalio mėn. pasirašyti III etapo sutartį.projekto vykdytojas patikino, kad projektą užbaigs 2022 m. pabaigoje arba 2023 m. pradžioje.</t>
      </is>
    </oc>
    <nc r="H36" t="inlineStr">
      <is>
        <t>Iki 2022 m. spalio mėn. pasirašyti III etapo sutartį. Projekto vykdytojas patikino, kad projektą užbaigs 2022 m. pabaigoje arba 2023 m. pradžioje.</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1">
    <oc r="H34" t="inlineStr">
      <is>
        <r>
          <t xml:space="preserve">Svarstyti etapavimo galimybes arba </t>
        </r>
        <r>
          <rPr>
            <sz val="10"/>
            <color theme="3"/>
            <rFont val="Times New Roman"/>
            <family val="1"/>
            <charset val="186"/>
          </rPr>
          <t>projekto priskyrimą prie nefunkcionalių (LG arba VB lėšomis).</t>
        </r>
      </is>
    </oc>
    <nc r="H34" t="inlineStr">
      <is>
        <r>
          <t xml:space="preserve">Svarstyti etapavimo galimybes arba </t>
        </r>
        <r>
          <rPr>
            <sz val="10"/>
            <color theme="3"/>
            <rFont val="Times New Roman"/>
            <family val="1"/>
            <charset val="186"/>
          </rPr>
          <t xml:space="preserve">projekto priskyrimą prie nefunkcionalių </t>
        </r>
        <r>
          <rPr>
            <sz val="10"/>
            <rFont val="Times New Roman"/>
            <family val="1"/>
            <charset val="186"/>
          </rPr>
          <t>(LG arba VB lėšomis).</t>
        </r>
      </is>
    </nc>
  </rcc>
  <rcc rId="136" sId="1">
    <oc r="G36" t="inlineStr">
      <is>
        <t xml:space="preserve">Nutraukta  rangos darbų sutartis (rangovas neužtikrino, kad būtų pasiektas reikalingas kanalo gylis). suplanuota, kad likusius gilinimo darbus atliks rangovas, kuris vykdys antrojo etapo darbus ir su kuriuo planuojama pasirašyti sutartį iki 2022 m. liepos 1 d. Trečiojo etapo laivybos kanalo gilinimo darbų viešojo pirkimo konkursas paskelbtas, vokų su pasiūlymais atplėšimas planuojamas 2022 m. liepos 5 d. Tačiau antrojo etapo viešojo pirkimo pasiūlyme iškasto 1 m3 įkainis apie 80 proc. brangesnis už prognozuotą. Papildomo finansavimo poreikis 35,6 mln. Eur, iš jų - 11,7 mln. Eur padidinti finansavimo intensyvumą nuo 60 iki 85 proc.) </t>
      </is>
    </oc>
    <nc r="G36" t="inlineStr">
      <is>
        <t xml:space="preserve">Nutraukta  rangos darbų sutartis (rangovas neužtikrino, kad būtų pasiektas reikalingas kanalo gylis). Suplanuota, kad likusius gilinimo darbus atliks rangovas, kuris vykdys antrojo etapo darbus ir su kuriuo planuojama pasirašyti sutartį iki 2022 m. liepos 1 d. Trečiojo etapo laivybos kanalo gilinimo darbų viešojo pirkimo konkursas paskelbtas, vokų su pasiūlymais atplėšimas planuojamas 2022 m. liepos 5 d. Tačiau antrojo etapo viešojo pirkimo pasiūlyme iškasto 1 m3 įkainis apie 80 proc. brangesnis už prognozuotą. Papildomo finansavimo poreikis 35,6 mln. Eur, iš jų - 11,7 mln. Eur padidinti finansavimo intensyvumą nuo 60 iki 85 proc.) </t>
      </is>
    </nc>
  </rcc>
  <rcc rId="137" sId="1">
    <oc r="G35" t="inlineStr">
      <is>
        <t>Projektas laikomas rizikingu dėl planuojamos pabaigos datos – 2023-08-31 bei dėl darbų metu nustatyto 72-74 m ilgio akmens sluoksnio ruožo. Finansavimo lėšų poreikis papildomiems darbams ir rangos sutarties indeksavimui apmokėti – 25,6 mln. Eur. Nuosavą dalį (15 proc.) PV įsipareigoja apmokėti savo lėšomis</t>
      </is>
    </oc>
    <nc r="G35" t="inlineStr">
      <is>
        <t xml:space="preserve">Projektas laikomas rizikingu dėl planuojamos pabaigos datos – 2023-08-31 bei dėl darbų metu nustatyto 72-74 m ilgio akmens sluoksnio ruožo. Finansavimo lėšų poreikis papildomiems darbams ir rangos sutarties indeksavimui apmokėti – 25,6 mln. Eur. Nuosavą dalį (15 proc.) PV įsipareigoja apmokėti savo lėšomis. </t>
      </is>
    </nc>
  </rcc>
  <rcc rId="138" sId="1">
    <oc r="H35" t="inlineStr">
      <is>
        <t xml:space="preserve">Iki 2022 m. liepos 30 d. turi būti sutvarkyti darbų pakeitimai. Projekto vykdytojas patikino, kad projektą užbaigs lėšų tinkamumo laikotarpiu. </t>
      </is>
    </oc>
    <nc r="H35" t="inlineStr">
      <is>
        <t>Iki 2022 m. liepos 30 d. turi būti sutvarkyti rangos darbų pakeitimai. Projekto vykdytojas patikino, kad projektą užbaigs lėšų tinkamumo laikotarpiu, todėl nesiūlyti projekto pripažinti nefunkcionaliu, esant galimybei finansuoti iš kitose priemonėse sutaupytų lėšų.</t>
      </is>
    </nc>
  </rcc>
  <rcc rId="139" sId="1">
    <oc r="H36" t="inlineStr">
      <is>
        <t>Iki 2022 m. spalio mėn. pasirašyti III etapo sutartį. Projekto vykdytojas patikino, kad projektą užbaigs 2022 m. pabaigoje arba 2023 m. pradžioje.</t>
      </is>
    </oc>
    <nc r="H36" t="inlineStr">
      <is>
        <t>Iki 2022 m. spalio mėn. pasirašyti III etapo sutartį. Projekto vykdytojas patikino, kad projektą užbaigs 2022 m. pabaigoje arba 2023 m. pradžioje, todėl nesiūlyti projekto pripažinti nefunkcionaliu, esant galimybei finansuoti iš kitose priemonėse sutaupytų lėšų.</t>
      </is>
    </nc>
  </rcc>
  <rcv guid="{907D0C87-44BC-487A-8FA9-FC04C523C668}" action="delete"/>
  <rdn rId="0" localSheetId="1" customView="1" name="Z_907D0C87_44BC_487A_8FA9_FC04C523C668_.wvu.FilterData" hidden="1" oldHidden="1">
    <formula>'Didelė rizika'!$A$3:$H$54</formula>
    <oldFormula>'Didelė rizika'!$A$3:$H$54</oldFormula>
  </rdn>
  <rdn rId="0" localSheetId="2" customView="1" name="Z_907D0C87_44BC_487A_8FA9_FC04C523C668_.wvu.FilterData" hidden="1" oldHidden="1">
    <formula>'Vidutinė rizika'!$A$3:$F$46</formula>
    <oldFormula>'Vidutinė rizika'!$A$3:$F$46</oldFormula>
  </rdn>
  <rcv guid="{907D0C87-44BC-487A-8FA9-FC04C523C668}"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 sId="1">
    <oc r="H32" t="inlineStr">
      <is>
        <r>
          <t xml:space="preserve">Svarstyti projekto </t>
        </r>
        <r>
          <rPr>
            <sz val="10"/>
            <color theme="4"/>
            <rFont val="Times New Roman"/>
            <family val="1"/>
            <charset val="186"/>
          </rPr>
          <t>priskyrimą prie nefunkcionalių</t>
        </r>
        <r>
          <rPr>
            <sz val="10"/>
            <rFont val="Times New Roman"/>
            <family val="1"/>
            <charset val="186"/>
          </rPr>
          <t xml:space="preserve"> (LG arba VB lėšomis). </t>
        </r>
      </is>
    </oc>
    <nc r="H32" t="inlineStr">
      <is>
        <t>Iki rugsėjo 1 d. rasti ir su Finansų ministerija suderinti optimalų sprendimą dėl projekto įgyvendinimo ateities.</t>
      </is>
    </nc>
  </rcc>
  <rcc rId="143" sId="1">
    <oc r="H34" t="inlineStr">
      <is>
        <r>
          <t xml:space="preserve">Svarstyti etapavimo galimybes arba </t>
        </r>
        <r>
          <rPr>
            <sz val="10"/>
            <color theme="3"/>
            <rFont val="Times New Roman"/>
            <family val="1"/>
            <charset val="186"/>
          </rPr>
          <t xml:space="preserve">projekto priskyrimą prie nefunkcionalių </t>
        </r>
        <r>
          <rPr>
            <sz val="10"/>
            <rFont val="Times New Roman"/>
            <family val="1"/>
            <charset val="186"/>
          </rPr>
          <t>(LG arba VB lėšomis).</t>
        </r>
      </is>
    </oc>
    <nc r="H34" t="inlineStr">
      <is>
        <t>Iki rugsėjo 1 d. rasti ir su Finansų ministerija suderinti optimalų sprendimą dėl projekto įgyvendinimo ateities.</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05128925_EEB4_4D9D_B1EB_217A90EA97CC_.wvu.FilterData" hidden="1" oldHidden="1">
    <formula>'Didelė rizika'!$A$3:$H$54</formula>
  </rdn>
  <rdn rId="0" localSheetId="2" customView="1" name="Z_05128925_EEB4_4D9D_B1EB_217A90EA97CC_.wvu.FilterData" hidden="1" oldHidden="1">
    <formula>'Vidutinė rizika'!$A$3:$F$46</formula>
  </rdn>
  <rcv guid="{05128925-EEB4-4D9D-B1EB-217A90EA97CC}"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 sId="1">
    <oc r="H37" t="inlineStr">
      <is>
        <r>
          <t>Mokslo centro pastato 4 aukšto perdangos turi būti įrengtos iki 2022-10-03</t>
        </r>
        <r>
          <rPr>
            <sz val="10"/>
            <color theme="3"/>
            <rFont val="Times New Roman"/>
            <family val="1"/>
            <charset val="186"/>
          </rPr>
          <t>. Jei darbai neprasidės, svarstyti priskyrimą prie nefunkcionalių (VU lėšomis).</t>
        </r>
      </is>
    </oc>
    <nc r="H37" t="inlineStr">
      <is>
        <r>
          <t>Mokslo centro pastato 4 aukšto perdangos turi būti įrengtos iki 2022-10-03</t>
        </r>
        <r>
          <rPr>
            <sz val="10"/>
            <color theme="3"/>
            <rFont val="Times New Roman"/>
            <family val="1"/>
            <charset val="186"/>
          </rPr>
          <t>. Jei nustaytu terminu perdanga nebus įrengta, svarstyti priskyrimą prie nefunkcionalių (VU lėšomis).</t>
        </r>
      </is>
    </nc>
  </rcc>
  <rcc rId="22" sId="1">
    <oc r="H41" t="inlineStr">
      <is>
        <t>Iki 2022-08-15  pateikti dokumentus, pagrindžiančius tai dienai būtino nuosavo įnašo finansavimo šaltinius (EIB paskola);
iki 2022-08-31įrengti statinio konstrukcijass (TKF ir MSB statinys); 
iki 2023-01-31baigti sklypo sutvarkymo darbus. Stebėti terminų laikymąsi.</t>
      </is>
    </oc>
    <nc r="H41" t="inlineStr">
      <is>
        <t>Iki 2022-08-15  pateikti dokumentus, pagrindžiančius tai dienai būtino nuosavo įnašo finansavimo šaltinius (EIB paskola);
iki 2022-08-31 įrengti statinio konstrukcijass (TKF ir MSB statinys); 
iki 2023-01-31 baigti sklypo sutvarkymo darbus. Stebėti terminų laikymąsi.</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1">
    <oc r="H42" t="inlineStr">
      <is>
        <t xml:space="preserve"> Iki 202-09-30 paskelbti visų pedagogų didaktikos laboratorijų remonto darbų pirkimus, nesilaikant termino svarstyti nutraukti projektą.</t>
      </is>
    </oc>
    <nc r="H42" t="inlineStr">
      <is>
        <t xml:space="preserve"> Iki 2022-09-30 paskelbti visų pedagogų didaktikos laboratorijų remonto darbų pirkimus;
iki 2022-11-30 pasirašyti rangos darbų sutartį. 
Nnesilaikant terminų svarstyti nutraukti projektą.</t>
      </is>
    </nc>
  </rcc>
  <rcc rId="24" sId="1">
    <oc r="E44" t="inlineStr">
      <is>
        <t>Gamtos mokslų ir iInformatikos fakultetų perkėlimas, Ekonomikos ir vadybos fakultetų integracija: mokslo ir studijų infrastruktūros atnaujinimas</t>
      </is>
    </oc>
    <nc r="E44" t="inlineStr">
      <is>
        <t>Gamtos mokslų ir informatikos fakultetų perkėlimas, Ekonomikos ir vadybos fakultetų integracija: mokslo ir studijų infrastruktūros atnaujinimas</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oc r="E42" t="inlineStr">
      <is>
        <t>„Vilniaus universiteto studijų procesui reikalingos infrastruktūros modernizavimas ir plėtra“</t>
      </is>
    </oc>
    <nc r="E42" t="inlineStr">
      <is>
        <t>Vilniaus universiteto studijų procesui reikalingos infrastruktūros modernizavimas ir plėtra</t>
      </is>
    </nc>
  </rcc>
  <rcc rId="26" sId="1">
    <oc r="G44" t="inlineStr">
      <is>
        <t>Ne visi pirkimai yra įvykę</t>
      </is>
    </oc>
    <nc r="G44" t="inlineStr">
      <is>
        <t>Ne visi pirkimai yra įvykę, vėluoja rekonstrukcijos darbų viešasis pirkimas.</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084BD007_B3E3_45E4_92ED_8E5AD6E50B6B_.wvu.FilterData" hidden="1" oldHidden="1">
    <formula>'Didelė rizika'!$A$3:$H$53</formula>
  </rdn>
  <rdn rId="0" localSheetId="2" customView="1" name="Z_084BD007_B3E3_45E4_92ED_8E5AD6E50B6B_.wvu.FilterData" hidden="1" oldHidden="1">
    <formula>'Vidutinė rizika'!$A$3:$F$46</formula>
  </rdn>
  <rcv guid="{084BD007-B3E3-45E4-92ED-8E5AD6E50B6B}"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1">
    <oc r="G28" t="inlineStr">
      <is>
        <t>Rizikos susijusios su vėluojančiais pagrindiniais IS pirkimais. Šiuos vėlavimus lėmė vėliau nei planuota pasirašytos specifikavimo paslaugų sutartys. Suplanuotas 2022 m. kovo mėn. pagrindinis ESPBI IS pirkimas nutrauktas, koreguojama techninė specifikacija. Yra didelė rizika, kad projektai nebus baigti iki 2023 m. rugsėjo 1 d.</t>
      </is>
    </oc>
    <nc r="G28" t="inlineStr">
      <is>
        <t>Rizikos susijusios su vėluojančiais pagrindiniais IS pirkimais. Šiuos vėlavimus lėmė vėliau nei planuota pasirašytos specifikavimo paslaugų sutartys. Suplanuotas 2022 m. kovo mėn. pagrindinis ESPBI IS pirkimas nutrauktas ir paskelbtas iš naujo, pakoregavus techninę specifikaciją. Yra didelė rizika, kad projektai nebus baigti iki 2023 m. rugsėjo 1 d.</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1">
    <oc r="G21" t="inlineStr">
      <is>
        <t xml:space="preserve">Pateikto pasiūlymo suma viršijo turimą biudžetą bendrai 0,6 mln eurų: CPVA projektui trūksta 0,4 mln. Eur, VIPA projektui - 0,2 mln. Eur. 
Šiuo metu laukiama atsakymo iš EM ar gaus papildomą finansavimą jų projekto daliai.
Rengiamasi mažinti  projekto, finansuojamo per CPVA, apimtį (išskiriant projekto etapą). Vyksta derybos su projektuotojais dėl teisių į TP perėmimą (derinama sutartis), bus vykdomas viešasis pirkimas techninio projekto etapo išskyrimui, vėliau skelbiamas  etapui  rangos konkursas.  </t>
      </is>
    </oc>
    <nc r="G21" t="inlineStr">
      <is>
        <t xml:space="preserve">Pateikto pirkimo pasiūlymo suma viršijo turimą biudžetą bendrai 0,6 mln eurų: CPVA administruojamam projektui trūksta 0,4 mln. Eur, VIPA projektui - 0,2 mln. Eur. 
Šiuo metu laukiama atsakymo iš EM, ar projektas gaus papildomą finansavimą VIPA administruojamo projekto daliai.
Rengiamasi mažinti CPVA administruojamo projekto apimtį (išskiriant projekto etapą). Vyksta derybos su projektuotojais dėl teisių į techninio projekto perėmimą (derinama sutartis), bus vykdomas viešasis pirkimas techninio projekto etapo išskyrimui, vėliau skelbiamas  etapui  rangos konkursas.  </t>
      </is>
    </nc>
  </rcc>
  <rcc rId="31" sId="1">
    <oc r="H21" t="inlineStr">
      <is>
        <r>
          <t xml:space="preserve">Iki 2022 m. gruodžio mėn. turi būti sudaryta rangos darbų sutartis (CPVA ir VIPA projektų dalims bendrai). Jei projektas vėluotų dar 2 mėn., </t>
        </r>
        <r>
          <rPr>
            <sz val="10"/>
            <color theme="3"/>
            <rFont val="Times New Roman"/>
            <family val="1"/>
            <charset val="186"/>
          </rPr>
          <t>spręsti ar nutraukti projekto sutartį, ar priskirti nefunkcionaliems</t>
        </r>
        <r>
          <rPr>
            <sz val="10"/>
            <rFont val="Times New Roman"/>
            <family val="1"/>
            <charset val="186"/>
          </rPr>
          <t xml:space="preserve"> (KM asignavimų lėšomis).</t>
        </r>
      </is>
    </oc>
    <nc r="H21" t="inlineStr">
      <is>
        <r>
          <t xml:space="preserve">Iki 2022 m. gruodžio mėn. turi būti sudaryta rangos darbų sutartis (CPVA ir VIPA projektų dalims bendrai). Jei projektas vėluotų dar 2 mėn., </t>
        </r>
        <r>
          <rPr>
            <sz val="10"/>
            <color theme="3"/>
            <rFont val="Times New Roman"/>
            <family val="1"/>
            <charset val="186"/>
          </rPr>
          <t>spręsti ar nutraukti projekto sutartį, ar priskirti projektą nefunkcionaliems</t>
        </r>
        <r>
          <rPr>
            <sz val="10"/>
            <rFont val="Times New Roman"/>
            <family val="1"/>
            <charset val="186"/>
          </rPr>
          <t xml:space="preserve"> (KM asignavimų lėšomis).</t>
        </r>
      </is>
    </nc>
  </rcc>
  <rcc rId="32" sId="1">
    <oc r="G23" t="inlineStr">
      <is>
        <t xml:space="preserve">Didelės rizikos projektais laikomi 7 vaikų globos pertvarkos ir 18 neįgaliųjų globos pertvarkos projektų, kuriuose nebaigtos projektavimo veiklos, nėra gauti statybos leidimai, </t>
      </is>
    </oc>
    <nc r="G23" t="inlineStr">
      <is>
        <t>Didelės rizikos projektais laikomi 7 vaikų globos pertvarkos ir 18 neįgaliųjų globos pertvarkos projektų, kuriuose nebaigtos projektavimo veiklos, nėra gauti statybos leidimai.</t>
      </is>
    </nc>
  </rcc>
  <rdn rId="0" localSheetId="1" customView="1" name="Z_B2D7CEE2_B720_483C_B1A2_6E55774182A1_.wvu.FilterData" hidden="1" oldHidden="1">
    <formula>'Didelė rizika'!$A$3:$H$53</formula>
  </rdn>
  <rdn rId="0" localSheetId="2" customView="1" name="Z_B2D7CEE2_B720_483C_B1A2_6E55774182A1_.wvu.FilterData" hidden="1" oldHidden="1">
    <formula>'Vidutinė rizika'!$A$3:$F$46</formula>
  </rdn>
  <rcv guid="{B2D7CEE2-B720-483C-B1A2-6E55774182A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6"/>
  <sheetViews>
    <sheetView tabSelected="1" zoomScale="75" zoomScaleNormal="75" workbookViewId="0">
      <pane ySplit="3" topLeftCell="A27" activePane="bottomLeft" state="frozen"/>
      <selection pane="bottomLeft" activeCell="O32" sqref="O32"/>
    </sheetView>
  </sheetViews>
  <sheetFormatPr defaultRowHeight="14.4" x14ac:dyDescent="0.3"/>
  <cols>
    <col min="1" max="1" width="10.109375" customWidth="1"/>
    <col min="4" max="4" width="17.33203125" customWidth="1"/>
    <col min="5" max="5" width="26" customWidth="1"/>
    <col min="6" max="6" width="14.88671875" customWidth="1"/>
    <col min="7" max="7" width="47.88671875" customWidth="1"/>
    <col min="8" max="8" width="33.33203125" customWidth="1"/>
  </cols>
  <sheetData>
    <row r="1" spans="1:15" x14ac:dyDescent="0.3">
      <c r="A1" s="63" t="s">
        <v>129</v>
      </c>
      <c r="B1" s="63"/>
      <c r="C1" s="63"/>
      <c r="D1" s="63"/>
      <c r="E1" s="63"/>
      <c r="F1" s="63"/>
      <c r="G1" s="63"/>
      <c r="H1" s="63"/>
    </row>
    <row r="2" spans="1:15" ht="26.4" x14ac:dyDescent="0.3">
      <c r="A2" s="41" t="s">
        <v>128</v>
      </c>
      <c r="B2" s="41" t="s">
        <v>127</v>
      </c>
      <c r="C2" s="41" t="s">
        <v>126</v>
      </c>
      <c r="D2" s="41" t="s">
        <v>125</v>
      </c>
      <c r="E2" s="41" t="s">
        <v>124</v>
      </c>
      <c r="F2" s="56" t="s">
        <v>123</v>
      </c>
      <c r="G2" s="41" t="s">
        <v>122</v>
      </c>
      <c r="H2" s="41" t="s">
        <v>121</v>
      </c>
    </row>
    <row r="3" spans="1:15" x14ac:dyDescent="0.3">
      <c r="A3" s="41"/>
      <c r="B3" s="41"/>
      <c r="C3" s="41"/>
      <c r="D3" s="41"/>
      <c r="E3" s="41"/>
      <c r="F3" s="41"/>
      <c r="G3" s="41"/>
      <c r="H3" s="41"/>
    </row>
    <row r="4" spans="1:15" ht="39.6" x14ac:dyDescent="0.3">
      <c r="A4" s="8" t="s">
        <v>113</v>
      </c>
      <c r="B4" s="8">
        <v>5</v>
      </c>
      <c r="C4" s="8" t="s">
        <v>45</v>
      </c>
      <c r="D4" s="7" t="s">
        <v>120</v>
      </c>
      <c r="E4" s="7" t="s">
        <v>119</v>
      </c>
      <c r="F4" s="5">
        <v>14882969</v>
      </c>
      <c r="G4" s="7" t="s">
        <v>250</v>
      </c>
      <c r="H4" s="40" t="s">
        <v>118</v>
      </c>
    </row>
    <row r="5" spans="1:15" ht="83.25" customHeight="1" x14ac:dyDescent="0.3">
      <c r="A5" s="8" t="s">
        <v>113</v>
      </c>
      <c r="B5" s="10">
        <v>5</v>
      </c>
      <c r="C5" s="10" t="s">
        <v>45</v>
      </c>
      <c r="D5" s="7" t="s">
        <v>117</v>
      </c>
      <c r="E5" s="7" t="s">
        <v>116</v>
      </c>
      <c r="F5" s="39">
        <v>928982.6</v>
      </c>
      <c r="G5" s="7" t="s">
        <v>115</v>
      </c>
      <c r="H5" s="7" t="s">
        <v>114</v>
      </c>
    </row>
    <row r="6" spans="1:15" ht="147" customHeight="1" x14ac:dyDescent="0.3">
      <c r="A6" s="8" t="s">
        <v>113</v>
      </c>
      <c r="B6" s="10">
        <v>5</v>
      </c>
      <c r="C6" s="10" t="s">
        <v>14</v>
      </c>
      <c r="D6" s="7" t="s">
        <v>112</v>
      </c>
      <c r="E6" s="7" t="s">
        <v>111</v>
      </c>
      <c r="F6" s="14">
        <v>877822.32</v>
      </c>
      <c r="G6" s="20" t="s">
        <v>110</v>
      </c>
      <c r="H6" s="20" t="s">
        <v>109</v>
      </c>
      <c r="O6" s="38"/>
    </row>
    <row r="7" spans="1:15" x14ac:dyDescent="0.3">
      <c r="A7" s="62" t="s">
        <v>108</v>
      </c>
      <c r="B7" s="62"/>
      <c r="C7" s="62"/>
      <c r="D7" s="62"/>
      <c r="E7" s="62"/>
      <c r="F7" s="2">
        <f>SUM(F4:F6)</f>
        <v>16689773.92</v>
      </c>
      <c r="G7" s="1"/>
      <c r="H7" s="1"/>
    </row>
    <row r="8" spans="1:15" ht="41.25" customHeight="1" x14ac:dyDescent="0.3">
      <c r="A8" s="8" t="s">
        <v>81</v>
      </c>
      <c r="B8" s="8">
        <v>4</v>
      </c>
      <c r="C8" s="8" t="s">
        <v>14</v>
      </c>
      <c r="D8" s="7" t="s">
        <v>107</v>
      </c>
      <c r="E8" s="6" t="s">
        <v>106</v>
      </c>
      <c r="F8" s="5">
        <v>203028.1</v>
      </c>
      <c r="G8" s="26" t="s">
        <v>105</v>
      </c>
      <c r="H8" s="26" t="s">
        <v>218</v>
      </c>
    </row>
    <row r="9" spans="1:15" ht="66" x14ac:dyDescent="0.3">
      <c r="A9" s="8" t="s">
        <v>81</v>
      </c>
      <c r="B9" s="8">
        <v>4</v>
      </c>
      <c r="C9" s="8" t="s">
        <v>14</v>
      </c>
      <c r="D9" s="7" t="s">
        <v>104</v>
      </c>
      <c r="E9" s="6" t="s">
        <v>103</v>
      </c>
      <c r="F9" s="5">
        <v>4277171.51</v>
      </c>
      <c r="G9" s="26" t="s">
        <v>253</v>
      </c>
      <c r="H9" s="23" t="s">
        <v>254</v>
      </c>
    </row>
    <row r="10" spans="1:15" ht="66.75" customHeight="1" x14ac:dyDescent="0.3">
      <c r="A10" s="8" t="s">
        <v>81</v>
      </c>
      <c r="B10" s="8">
        <v>4</v>
      </c>
      <c r="C10" s="8" t="s">
        <v>14</v>
      </c>
      <c r="D10" s="7" t="s">
        <v>102</v>
      </c>
      <c r="E10" s="6" t="s">
        <v>101</v>
      </c>
      <c r="F10" s="5">
        <v>1230951</v>
      </c>
      <c r="G10" s="23" t="s">
        <v>100</v>
      </c>
      <c r="H10" s="23" t="s">
        <v>242</v>
      </c>
    </row>
    <row r="11" spans="1:15" ht="56.25" customHeight="1" x14ac:dyDescent="0.3">
      <c r="A11" s="8" t="s">
        <v>81</v>
      </c>
      <c r="B11" s="35">
        <v>13</v>
      </c>
      <c r="C11" s="35" t="s">
        <v>14</v>
      </c>
      <c r="D11" s="32" t="s">
        <v>99</v>
      </c>
      <c r="E11" s="34" t="s">
        <v>98</v>
      </c>
      <c r="F11" s="33">
        <v>175215</v>
      </c>
      <c r="G11" s="37" t="s">
        <v>255</v>
      </c>
      <c r="H11" s="26" t="s">
        <v>217</v>
      </c>
    </row>
    <row r="12" spans="1:15" ht="54" customHeight="1" x14ac:dyDescent="0.3">
      <c r="A12" s="8" t="s">
        <v>81</v>
      </c>
      <c r="B12" s="35">
        <v>13</v>
      </c>
      <c r="C12" s="35" t="s">
        <v>14</v>
      </c>
      <c r="D12" s="32" t="s">
        <v>97</v>
      </c>
      <c r="E12" s="34" t="s">
        <v>96</v>
      </c>
      <c r="F12" s="33">
        <v>279957.88</v>
      </c>
      <c r="G12" s="36" t="s">
        <v>256</v>
      </c>
      <c r="H12" s="26" t="s">
        <v>217</v>
      </c>
    </row>
    <row r="13" spans="1:15" ht="53.25" customHeight="1" x14ac:dyDescent="0.3">
      <c r="A13" s="8" t="s">
        <v>81</v>
      </c>
      <c r="B13" s="35">
        <v>13</v>
      </c>
      <c r="C13" s="35" t="s">
        <v>14</v>
      </c>
      <c r="D13" s="32" t="s">
        <v>95</v>
      </c>
      <c r="E13" s="34" t="s">
        <v>94</v>
      </c>
      <c r="F13" s="33">
        <v>348979.28</v>
      </c>
      <c r="G13" s="36" t="s">
        <v>93</v>
      </c>
      <c r="H13" s="26" t="s">
        <v>217</v>
      </c>
    </row>
    <row r="14" spans="1:15" ht="66" x14ac:dyDescent="0.3">
      <c r="A14" s="8" t="s">
        <v>81</v>
      </c>
      <c r="B14" s="35">
        <v>13</v>
      </c>
      <c r="C14" s="35" t="s">
        <v>14</v>
      </c>
      <c r="D14" s="32" t="s">
        <v>92</v>
      </c>
      <c r="E14" s="32" t="s">
        <v>91</v>
      </c>
      <c r="F14" s="33">
        <v>707497.7</v>
      </c>
      <c r="G14" s="32" t="s">
        <v>257</v>
      </c>
      <c r="H14" s="26" t="s">
        <v>243</v>
      </c>
    </row>
    <row r="15" spans="1:15" ht="54.75" customHeight="1" x14ac:dyDescent="0.3">
      <c r="A15" s="8" t="s">
        <v>81</v>
      </c>
      <c r="B15" s="35">
        <v>13</v>
      </c>
      <c r="C15" s="35" t="s">
        <v>14</v>
      </c>
      <c r="D15" s="32" t="s">
        <v>90</v>
      </c>
      <c r="E15" s="34" t="s">
        <v>89</v>
      </c>
      <c r="F15" s="33">
        <v>985673.07</v>
      </c>
      <c r="G15" s="32" t="s">
        <v>244</v>
      </c>
      <c r="H15" s="26" t="s">
        <v>243</v>
      </c>
    </row>
    <row r="16" spans="1:15" ht="66" x14ac:dyDescent="0.3">
      <c r="A16" s="8" t="s">
        <v>81</v>
      </c>
      <c r="B16" s="35">
        <v>13</v>
      </c>
      <c r="C16" s="35" t="s">
        <v>14</v>
      </c>
      <c r="D16" s="32" t="s">
        <v>88</v>
      </c>
      <c r="E16" s="34" t="s">
        <v>87</v>
      </c>
      <c r="F16" s="33">
        <v>1945691.56</v>
      </c>
      <c r="G16" s="36" t="s">
        <v>246</v>
      </c>
      <c r="H16" s="26" t="s">
        <v>217</v>
      </c>
    </row>
    <row r="17" spans="1:9" ht="52.8" x14ac:dyDescent="0.3">
      <c r="A17" s="8" t="s">
        <v>81</v>
      </c>
      <c r="B17" s="35">
        <v>13</v>
      </c>
      <c r="C17" s="35" t="s">
        <v>14</v>
      </c>
      <c r="D17" s="32" t="s">
        <v>86</v>
      </c>
      <c r="E17" s="34" t="s">
        <v>85</v>
      </c>
      <c r="F17" s="33">
        <v>339633.59</v>
      </c>
      <c r="G17" s="32" t="s">
        <v>84</v>
      </c>
      <c r="H17" s="26" t="s">
        <v>217</v>
      </c>
    </row>
    <row r="18" spans="1:9" ht="39.6" x14ac:dyDescent="0.3">
      <c r="A18" s="8" t="s">
        <v>81</v>
      </c>
      <c r="B18" s="35">
        <v>13</v>
      </c>
      <c r="C18" s="35" t="s">
        <v>14</v>
      </c>
      <c r="D18" s="32" t="s">
        <v>83</v>
      </c>
      <c r="E18" s="34" t="s">
        <v>82</v>
      </c>
      <c r="F18" s="33">
        <v>760701.61</v>
      </c>
      <c r="G18" s="36" t="s">
        <v>249</v>
      </c>
      <c r="H18" s="26" t="s">
        <v>217</v>
      </c>
    </row>
    <row r="19" spans="1:9" ht="39.6" x14ac:dyDescent="0.3">
      <c r="A19" s="8" t="s">
        <v>81</v>
      </c>
      <c r="B19" s="35">
        <v>13</v>
      </c>
      <c r="C19" s="35" t="s">
        <v>14</v>
      </c>
      <c r="D19" s="32" t="s">
        <v>80</v>
      </c>
      <c r="E19" s="34" t="s">
        <v>79</v>
      </c>
      <c r="F19" s="33">
        <v>1500000</v>
      </c>
      <c r="G19" s="32" t="s">
        <v>78</v>
      </c>
      <c r="H19" s="26" t="s">
        <v>245</v>
      </c>
    </row>
    <row r="20" spans="1:9" x14ac:dyDescent="0.3">
      <c r="A20" s="62" t="s">
        <v>77</v>
      </c>
      <c r="B20" s="62"/>
      <c r="C20" s="62"/>
      <c r="D20" s="62"/>
      <c r="E20" s="62"/>
      <c r="F20" s="2">
        <f>SUM(F8:F19)</f>
        <v>12754500.299999999</v>
      </c>
      <c r="G20" s="1"/>
      <c r="H20" s="1"/>
    </row>
    <row r="21" spans="1:9" ht="158.4" x14ac:dyDescent="0.3">
      <c r="A21" s="10" t="s">
        <v>76</v>
      </c>
      <c r="B21" s="10">
        <v>7</v>
      </c>
      <c r="C21" s="10" t="s">
        <v>14</v>
      </c>
      <c r="D21" s="7" t="s">
        <v>75</v>
      </c>
      <c r="E21" s="7" t="s">
        <v>74</v>
      </c>
      <c r="F21" s="5">
        <v>2106655.2999999998</v>
      </c>
      <c r="G21" s="7" t="s">
        <v>231</v>
      </c>
      <c r="H21" s="13" t="s">
        <v>232</v>
      </c>
    </row>
    <row r="22" spans="1:9" x14ac:dyDescent="0.3">
      <c r="A22" s="62" t="s">
        <v>73</v>
      </c>
      <c r="B22" s="62"/>
      <c r="C22" s="62"/>
      <c r="D22" s="62"/>
      <c r="E22" s="62"/>
      <c r="F22" s="2">
        <f>F21</f>
        <v>2106655.2999999998</v>
      </c>
      <c r="G22" s="1"/>
      <c r="H22" s="1"/>
    </row>
    <row r="23" spans="1:9" ht="192.75" customHeight="1" x14ac:dyDescent="0.3">
      <c r="A23" s="10" t="s">
        <v>70</v>
      </c>
      <c r="B23" s="10">
        <v>8</v>
      </c>
      <c r="C23" s="10" t="s">
        <v>14</v>
      </c>
      <c r="D23" s="30" t="s">
        <v>72</v>
      </c>
      <c r="E23" s="29" t="s">
        <v>71</v>
      </c>
      <c r="F23" s="11">
        <f>14409870+1306512.79</f>
        <v>15716382.789999999</v>
      </c>
      <c r="G23" s="31" t="s">
        <v>233</v>
      </c>
      <c r="H23" s="28" t="s">
        <v>251</v>
      </c>
    </row>
    <row r="24" spans="1:9" ht="138.75" customHeight="1" x14ac:dyDescent="0.3">
      <c r="A24" s="10" t="s">
        <v>70</v>
      </c>
      <c r="B24" s="10">
        <v>8</v>
      </c>
      <c r="C24" s="10" t="s">
        <v>14</v>
      </c>
      <c r="D24" s="30" t="s">
        <v>69</v>
      </c>
      <c r="E24" s="29" t="s">
        <v>68</v>
      </c>
      <c r="F24" s="11">
        <v>10071113</v>
      </c>
      <c r="G24" s="28" t="s">
        <v>234</v>
      </c>
      <c r="H24" s="28" t="s">
        <v>252</v>
      </c>
    </row>
    <row r="25" spans="1:9" x14ac:dyDescent="0.3">
      <c r="A25" s="62" t="s">
        <v>67</v>
      </c>
      <c r="B25" s="62"/>
      <c r="C25" s="62"/>
      <c r="D25" s="62"/>
      <c r="E25" s="62"/>
      <c r="F25" s="2">
        <f>SUM(F23:F24)</f>
        <v>25787495.789999999</v>
      </c>
      <c r="G25" s="1"/>
      <c r="H25" s="1"/>
    </row>
    <row r="26" spans="1:9" ht="66" x14ac:dyDescent="0.3">
      <c r="A26" s="10" t="s">
        <v>66</v>
      </c>
      <c r="B26" s="10">
        <v>8</v>
      </c>
      <c r="C26" s="10" t="s">
        <v>14</v>
      </c>
      <c r="D26" s="7" t="s">
        <v>65</v>
      </c>
      <c r="E26" s="6" t="s">
        <v>236</v>
      </c>
      <c r="F26" s="5">
        <v>5804852.9299999997</v>
      </c>
      <c r="G26" s="7" t="s">
        <v>235</v>
      </c>
      <c r="H26" s="7" t="s">
        <v>241</v>
      </c>
    </row>
    <row r="27" spans="1:9" x14ac:dyDescent="0.3">
      <c r="A27" s="62" t="s">
        <v>64</v>
      </c>
      <c r="B27" s="62"/>
      <c r="C27" s="62"/>
      <c r="D27" s="62"/>
      <c r="E27" s="62"/>
      <c r="F27" s="2">
        <f>F26</f>
        <v>5804852.9299999997</v>
      </c>
      <c r="G27" s="1"/>
      <c r="H27" s="1"/>
    </row>
    <row r="28" spans="1:9" ht="105.6" x14ac:dyDescent="0.3">
      <c r="A28" s="8" t="s">
        <v>46</v>
      </c>
      <c r="B28" s="8">
        <v>2</v>
      </c>
      <c r="C28" s="8" t="s">
        <v>14</v>
      </c>
      <c r="D28" s="7" t="s">
        <v>63</v>
      </c>
      <c r="E28" s="6" t="s">
        <v>62</v>
      </c>
      <c r="F28" s="27">
        <v>8645639.6799999997</v>
      </c>
      <c r="G28" s="7" t="s">
        <v>237</v>
      </c>
      <c r="H28" s="7" t="s">
        <v>258</v>
      </c>
    </row>
    <row r="29" spans="1:9" ht="87" customHeight="1" x14ac:dyDescent="0.3">
      <c r="A29" s="8" t="s">
        <v>46</v>
      </c>
      <c r="B29" s="8">
        <v>4</v>
      </c>
      <c r="C29" s="8" t="s">
        <v>14</v>
      </c>
      <c r="D29" s="6" t="s">
        <v>61</v>
      </c>
      <c r="E29" s="6" t="s">
        <v>60</v>
      </c>
      <c r="F29" s="5">
        <v>300050</v>
      </c>
      <c r="G29" s="9" t="s">
        <v>59</v>
      </c>
      <c r="H29" s="26" t="s">
        <v>54</v>
      </c>
    </row>
    <row r="30" spans="1:9" ht="126" customHeight="1" x14ac:dyDescent="0.3">
      <c r="A30" s="8" t="s">
        <v>46</v>
      </c>
      <c r="B30" s="8">
        <v>4</v>
      </c>
      <c r="C30" s="8" t="s">
        <v>14</v>
      </c>
      <c r="D30" s="6" t="s">
        <v>58</v>
      </c>
      <c r="E30" s="6" t="s">
        <v>57</v>
      </c>
      <c r="F30" s="5">
        <v>1538500</v>
      </c>
      <c r="G30" s="9" t="s">
        <v>259</v>
      </c>
      <c r="H30" s="26" t="s">
        <v>54</v>
      </c>
    </row>
    <row r="31" spans="1:9" ht="79.2" x14ac:dyDescent="0.3">
      <c r="A31" s="8" t="s">
        <v>46</v>
      </c>
      <c r="B31" s="8">
        <v>4</v>
      </c>
      <c r="C31" s="8" t="s">
        <v>14</v>
      </c>
      <c r="D31" s="6" t="s">
        <v>56</v>
      </c>
      <c r="E31" s="6" t="s">
        <v>55</v>
      </c>
      <c r="F31" s="5">
        <v>780460</v>
      </c>
      <c r="G31" s="9" t="s">
        <v>260</v>
      </c>
      <c r="H31" s="26" t="s">
        <v>54</v>
      </c>
    </row>
    <row r="32" spans="1:9" ht="114" customHeight="1" x14ac:dyDescent="0.3">
      <c r="A32" s="59" t="s">
        <v>46</v>
      </c>
      <c r="B32" s="59">
        <v>6</v>
      </c>
      <c r="C32" s="59" t="s">
        <v>45</v>
      </c>
      <c r="D32" s="31" t="s">
        <v>181</v>
      </c>
      <c r="E32" s="31" t="s">
        <v>182</v>
      </c>
      <c r="F32" s="39">
        <v>38889318.719999999</v>
      </c>
      <c r="G32" s="31" t="s">
        <v>273</v>
      </c>
      <c r="H32" s="60" t="s">
        <v>278</v>
      </c>
      <c r="I32" s="61"/>
    </row>
    <row r="33" spans="1:9" ht="105.6" x14ac:dyDescent="0.3">
      <c r="A33" s="8" t="s">
        <v>46</v>
      </c>
      <c r="B33" s="8">
        <v>4</v>
      </c>
      <c r="C33" s="8" t="s">
        <v>14</v>
      </c>
      <c r="D33" s="6" t="s">
        <v>53</v>
      </c>
      <c r="E33" s="6" t="s">
        <v>52</v>
      </c>
      <c r="F33" s="5">
        <v>860232</v>
      </c>
      <c r="G33" s="6" t="s">
        <v>261</v>
      </c>
      <c r="H33" s="26" t="s">
        <v>51</v>
      </c>
    </row>
    <row r="34" spans="1:9" ht="123.75" customHeight="1" x14ac:dyDescent="0.3">
      <c r="A34" s="8" t="s">
        <v>46</v>
      </c>
      <c r="B34" s="25">
        <v>6</v>
      </c>
      <c r="C34" s="10" t="s">
        <v>45</v>
      </c>
      <c r="D34" s="7" t="s">
        <v>50</v>
      </c>
      <c r="E34" s="7" t="s">
        <v>49</v>
      </c>
      <c r="F34" s="11">
        <v>158023508.61000001</v>
      </c>
      <c r="G34" s="24" t="s">
        <v>262</v>
      </c>
      <c r="H34" s="13" t="s">
        <v>278</v>
      </c>
      <c r="I34" s="61"/>
    </row>
    <row r="35" spans="1:9" ht="93.75" customHeight="1" x14ac:dyDescent="0.3">
      <c r="A35" s="8" t="s">
        <v>46</v>
      </c>
      <c r="B35" s="8">
        <v>6</v>
      </c>
      <c r="C35" s="8" t="s">
        <v>45</v>
      </c>
      <c r="D35" s="7" t="s">
        <v>48</v>
      </c>
      <c r="E35" s="6" t="s">
        <v>47</v>
      </c>
      <c r="F35" s="5">
        <v>38105976.329999998</v>
      </c>
      <c r="G35" s="4" t="s">
        <v>275</v>
      </c>
      <c r="H35" s="4" t="s">
        <v>276</v>
      </c>
    </row>
    <row r="36" spans="1:9" ht="154.5" customHeight="1" x14ac:dyDescent="0.3">
      <c r="A36" s="8" t="s">
        <v>46</v>
      </c>
      <c r="B36" s="8">
        <v>6</v>
      </c>
      <c r="C36" s="8" t="s">
        <v>45</v>
      </c>
      <c r="D36" s="7" t="s">
        <v>44</v>
      </c>
      <c r="E36" s="6" t="s">
        <v>43</v>
      </c>
      <c r="F36" s="5">
        <v>28011732.940000001</v>
      </c>
      <c r="G36" s="23" t="s">
        <v>274</v>
      </c>
      <c r="H36" s="22" t="s">
        <v>277</v>
      </c>
    </row>
    <row r="37" spans="1:9" x14ac:dyDescent="0.3">
      <c r="A37" s="62" t="s">
        <v>42</v>
      </c>
      <c r="B37" s="62"/>
      <c r="C37" s="62"/>
      <c r="D37" s="62"/>
      <c r="E37" s="62"/>
      <c r="F37" s="2">
        <f>SUM(F28:F36)</f>
        <v>275155418.28000003</v>
      </c>
      <c r="G37" s="1"/>
      <c r="H37" s="1"/>
    </row>
    <row r="38" spans="1:9" ht="66" x14ac:dyDescent="0.3">
      <c r="A38" s="8" t="s">
        <v>23</v>
      </c>
      <c r="B38" s="8">
        <v>1</v>
      </c>
      <c r="C38" s="8" t="s">
        <v>14</v>
      </c>
      <c r="D38" s="7" t="s">
        <v>41</v>
      </c>
      <c r="E38" s="7" t="s">
        <v>40</v>
      </c>
      <c r="F38" s="5">
        <v>33169000</v>
      </c>
      <c r="G38" s="20" t="s">
        <v>39</v>
      </c>
      <c r="H38" s="20" t="s">
        <v>222</v>
      </c>
    </row>
    <row r="39" spans="1:9" ht="80.25" customHeight="1" x14ac:dyDescent="0.3">
      <c r="A39" s="8" t="s">
        <v>23</v>
      </c>
      <c r="B39" s="8">
        <v>1</v>
      </c>
      <c r="C39" s="8" t="s">
        <v>14</v>
      </c>
      <c r="D39" s="7" t="s">
        <v>38</v>
      </c>
      <c r="E39" s="7" t="s">
        <v>37</v>
      </c>
      <c r="F39" s="5">
        <v>7927999</v>
      </c>
      <c r="G39" s="20" t="s">
        <v>36</v>
      </c>
      <c r="H39" s="20" t="s">
        <v>219</v>
      </c>
    </row>
    <row r="40" spans="1:9" ht="70.5" customHeight="1" x14ac:dyDescent="0.3">
      <c r="A40" s="8" t="s">
        <v>23</v>
      </c>
      <c r="B40" s="8">
        <v>1</v>
      </c>
      <c r="C40" s="8" t="s">
        <v>14</v>
      </c>
      <c r="D40" s="7" t="s">
        <v>35</v>
      </c>
      <c r="E40" s="7" t="s">
        <v>34</v>
      </c>
      <c r="F40" s="5">
        <v>294339</v>
      </c>
      <c r="G40" s="21" t="s">
        <v>33</v>
      </c>
      <c r="H40" s="20" t="s">
        <v>220</v>
      </c>
    </row>
    <row r="41" spans="1:9" ht="95.25" customHeight="1" x14ac:dyDescent="0.3">
      <c r="A41" s="8" t="s">
        <v>23</v>
      </c>
      <c r="B41" s="8">
        <v>1</v>
      </c>
      <c r="C41" s="8" t="s">
        <v>14</v>
      </c>
      <c r="D41" s="7" t="s">
        <v>32</v>
      </c>
      <c r="E41" s="7" t="s">
        <v>31</v>
      </c>
      <c r="F41" s="5">
        <v>18193000</v>
      </c>
      <c r="G41" s="20" t="s">
        <v>263</v>
      </c>
      <c r="H41" s="20" t="s">
        <v>221</v>
      </c>
    </row>
    <row r="42" spans="1:9" ht="105.75" customHeight="1" x14ac:dyDescent="0.3">
      <c r="A42" s="8" t="s">
        <v>23</v>
      </c>
      <c r="B42" s="8">
        <v>9</v>
      </c>
      <c r="C42" s="8" t="s">
        <v>14</v>
      </c>
      <c r="D42" s="7" t="s">
        <v>30</v>
      </c>
      <c r="E42" s="6" t="s">
        <v>29</v>
      </c>
      <c r="F42" s="5">
        <v>13031323.33</v>
      </c>
      <c r="G42" s="13" t="s">
        <v>28</v>
      </c>
      <c r="H42" s="13" t="s">
        <v>264</v>
      </c>
    </row>
    <row r="43" spans="1:9" ht="92.4" x14ac:dyDescent="0.3">
      <c r="A43" s="8" t="s">
        <v>23</v>
      </c>
      <c r="B43" s="8">
        <v>9</v>
      </c>
      <c r="C43" s="8" t="s">
        <v>14</v>
      </c>
      <c r="D43" s="7" t="s">
        <v>27</v>
      </c>
      <c r="E43" s="6" t="s">
        <v>225</v>
      </c>
      <c r="F43" s="19">
        <v>3486063</v>
      </c>
      <c r="G43" s="7" t="s">
        <v>265</v>
      </c>
      <c r="H43" s="13" t="s">
        <v>223</v>
      </c>
    </row>
    <row r="44" spans="1:9" ht="105.6" x14ac:dyDescent="0.3">
      <c r="A44" s="8" t="s">
        <v>23</v>
      </c>
      <c r="B44" s="8">
        <v>9</v>
      </c>
      <c r="C44" s="8" t="s">
        <v>14</v>
      </c>
      <c r="D44" s="7" t="s">
        <v>26</v>
      </c>
      <c r="E44" s="6" t="s">
        <v>25</v>
      </c>
      <c r="F44" s="18">
        <v>2481520.0699999998</v>
      </c>
      <c r="G44" s="7" t="s">
        <v>266</v>
      </c>
      <c r="H44" s="13" t="s">
        <v>24</v>
      </c>
    </row>
    <row r="45" spans="1:9" ht="105.6" x14ac:dyDescent="0.3">
      <c r="A45" s="8" t="s">
        <v>23</v>
      </c>
      <c r="B45" s="8">
        <v>9</v>
      </c>
      <c r="C45" s="8" t="s">
        <v>14</v>
      </c>
      <c r="D45" s="7" t="s">
        <v>22</v>
      </c>
      <c r="E45" s="6" t="s">
        <v>224</v>
      </c>
      <c r="F45" s="18">
        <v>3805837</v>
      </c>
      <c r="G45" s="7" t="s">
        <v>226</v>
      </c>
      <c r="H45" s="13" t="s">
        <v>21</v>
      </c>
    </row>
    <row r="46" spans="1:9" x14ac:dyDescent="0.3">
      <c r="A46" s="62" t="s">
        <v>20</v>
      </c>
      <c r="B46" s="62"/>
      <c r="C46" s="62"/>
      <c r="D46" s="62"/>
      <c r="E46" s="62"/>
      <c r="F46" s="2">
        <f>SUM(F38:F45)</f>
        <v>82389081.399999991</v>
      </c>
      <c r="G46" s="1"/>
      <c r="H46" s="1"/>
    </row>
    <row r="47" spans="1:9" ht="164.25" customHeight="1" x14ac:dyDescent="0.3">
      <c r="A47" s="8" t="s">
        <v>5</v>
      </c>
      <c r="B47" s="8">
        <v>4</v>
      </c>
      <c r="C47" s="8" t="s">
        <v>14</v>
      </c>
      <c r="D47" s="7" t="s">
        <v>19</v>
      </c>
      <c r="E47" s="6" t="s">
        <v>18</v>
      </c>
      <c r="F47" s="17">
        <v>3562800</v>
      </c>
      <c r="G47" s="16" t="s">
        <v>267</v>
      </c>
      <c r="H47" s="16" t="s">
        <v>227</v>
      </c>
    </row>
    <row r="48" spans="1:9" ht="95.25" customHeight="1" x14ac:dyDescent="0.3">
      <c r="A48" s="8" t="s">
        <v>5</v>
      </c>
      <c r="B48" s="8">
        <v>7</v>
      </c>
      <c r="C48" s="8" t="s">
        <v>14</v>
      </c>
      <c r="D48" s="7" t="s">
        <v>17</v>
      </c>
      <c r="E48" s="6" t="s">
        <v>16</v>
      </c>
      <c r="F48" s="5">
        <v>5119204</v>
      </c>
      <c r="G48" s="15" t="s">
        <v>15</v>
      </c>
      <c r="H48" s="13" t="s">
        <v>228</v>
      </c>
    </row>
    <row r="49" spans="1:8" ht="79.2" x14ac:dyDescent="0.3">
      <c r="A49" s="8" t="s">
        <v>5</v>
      </c>
      <c r="B49" s="8">
        <v>7</v>
      </c>
      <c r="C49" s="8" t="s">
        <v>14</v>
      </c>
      <c r="D49" s="7" t="s">
        <v>13</v>
      </c>
      <c r="E49" s="6" t="s">
        <v>12</v>
      </c>
      <c r="F49" s="14">
        <v>4272957.4800000004</v>
      </c>
      <c r="G49" s="13" t="s">
        <v>268</v>
      </c>
      <c r="H49" s="13" t="s">
        <v>229</v>
      </c>
    </row>
    <row r="50" spans="1:8" ht="117.75" customHeight="1" x14ac:dyDescent="0.3">
      <c r="A50" s="8" t="s">
        <v>5</v>
      </c>
      <c r="B50" s="8">
        <v>8</v>
      </c>
      <c r="C50" s="8" t="s">
        <v>4</v>
      </c>
      <c r="D50" s="7" t="s">
        <v>11</v>
      </c>
      <c r="E50" s="6" t="s">
        <v>10</v>
      </c>
      <c r="F50" s="12">
        <v>299070</v>
      </c>
      <c r="G50" s="4" t="s">
        <v>269</v>
      </c>
      <c r="H50" s="4" t="s">
        <v>270</v>
      </c>
    </row>
    <row r="51" spans="1:8" ht="92.25" customHeight="1" x14ac:dyDescent="0.3">
      <c r="A51" s="8" t="s">
        <v>5</v>
      </c>
      <c r="B51" s="10">
        <v>10</v>
      </c>
      <c r="C51" s="10" t="s">
        <v>4</v>
      </c>
      <c r="D51" s="7" t="s">
        <v>9</v>
      </c>
      <c r="E51" s="7" t="s">
        <v>8</v>
      </c>
      <c r="F51" s="11">
        <v>4991549.18</v>
      </c>
      <c r="G51" s="9" t="s">
        <v>271</v>
      </c>
      <c r="H51" s="3" t="s">
        <v>238</v>
      </c>
    </row>
    <row r="52" spans="1:8" ht="79.2" x14ac:dyDescent="0.3">
      <c r="A52" s="8" t="s">
        <v>5</v>
      </c>
      <c r="B52" s="10">
        <v>10</v>
      </c>
      <c r="C52" s="10" t="s">
        <v>4</v>
      </c>
      <c r="D52" s="7" t="s">
        <v>7</v>
      </c>
      <c r="E52" s="7" t="s">
        <v>6</v>
      </c>
      <c r="F52" s="5">
        <v>1599899.55</v>
      </c>
      <c r="G52" s="9" t="s">
        <v>272</v>
      </c>
      <c r="H52" s="3" t="s">
        <v>239</v>
      </c>
    </row>
    <row r="53" spans="1:8" ht="105.6" x14ac:dyDescent="0.3">
      <c r="A53" s="8" t="s">
        <v>5</v>
      </c>
      <c r="B53" s="8">
        <v>10</v>
      </c>
      <c r="C53" s="8" t="s">
        <v>4</v>
      </c>
      <c r="D53" s="7" t="s">
        <v>3</v>
      </c>
      <c r="E53" s="6" t="s">
        <v>2</v>
      </c>
      <c r="F53" s="5">
        <v>2311436</v>
      </c>
      <c r="G53" s="4" t="s">
        <v>1</v>
      </c>
      <c r="H53" s="3" t="s">
        <v>240</v>
      </c>
    </row>
    <row r="54" spans="1:8" x14ac:dyDescent="0.3">
      <c r="A54" s="62" t="s">
        <v>0</v>
      </c>
      <c r="B54" s="62"/>
      <c r="C54" s="62"/>
      <c r="D54" s="62"/>
      <c r="E54" s="62"/>
      <c r="F54" s="2">
        <f>SUM(F47:F53)</f>
        <v>22156916.210000001</v>
      </c>
      <c r="G54" s="1"/>
      <c r="H54" s="1"/>
    </row>
    <row r="56" spans="1:8" x14ac:dyDescent="0.3">
      <c r="E56" s="55" t="s">
        <v>216</v>
      </c>
      <c r="F56" s="54">
        <f t="shared" ref="F56" si="0">SUM(F7,F20,F22,F25,F27,F37,F46,F54)</f>
        <v>442844694.13</v>
      </c>
    </row>
  </sheetData>
  <autoFilter ref="A3:H54" xr:uid="{00000000-0009-0000-0000-000000000000}"/>
  <customSheetViews>
    <customSheetView guid="{05128925-EEB4-4D9D-B1EB-217A90EA97CC}" scale="75" showAutoFilter="1">
      <pane ySplit="3" topLeftCell="A27" activePane="bottomLeft" state="frozen"/>
      <selection pane="bottomLeft" activeCell="O32" sqref="O32"/>
      <pageMargins left="0.7" right="0.7" top="0.75" bottom="0.75" header="0.3" footer="0.3"/>
      <pageSetup orientation="portrait" r:id="rId1"/>
      <autoFilter ref="A3:H54" xr:uid="{00000000-0009-0000-0000-000000000000}"/>
    </customSheetView>
    <customSheetView guid="{907D0C87-44BC-487A-8FA9-FC04C523C668}" scale="75" showAutoFilter="1">
      <pane ySplit="3" topLeftCell="A34" activePane="bottomLeft" state="frozen"/>
      <selection pane="bottomLeft" activeCell="J36" sqref="J36"/>
      <pageMargins left="0.7" right="0.7" top="0.75" bottom="0.75" header="0.3" footer="0.3"/>
      <pageSetup orientation="portrait" r:id="rId2"/>
      <autoFilter ref="A3:H54" xr:uid="{E7A1FFA5-7291-4C25-8D58-2F206839F37E}"/>
    </customSheetView>
    <customSheetView guid="{084BD007-B3E3-45E4-92ED-8E5AD6E50B6B}" showAutoFilter="1">
      <pane ySplit="3" topLeftCell="A27" activePane="bottomLeft" state="frozen"/>
      <selection pane="bottomLeft" activeCell="G28" sqref="G28"/>
      <pageMargins left="0.7" right="0.7" top="0.75" bottom="0.75" header="0.3" footer="0.3"/>
      <pageSetup orientation="portrait" verticalDpi="0" r:id="rId3"/>
      <autoFilter ref="A3:H53" xr:uid="{3F54EFBE-9051-42A3-B65E-28FB9A08A254}"/>
    </customSheetView>
    <customSheetView guid="{8AF39A2A-63F1-4DF3-A22C-77623A744E52}" showAutoFilter="1">
      <pane ySplit="3" topLeftCell="A4" activePane="bottomLeft" state="frozen"/>
      <selection pane="bottomLeft" activeCell="L6" sqref="L6"/>
      <pageMargins left="0.7" right="0.7" top="0.75" bottom="0.75" header="0.3" footer="0.3"/>
      <pageSetup orientation="portrait" verticalDpi="0" r:id="rId4"/>
      <autoFilter ref="A3:H3" xr:uid="{D6ABFF3A-4D0C-46EA-837A-99A394F0AE68}"/>
    </customSheetView>
    <customSheetView guid="{41FD65CC-1F8A-4BEE-A945-5F9C277B66F0}" showAutoFilter="1">
      <pane ySplit="3" topLeftCell="A40" activePane="bottomLeft" state="frozen"/>
      <selection pane="bottomLeft" activeCell="G40" sqref="G40"/>
      <pageMargins left="0.7" right="0.7" top="0.75" bottom="0.75" header="0.3" footer="0.3"/>
      <pageSetup orientation="portrait" verticalDpi="0" r:id="rId5"/>
      <autoFilter ref="A3:H53" xr:uid="{FC7566CC-AA72-4616-9489-86F35954317E}"/>
    </customSheetView>
    <customSheetView guid="{C4154230-4358-468E-B914-B9A0AF2406AD}" showAutoFilter="1">
      <pane ySplit="3" topLeftCell="A23" activePane="bottomLeft" state="frozen"/>
      <selection pane="bottomLeft" activeCell="H23" sqref="H23"/>
      <pageMargins left="0.7" right="0.7" top="0.75" bottom="0.75" header="0.3" footer="0.3"/>
      <pageSetup orientation="portrait" verticalDpi="0" r:id="rId6"/>
      <autoFilter ref="A3:H53" xr:uid="{C1DA31E5-4FC5-4CEA-89C9-8340517666FF}"/>
    </customSheetView>
    <customSheetView guid="{B2D7CEE2-B720-483C-B1A2-6E55774182A1}" showAutoFilter="1">
      <pane ySplit="3" topLeftCell="A18" activePane="bottomLeft" state="frozen"/>
      <selection pane="bottomLeft" activeCell="L23" sqref="L23"/>
      <pageMargins left="0.7" right="0.7" top="0.75" bottom="0.75" header="0.3" footer="0.3"/>
      <pageSetup orientation="portrait" verticalDpi="0" r:id="rId7"/>
      <autoFilter ref="A3:H53" xr:uid="{F8521E1A-597C-4F5A-854B-DD0F71A3D708}"/>
    </customSheetView>
    <customSheetView guid="{B041E6D2-A296-4554-98F8-242B2C489486}" showAutoFilter="1">
      <pane ySplit="3" topLeftCell="A32" activePane="bottomLeft" state="frozen"/>
      <selection pane="bottomLeft" activeCell="H33" sqref="H33"/>
      <pageMargins left="0.7" right="0.7" top="0.75" bottom="0.75" header="0.3" footer="0.3"/>
      <pageSetup orientation="portrait" r:id="rId8"/>
      <autoFilter ref="A3:H53" xr:uid="{4ECF50CF-3E29-4BEB-A918-544A2A1F0A94}"/>
    </customSheetView>
    <customSheetView guid="{CF01CDCB-12C9-4930-9011-7F2883E4348D}" scale="75" showAutoFilter="1">
      <pane ySplit="3" topLeftCell="A32" activePane="bottomLeft" state="frozen"/>
      <selection pane="bottomLeft" activeCell="J33" sqref="J33"/>
      <pageMargins left="0.7" right="0.7" top="0.75" bottom="0.75" header="0.3" footer="0.3"/>
      <pageSetup orientation="portrait" r:id="rId9"/>
      <autoFilter ref="A3:H53" xr:uid="{718A79E3-D644-4F99-AD2A-1F3A7AD3C8E9}"/>
    </customSheetView>
  </customSheetViews>
  <mergeCells count="9">
    <mergeCell ref="A54:E54"/>
    <mergeCell ref="A7:E7"/>
    <mergeCell ref="A20:E20"/>
    <mergeCell ref="A22:E22"/>
    <mergeCell ref="A1:H1"/>
    <mergeCell ref="A25:E25"/>
    <mergeCell ref="A27:E27"/>
    <mergeCell ref="A37:E37"/>
    <mergeCell ref="A46:E46"/>
  </mergeCells>
  <dataValidations count="3">
    <dataValidation showInputMessage="1" showErrorMessage="1" prompt="Nurodoma priemonė jei:_x000a_- ji visa rizikinga;_x000a_- yra daug rizikingų tos pačios priemonės projektų" sqref="D2" xr:uid="{00000000-0002-0000-0000-000000000000}"/>
    <dataValidation allowBlank="1" showInputMessage="1" showErrorMessage="1" prompt="Jei yra rizika nutrūkti visam projektui, rizikinga suma sutaps su sutarties suma. Jei projekte ketinama atsisakyti tam tikrų veiklų (mažinti apimtį, rodiklius) rizikinga suma gali būti mažesnė už sutarties sumą." sqref="F2" xr:uid="{00000000-0002-0000-0000-000001000000}"/>
    <dataValidation allowBlank="1" showInputMessage="1" showErrorMessage="1" prompt="Nurodoma, kuo projektas rizikingas, pvz. reikšmingas projektas Lietuvai (turi būti baigtas), arba: nutraukus projektą galimi teisminiai ginčai ir pan." sqref="G2" xr:uid="{00000000-0002-0000-0000-000002000000}"/>
  </dataValidation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6"/>
  <sheetViews>
    <sheetView workbookViewId="0">
      <pane ySplit="3" topLeftCell="A4" activePane="bottomLeft" state="frozen"/>
      <selection pane="bottomLeft" activeCell="E29" sqref="E29"/>
    </sheetView>
  </sheetViews>
  <sheetFormatPr defaultRowHeight="14.4" x14ac:dyDescent="0.3"/>
  <cols>
    <col min="3" max="3" width="10.5546875" customWidth="1"/>
    <col min="4" max="4" width="14.5546875" customWidth="1"/>
    <col min="5" max="5" width="35.88671875" customWidth="1"/>
    <col min="6" max="6" width="16.33203125" customWidth="1"/>
  </cols>
  <sheetData>
    <row r="1" spans="1:6" ht="25.5" customHeight="1" x14ac:dyDescent="0.3">
      <c r="A1" s="64" t="s">
        <v>215</v>
      </c>
      <c r="B1" s="64"/>
      <c r="C1" s="64"/>
      <c r="D1" s="64"/>
      <c r="E1" s="64"/>
      <c r="F1" s="64"/>
    </row>
    <row r="2" spans="1:6" ht="39.6" x14ac:dyDescent="0.3">
      <c r="A2" s="41" t="s">
        <v>127</v>
      </c>
      <c r="B2" s="41" t="s">
        <v>126</v>
      </c>
      <c r="C2" s="41" t="s">
        <v>128</v>
      </c>
      <c r="D2" s="41" t="s">
        <v>125</v>
      </c>
      <c r="E2" s="41" t="s">
        <v>124</v>
      </c>
      <c r="F2" s="53" t="s">
        <v>123</v>
      </c>
    </row>
    <row r="3" spans="1:6" x14ac:dyDescent="0.3">
      <c r="A3" s="42"/>
      <c r="B3" s="43"/>
      <c r="C3" s="43"/>
      <c r="D3" s="44"/>
      <c r="E3" s="44"/>
      <c r="F3" s="48"/>
    </row>
    <row r="4" spans="1:6" ht="26.4" x14ac:dyDescent="0.3">
      <c r="A4" s="8">
        <v>1</v>
      </c>
      <c r="B4" s="8" t="s">
        <v>14</v>
      </c>
      <c r="C4" s="8" t="s">
        <v>23</v>
      </c>
      <c r="D4" s="7" t="s">
        <v>130</v>
      </c>
      <c r="E4" s="7" t="s">
        <v>131</v>
      </c>
      <c r="F4" s="5">
        <v>2800000</v>
      </c>
    </row>
    <row r="5" spans="1:6" ht="39.6" x14ac:dyDescent="0.3">
      <c r="A5" s="8">
        <v>1</v>
      </c>
      <c r="B5" s="8" t="s">
        <v>14</v>
      </c>
      <c r="C5" s="8" t="s">
        <v>23</v>
      </c>
      <c r="D5" s="6" t="s">
        <v>132</v>
      </c>
      <c r="E5" s="6" t="s">
        <v>133</v>
      </c>
      <c r="F5" s="5">
        <v>6500000</v>
      </c>
    </row>
    <row r="6" spans="1:6" ht="26.4" x14ac:dyDescent="0.3">
      <c r="A6" s="8">
        <v>1</v>
      </c>
      <c r="B6" s="8" t="s">
        <v>14</v>
      </c>
      <c r="C6" s="8" t="s">
        <v>23</v>
      </c>
      <c r="D6" s="7" t="s">
        <v>134</v>
      </c>
      <c r="E6" s="7" t="s">
        <v>135</v>
      </c>
      <c r="F6" s="5">
        <v>6000000</v>
      </c>
    </row>
    <row r="7" spans="1:6" ht="26.4" x14ac:dyDescent="0.3">
      <c r="A7" s="8">
        <v>1</v>
      </c>
      <c r="B7" s="8" t="s">
        <v>14</v>
      </c>
      <c r="C7" s="8" t="s">
        <v>136</v>
      </c>
      <c r="D7" s="7" t="s">
        <v>137</v>
      </c>
      <c r="E7" s="6" t="s">
        <v>138</v>
      </c>
      <c r="F7" s="5">
        <v>3256402.12</v>
      </c>
    </row>
    <row r="8" spans="1:6" ht="26.4" x14ac:dyDescent="0.3">
      <c r="A8" s="8">
        <v>1</v>
      </c>
      <c r="B8" s="8" t="s">
        <v>14</v>
      </c>
      <c r="C8" s="8" t="s">
        <v>136</v>
      </c>
      <c r="D8" s="7" t="s">
        <v>139</v>
      </c>
      <c r="E8" s="6" t="s">
        <v>140</v>
      </c>
      <c r="F8" s="27">
        <v>257451.85</v>
      </c>
    </row>
    <row r="9" spans="1:6" ht="26.4" x14ac:dyDescent="0.3">
      <c r="A9" s="8">
        <v>1</v>
      </c>
      <c r="B9" s="8" t="s">
        <v>14</v>
      </c>
      <c r="C9" s="8" t="s">
        <v>136</v>
      </c>
      <c r="D9" s="7" t="s">
        <v>141</v>
      </c>
      <c r="E9" s="6" t="s">
        <v>142</v>
      </c>
      <c r="F9" s="27">
        <v>106416.74</v>
      </c>
    </row>
    <row r="10" spans="1:6" ht="52.8" x14ac:dyDescent="0.3">
      <c r="A10" s="8">
        <v>1</v>
      </c>
      <c r="B10" s="8" t="s">
        <v>14</v>
      </c>
      <c r="C10" s="8" t="s">
        <v>136</v>
      </c>
      <c r="D10" s="7" t="s">
        <v>143</v>
      </c>
      <c r="E10" s="6" t="s">
        <v>144</v>
      </c>
      <c r="F10" s="27">
        <v>769878</v>
      </c>
    </row>
    <row r="11" spans="1:6" ht="26.4" x14ac:dyDescent="0.3">
      <c r="A11" s="8">
        <v>1</v>
      </c>
      <c r="B11" s="8" t="s">
        <v>14</v>
      </c>
      <c r="C11" s="8" t="s">
        <v>136</v>
      </c>
      <c r="D11" s="7" t="s">
        <v>145</v>
      </c>
      <c r="E11" s="6" t="s">
        <v>146</v>
      </c>
      <c r="F11" s="27">
        <v>1017126</v>
      </c>
    </row>
    <row r="12" spans="1:6" ht="39.6" x14ac:dyDescent="0.3">
      <c r="A12" s="8">
        <v>1</v>
      </c>
      <c r="B12" s="8" t="s">
        <v>14</v>
      </c>
      <c r="C12" s="8" t="s">
        <v>136</v>
      </c>
      <c r="D12" s="7" t="s">
        <v>147</v>
      </c>
      <c r="E12" s="6" t="s">
        <v>148</v>
      </c>
      <c r="F12" s="27">
        <v>405000</v>
      </c>
    </row>
    <row r="13" spans="1:6" ht="26.4" x14ac:dyDescent="0.3">
      <c r="A13" s="8">
        <v>3</v>
      </c>
      <c r="B13" s="8" t="s">
        <v>14</v>
      </c>
      <c r="C13" s="8" t="s">
        <v>136</v>
      </c>
      <c r="D13" s="7" t="s">
        <v>149</v>
      </c>
      <c r="E13" s="6" t="s">
        <v>150</v>
      </c>
      <c r="F13" s="27">
        <v>6699787.5999999996</v>
      </c>
    </row>
    <row r="14" spans="1:6" ht="26.4" x14ac:dyDescent="0.3">
      <c r="A14" s="8">
        <v>3</v>
      </c>
      <c r="B14" s="8" t="s">
        <v>14</v>
      </c>
      <c r="C14" s="8" t="s">
        <v>136</v>
      </c>
      <c r="D14" s="7" t="s">
        <v>151</v>
      </c>
      <c r="E14" s="6" t="s">
        <v>152</v>
      </c>
      <c r="F14" s="27">
        <v>5475404</v>
      </c>
    </row>
    <row r="15" spans="1:6" ht="26.4" x14ac:dyDescent="0.3">
      <c r="A15" s="8">
        <v>3</v>
      </c>
      <c r="B15" s="8" t="s">
        <v>14</v>
      </c>
      <c r="C15" s="8" t="s">
        <v>136</v>
      </c>
      <c r="D15" s="7" t="s">
        <v>153</v>
      </c>
      <c r="E15" s="6" t="s">
        <v>154</v>
      </c>
      <c r="F15" s="27">
        <v>9523605.1199999992</v>
      </c>
    </row>
    <row r="16" spans="1:6" ht="39.6" x14ac:dyDescent="0.3">
      <c r="A16" s="10">
        <v>4</v>
      </c>
      <c r="B16" s="10" t="s">
        <v>45</v>
      </c>
      <c r="C16" s="10" t="s">
        <v>81</v>
      </c>
      <c r="D16" s="7" t="s">
        <v>155</v>
      </c>
      <c r="E16" s="7" t="s">
        <v>156</v>
      </c>
      <c r="F16" s="49" t="s">
        <v>203</v>
      </c>
    </row>
    <row r="17" spans="1:7" ht="26.4" x14ac:dyDescent="0.3">
      <c r="A17" s="45">
        <v>4</v>
      </c>
      <c r="B17" s="46" t="s">
        <v>45</v>
      </c>
      <c r="C17" s="46" t="s">
        <v>81</v>
      </c>
      <c r="D17" s="7" t="s">
        <v>157</v>
      </c>
      <c r="E17" s="47" t="s">
        <v>158</v>
      </c>
      <c r="F17" s="5">
        <v>6000000</v>
      </c>
    </row>
    <row r="18" spans="1:7" ht="26.4" x14ac:dyDescent="0.3">
      <c r="A18" s="8">
        <v>4</v>
      </c>
      <c r="B18" s="8" t="s">
        <v>14</v>
      </c>
      <c r="C18" s="8" t="s">
        <v>81</v>
      </c>
      <c r="D18" s="7" t="s">
        <v>159</v>
      </c>
      <c r="E18" s="6" t="s">
        <v>160</v>
      </c>
      <c r="F18" s="5">
        <v>216220.39</v>
      </c>
    </row>
    <row r="19" spans="1:7" ht="26.4" x14ac:dyDescent="0.3">
      <c r="A19" s="8">
        <v>4</v>
      </c>
      <c r="B19" s="8" t="s">
        <v>14</v>
      </c>
      <c r="C19" s="8" t="s">
        <v>161</v>
      </c>
      <c r="D19" s="6" t="s">
        <v>162</v>
      </c>
      <c r="E19" s="6" t="s">
        <v>163</v>
      </c>
      <c r="F19" s="5">
        <v>3500000</v>
      </c>
    </row>
    <row r="20" spans="1:7" ht="26.4" x14ac:dyDescent="0.3">
      <c r="A20" s="8">
        <v>4</v>
      </c>
      <c r="B20" s="8" t="s">
        <v>45</v>
      </c>
      <c r="C20" s="8" t="s">
        <v>161</v>
      </c>
      <c r="D20" s="6" t="s">
        <v>164</v>
      </c>
      <c r="E20" s="6" t="s">
        <v>165</v>
      </c>
      <c r="F20" s="5">
        <v>2811889</v>
      </c>
    </row>
    <row r="21" spans="1:7" ht="26.4" x14ac:dyDescent="0.3">
      <c r="A21" s="8">
        <v>4</v>
      </c>
      <c r="B21" s="8" t="s">
        <v>45</v>
      </c>
      <c r="C21" s="8" t="s">
        <v>161</v>
      </c>
      <c r="D21" s="6" t="s">
        <v>166</v>
      </c>
      <c r="E21" s="6" t="s">
        <v>167</v>
      </c>
      <c r="F21" s="5">
        <v>1212900</v>
      </c>
    </row>
    <row r="22" spans="1:7" ht="26.4" x14ac:dyDescent="0.3">
      <c r="A22" s="8">
        <v>4</v>
      </c>
      <c r="B22" s="8" t="s">
        <v>45</v>
      </c>
      <c r="C22" s="8" t="s">
        <v>161</v>
      </c>
      <c r="D22" s="6" t="s">
        <v>168</v>
      </c>
      <c r="E22" s="6" t="s">
        <v>169</v>
      </c>
      <c r="F22" s="5">
        <v>3082703</v>
      </c>
    </row>
    <row r="23" spans="1:7" ht="26.4" x14ac:dyDescent="0.3">
      <c r="A23" s="8">
        <v>5</v>
      </c>
      <c r="B23" s="8" t="s">
        <v>14</v>
      </c>
      <c r="C23" s="8" t="s">
        <v>113</v>
      </c>
      <c r="D23" s="7" t="s">
        <v>170</v>
      </c>
      <c r="E23" s="7" t="s">
        <v>171</v>
      </c>
      <c r="F23" s="5">
        <v>3558002</v>
      </c>
    </row>
    <row r="24" spans="1:7" ht="39.6" x14ac:dyDescent="0.3">
      <c r="A24" s="10">
        <v>5</v>
      </c>
      <c r="B24" s="10" t="s">
        <v>14</v>
      </c>
      <c r="C24" s="10" t="s">
        <v>113</v>
      </c>
      <c r="D24" s="7" t="s">
        <v>172</v>
      </c>
      <c r="E24" s="7" t="s">
        <v>173</v>
      </c>
      <c r="F24" s="39">
        <v>18305036</v>
      </c>
    </row>
    <row r="25" spans="1:7" ht="26.4" x14ac:dyDescent="0.3">
      <c r="A25" s="10">
        <v>5</v>
      </c>
      <c r="B25" s="10" t="s">
        <v>45</v>
      </c>
      <c r="C25" s="10" t="s">
        <v>113</v>
      </c>
      <c r="D25" s="7" t="s">
        <v>174</v>
      </c>
      <c r="E25" s="7" t="s">
        <v>175</v>
      </c>
      <c r="F25" s="14">
        <v>3800000</v>
      </c>
    </row>
    <row r="26" spans="1:7" ht="39.6" x14ac:dyDescent="0.3">
      <c r="A26" s="10">
        <v>5</v>
      </c>
      <c r="B26" s="10" t="s">
        <v>45</v>
      </c>
      <c r="C26" s="10" t="s">
        <v>113</v>
      </c>
      <c r="D26" s="7" t="s">
        <v>176</v>
      </c>
      <c r="E26" s="7" t="s">
        <v>177</v>
      </c>
      <c r="F26" s="14">
        <v>1544999.47</v>
      </c>
    </row>
    <row r="27" spans="1:7" ht="26.4" x14ac:dyDescent="0.3">
      <c r="A27" s="10">
        <v>5</v>
      </c>
      <c r="B27" s="10" t="s">
        <v>178</v>
      </c>
      <c r="C27" s="10" t="s">
        <v>113</v>
      </c>
      <c r="D27" s="7" t="s">
        <v>179</v>
      </c>
      <c r="E27" s="7" t="s">
        <v>180</v>
      </c>
      <c r="F27" s="14">
        <v>1330945.8999999999</v>
      </c>
    </row>
    <row r="28" spans="1:7" ht="26.4" x14ac:dyDescent="0.3">
      <c r="A28" s="8">
        <v>6</v>
      </c>
      <c r="B28" s="8" t="s">
        <v>14</v>
      </c>
      <c r="C28" s="8" t="s">
        <v>46</v>
      </c>
      <c r="D28" s="7" t="s">
        <v>183</v>
      </c>
      <c r="E28" s="6" t="s">
        <v>184</v>
      </c>
      <c r="F28" s="14">
        <v>7357185.0899999999</v>
      </c>
    </row>
    <row r="29" spans="1:7" ht="26.4" x14ac:dyDescent="0.3">
      <c r="A29" s="8">
        <v>6</v>
      </c>
      <c r="B29" s="8" t="s">
        <v>14</v>
      </c>
      <c r="C29" s="8" t="s">
        <v>46</v>
      </c>
      <c r="D29" s="7" t="s">
        <v>247</v>
      </c>
      <c r="E29" s="57" t="s">
        <v>248</v>
      </c>
      <c r="F29" s="14">
        <v>23261122</v>
      </c>
      <c r="G29" s="58"/>
    </row>
    <row r="30" spans="1:7" ht="39.6" x14ac:dyDescent="0.3">
      <c r="A30" s="10">
        <v>6</v>
      </c>
      <c r="B30" s="10" t="s">
        <v>14</v>
      </c>
      <c r="C30" s="10" t="s">
        <v>81</v>
      </c>
      <c r="D30" s="7" t="s">
        <v>185</v>
      </c>
      <c r="E30" s="7" t="s">
        <v>186</v>
      </c>
      <c r="F30" s="50">
        <v>9438739</v>
      </c>
    </row>
    <row r="31" spans="1:7" ht="52.8" x14ac:dyDescent="0.3">
      <c r="A31" s="10">
        <v>6</v>
      </c>
      <c r="B31" s="10" t="s">
        <v>14</v>
      </c>
      <c r="C31" s="10" t="s">
        <v>81</v>
      </c>
      <c r="D31" s="7" t="s">
        <v>187</v>
      </c>
      <c r="E31" s="7" t="s">
        <v>188</v>
      </c>
      <c r="F31" s="50">
        <v>1110795</v>
      </c>
    </row>
    <row r="32" spans="1:7" ht="39.6" x14ac:dyDescent="0.3">
      <c r="A32" s="10">
        <v>6</v>
      </c>
      <c r="B32" s="10" t="s">
        <v>14</v>
      </c>
      <c r="C32" s="10" t="s">
        <v>81</v>
      </c>
      <c r="D32" s="7" t="s">
        <v>189</v>
      </c>
      <c r="E32" s="7" t="s">
        <v>190</v>
      </c>
      <c r="F32" s="50">
        <v>430234</v>
      </c>
    </row>
    <row r="33" spans="1:6" ht="52.8" x14ac:dyDescent="0.3">
      <c r="A33" s="10">
        <v>6</v>
      </c>
      <c r="B33" s="10" t="s">
        <v>14</v>
      </c>
      <c r="C33" s="10" t="s">
        <v>81</v>
      </c>
      <c r="D33" s="7" t="s">
        <v>191</v>
      </c>
      <c r="E33" s="7" t="s">
        <v>192</v>
      </c>
      <c r="F33" s="50">
        <v>4452580</v>
      </c>
    </row>
    <row r="34" spans="1:6" ht="26.4" x14ac:dyDescent="0.3">
      <c r="A34" s="10">
        <v>6</v>
      </c>
      <c r="B34" s="10" t="s">
        <v>14</v>
      </c>
      <c r="C34" s="10" t="s">
        <v>81</v>
      </c>
      <c r="D34" s="7" t="s">
        <v>193</v>
      </c>
      <c r="E34" s="7" t="s">
        <v>194</v>
      </c>
      <c r="F34" s="14">
        <v>7821000</v>
      </c>
    </row>
    <row r="35" spans="1:6" ht="26.4" x14ac:dyDescent="0.3">
      <c r="A35" s="10">
        <v>6</v>
      </c>
      <c r="B35" s="10" t="s">
        <v>14</v>
      </c>
      <c r="C35" s="10" t="s">
        <v>81</v>
      </c>
      <c r="D35" s="7" t="s">
        <v>195</v>
      </c>
      <c r="E35" s="7" t="s">
        <v>196</v>
      </c>
      <c r="F35" s="14">
        <v>2040000</v>
      </c>
    </row>
    <row r="36" spans="1:6" ht="26.4" x14ac:dyDescent="0.3">
      <c r="A36" s="10">
        <v>7</v>
      </c>
      <c r="B36" s="10" t="s">
        <v>14</v>
      </c>
      <c r="C36" s="10" t="s">
        <v>5</v>
      </c>
      <c r="D36" s="7" t="s">
        <v>197</v>
      </c>
      <c r="E36" s="7" t="s">
        <v>198</v>
      </c>
      <c r="F36" s="14">
        <v>5100000</v>
      </c>
    </row>
    <row r="37" spans="1:6" ht="26.4" x14ac:dyDescent="0.3">
      <c r="A37" s="8">
        <v>7</v>
      </c>
      <c r="B37" s="8" t="s">
        <v>14</v>
      </c>
      <c r="C37" s="8" t="s">
        <v>76</v>
      </c>
      <c r="D37" s="6" t="s">
        <v>199</v>
      </c>
      <c r="E37" s="6" t="s">
        <v>200</v>
      </c>
      <c r="F37" s="5">
        <v>4889258.5199999996</v>
      </c>
    </row>
    <row r="38" spans="1:6" ht="26.4" x14ac:dyDescent="0.3">
      <c r="A38" s="8">
        <v>7</v>
      </c>
      <c r="B38" s="8" t="s">
        <v>14</v>
      </c>
      <c r="C38" s="8" t="s">
        <v>76</v>
      </c>
      <c r="D38" s="6" t="s">
        <v>201</v>
      </c>
      <c r="E38" s="6" t="s">
        <v>202</v>
      </c>
      <c r="F38" s="5">
        <v>3650000</v>
      </c>
    </row>
    <row r="39" spans="1:6" ht="39.6" x14ac:dyDescent="0.3">
      <c r="A39" s="35">
        <v>8</v>
      </c>
      <c r="B39" s="35" t="s">
        <v>14</v>
      </c>
      <c r="C39" s="35" t="s">
        <v>70</v>
      </c>
      <c r="D39" s="51" t="s">
        <v>72</v>
      </c>
      <c r="E39" s="52" t="s">
        <v>71</v>
      </c>
      <c r="F39" s="11">
        <f>3792162.99+838005.98</f>
        <v>4630168.9700000007</v>
      </c>
    </row>
    <row r="40" spans="1:6" ht="39.6" x14ac:dyDescent="0.3">
      <c r="A40" s="8">
        <v>10</v>
      </c>
      <c r="B40" s="8" t="s">
        <v>4</v>
      </c>
      <c r="C40" s="8" t="s">
        <v>5</v>
      </c>
      <c r="D40" s="7" t="s">
        <v>204</v>
      </c>
      <c r="E40" s="6" t="s">
        <v>205</v>
      </c>
      <c r="F40" s="11">
        <v>483000</v>
      </c>
    </row>
    <row r="41" spans="1:6" ht="26.4" x14ac:dyDescent="0.3">
      <c r="A41" s="10">
        <v>10</v>
      </c>
      <c r="B41" s="10" t="s">
        <v>4</v>
      </c>
      <c r="C41" s="10" t="s">
        <v>5</v>
      </c>
      <c r="D41" s="7" t="s">
        <v>206</v>
      </c>
      <c r="E41" s="7" t="s">
        <v>207</v>
      </c>
      <c r="F41" s="11">
        <v>5001016</v>
      </c>
    </row>
    <row r="42" spans="1:6" ht="39.6" x14ac:dyDescent="0.3">
      <c r="A42" s="8">
        <v>10</v>
      </c>
      <c r="B42" s="8" t="s">
        <v>4</v>
      </c>
      <c r="C42" s="8" t="s">
        <v>5</v>
      </c>
      <c r="D42" s="7" t="s">
        <v>208</v>
      </c>
      <c r="E42" s="6" t="s">
        <v>209</v>
      </c>
      <c r="F42" s="5">
        <v>345018.56</v>
      </c>
    </row>
    <row r="43" spans="1:6" ht="26.4" x14ac:dyDescent="0.3">
      <c r="A43" s="35">
        <v>13</v>
      </c>
      <c r="B43" s="35" t="s">
        <v>14</v>
      </c>
      <c r="C43" s="35" t="s">
        <v>81</v>
      </c>
      <c r="D43" s="32" t="s">
        <v>210</v>
      </c>
      <c r="E43" s="34" t="s">
        <v>211</v>
      </c>
      <c r="F43" s="33">
        <v>3785806</v>
      </c>
    </row>
    <row r="44" spans="1:6" ht="26.4" x14ac:dyDescent="0.3">
      <c r="A44" s="35">
        <v>13</v>
      </c>
      <c r="B44" s="35" t="s">
        <v>14</v>
      </c>
      <c r="C44" s="35" t="s">
        <v>81</v>
      </c>
      <c r="D44" s="32" t="s">
        <v>212</v>
      </c>
      <c r="E44" s="34" t="s">
        <v>213</v>
      </c>
      <c r="F44" s="33">
        <v>298698</v>
      </c>
    </row>
    <row r="45" spans="1:6" ht="26.4" x14ac:dyDescent="0.3">
      <c r="A45" s="8">
        <v>13</v>
      </c>
      <c r="B45" s="8" t="s">
        <v>14</v>
      </c>
      <c r="C45" s="8" t="s">
        <v>81</v>
      </c>
      <c r="D45" s="7" t="s">
        <v>214</v>
      </c>
      <c r="E45" s="6" t="s">
        <v>230</v>
      </c>
      <c r="F45" s="5">
        <v>709329.26</v>
      </c>
    </row>
    <row r="46" spans="1:6" x14ac:dyDescent="0.3">
      <c r="F46" s="54">
        <f>SUM(F4:F45)</f>
        <v>172977717.59</v>
      </c>
    </row>
  </sheetData>
  <autoFilter ref="A3:F46" xr:uid="{00000000-0009-0000-0000-000001000000}"/>
  <customSheetViews>
    <customSheetView guid="{05128925-EEB4-4D9D-B1EB-217A90EA97CC}" showAutoFilter="1">
      <pane ySplit="3" topLeftCell="A4" activePane="bottomLeft" state="frozen"/>
      <selection pane="bottomLeft" activeCell="E29" sqref="E29"/>
      <pageMargins left="0.7" right="0.7" top="0.75" bottom="0.75" header="0.3" footer="0.3"/>
      <autoFilter ref="A3:F46" xr:uid="{00000000-0009-0000-0000-000001000000}"/>
    </customSheetView>
    <customSheetView guid="{907D0C87-44BC-487A-8FA9-FC04C523C668}" showAutoFilter="1">
      <pane ySplit="3" topLeftCell="A4" activePane="bottomLeft" state="frozen"/>
      <selection pane="bottomLeft" activeCell="E29" sqref="E29"/>
      <pageMargins left="0.7" right="0.7" top="0.75" bottom="0.75" header="0.3" footer="0.3"/>
      <autoFilter ref="A3:F46" xr:uid="{92D7089C-492A-4E8A-8590-5DC857909514}"/>
    </customSheetView>
    <customSheetView guid="{084BD007-B3E3-45E4-92ED-8E5AD6E50B6B}" showAutoFilter="1">
      <pane ySplit="3" topLeftCell="A4" activePane="bottomLeft" state="frozen"/>
      <selection pane="bottomLeft" activeCell="E36" sqref="E36"/>
      <pageMargins left="0.7" right="0.7" top="0.75" bottom="0.75" header="0.3" footer="0.3"/>
      <autoFilter ref="A3:F46" xr:uid="{1BC097F5-934F-4D9B-8DDD-9FC4C59B3E0C}"/>
    </customSheetView>
    <customSheetView guid="{8AF39A2A-63F1-4DF3-A22C-77623A744E52}" showAutoFilter="1">
      <pane ySplit="3" topLeftCell="A30" activePane="bottomLeft" state="frozen"/>
      <selection pane="bottomLeft" activeCell="L39" sqref="L39"/>
      <pageMargins left="0.7" right="0.7" top="0.75" bottom="0.75" header="0.3" footer="0.3"/>
      <autoFilter ref="A3:F3" xr:uid="{0665590F-F95E-4042-82F9-086EDB9ADC76}"/>
    </customSheetView>
    <customSheetView guid="{41FD65CC-1F8A-4BEE-A945-5F9C277B66F0}" showAutoFilter="1">
      <pane ySplit="3" topLeftCell="A4" activePane="bottomLeft" state="frozen"/>
      <selection pane="bottomLeft" activeCell="E36" sqref="E36"/>
      <pageMargins left="0.7" right="0.7" top="0.75" bottom="0.75" header="0.3" footer="0.3"/>
      <autoFilter ref="A3:F46" xr:uid="{A53EFCAB-47DC-48E2-A152-900AA1EEA577}"/>
    </customSheetView>
    <customSheetView guid="{C4154230-4358-468E-B914-B9A0AF2406AD}" showAutoFilter="1">
      <pane ySplit="3" topLeftCell="A4" activePane="bottomLeft" state="frozen"/>
      <selection pane="bottomLeft" activeCell="E36" sqref="E36"/>
      <pageMargins left="0.7" right="0.7" top="0.75" bottom="0.75" header="0.3" footer="0.3"/>
      <autoFilter ref="A3:F46" xr:uid="{4BA1AF9E-7CB8-4B47-8B87-25ED199488BB}"/>
    </customSheetView>
    <customSheetView guid="{B2D7CEE2-B720-483C-B1A2-6E55774182A1}" showAutoFilter="1">
      <pane ySplit="3" topLeftCell="A4" activePane="bottomLeft" state="frozen"/>
      <selection pane="bottomLeft" activeCell="E36" sqref="E36"/>
      <pageMargins left="0.7" right="0.7" top="0.75" bottom="0.75" header="0.3" footer="0.3"/>
      <autoFilter ref="A3:F46" xr:uid="{FCFE171C-7E62-4A46-BE83-4F88240FE39B}"/>
    </customSheetView>
    <customSheetView guid="{B041E6D2-A296-4554-98F8-242B2C489486}" showAutoFilter="1">
      <pane ySplit="3" topLeftCell="A25" activePane="bottomLeft" state="frozen"/>
      <selection pane="bottomLeft" activeCell="E29" sqref="E29"/>
      <pageMargins left="0.7" right="0.7" top="0.75" bottom="0.75" header="0.3" footer="0.3"/>
      <autoFilter ref="A3:F47" xr:uid="{44C56BA9-90E6-4CEC-85D9-C8C7B2A7DA66}"/>
    </customSheetView>
    <customSheetView guid="{CF01CDCB-12C9-4930-9011-7F2883E4348D}" showAutoFilter="1">
      <pane ySplit="3" topLeftCell="A25" activePane="bottomLeft" state="frozen"/>
      <selection pane="bottomLeft" activeCell="E29" sqref="E29"/>
      <pageMargins left="0.7" right="0.7" top="0.75" bottom="0.75" header="0.3" footer="0.3"/>
      <autoFilter ref="A3:F47" xr:uid="{C1CBD902-FD14-4CCE-893A-F523E86CFA58}"/>
    </customSheetView>
  </customSheetViews>
  <mergeCells count="1">
    <mergeCell ref="A1:F1"/>
  </mergeCells>
  <dataValidations count="2">
    <dataValidation showInputMessage="1" showErrorMessage="1" prompt="Nurodoma priemonė jei:_x000a_- ji visa rizikinga;_x000a_- yra daug rizikingų tos pačios priemonės projektų" sqref="D2" xr:uid="{00000000-0002-0000-0100-000000000000}"/>
    <dataValidation allowBlank="1" showInputMessage="1" showErrorMessage="1" prompt="Jei yra rizika nutrūkti visam projektui, rizikinga suma sutaps su sutarties suma. Jei projekte ketinama atsisakyti tam tikrų veiklų (mažinti apimtį, rodiklius) rizikinga suma gali būti mažesnė už sutarties sumą." sqref="F2" xr:uid="{00000000-0002-0000-0100-000001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Didelė rizika</vt:lpstr>
      <vt:lpstr>Vidutinė rizika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Akvilė Svirkė</dc:creator>
  <cp:lastModifiedBy>Eurika Norkienė</cp:lastModifiedBy>
  <dcterms:created xsi:type="dcterms:W3CDTF">2022-07-05T16:58:12Z</dcterms:created>
  <dcterms:modified xsi:type="dcterms:W3CDTF">2022-07-20T06:36:05Z</dcterms:modified>
</cp:coreProperties>
</file>