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5CF5DF7E-1B30-40CB-B9F8-E250C6ED2264}" xr6:coauthVersionLast="47" xr6:coauthVersionMax="47" xr10:uidLastSave="{00000000-0000-0000-0000-000000000000}"/>
  <bookViews>
    <workbookView xWindow="1152" yWindow="1152" windowWidth="23040" windowHeight="12204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1" i="11" l="1"/>
  <c r="A67" i="11"/>
  <c r="A66" i="11"/>
  <c r="A60" i="11"/>
  <c r="A56" i="11"/>
  <c r="A55" i="11"/>
  <c r="A19" i="11"/>
  <c r="A15" i="11"/>
  <c r="A14" i="11"/>
  <c r="A8" i="11"/>
  <c r="A4" i="11"/>
  <c r="A3" i="11"/>
  <c r="A50" i="12"/>
  <c r="A46" i="12"/>
  <c r="A45" i="12"/>
  <c r="A39" i="12"/>
  <c r="A35" i="12"/>
  <c r="A34" i="12"/>
  <c r="A19" i="12"/>
  <c r="A15" i="12"/>
  <c r="A14" i="12"/>
  <c r="A8" i="12"/>
  <c r="A4" i="12"/>
  <c r="A3" i="12"/>
  <c r="A49" i="14"/>
  <c r="A45" i="14"/>
  <c r="A44" i="14"/>
  <c r="A38" i="14"/>
  <c r="A34" i="14"/>
  <c r="A33" i="14"/>
  <c r="A53" i="15"/>
  <c r="A48" i="15"/>
  <c r="A47" i="15"/>
  <c r="A41" i="15"/>
  <c r="A36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L31" i="10"/>
  <c r="L26" i="10"/>
  <c r="I30" i="10"/>
  <c r="I29" i="10"/>
  <c r="I23" i="10"/>
  <c r="C74" i="11"/>
  <c r="C70" i="11"/>
  <c r="C76" i="11" s="1"/>
  <c r="C63" i="11"/>
  <c r="I24" i="10" s="1"/>
  <c r="C59" i="11"/>
  <c r="E52" i="12"/>
  <c r="E51" i="12"/>
  <c r="E53" i="12" s="1"/>
  <c r="H29" i="10" s="1"/>
  <c r="E48" i="12"/>
  <c r="E47" i="12"/>
  <c r="E43" i="12"/>
  <c r="E41" i="12"/>
  <c r="E40" i="12"/>
  <c r="E42" i="12" s="1"/>
  <c r="H24" i="10" s="1"/>
  <c r="E37" i="12"/>
  <c r="E36" i="12"/>
  <c r="E38" i="12" s="1"/>
  <c r="H23" i="10" s="1"/>
  <c r="D51" i="14"/>
  <c r="E51" i="14" s="1"/>
  <c r="D50" i="14"/>
  <c r="E50" i="14" s="1"/>
  <c r="D47" i="14"/>
  <c r="E47" i="14" s="1"/>
  <c r="D46" i="14"/>
  <c r="E46" i="14" s="1"/>
  <c r="D40" i="14"/>
  <c r="E40" i="14" s="1"/>
  <c r="D39" i="14"/>
  <c r="E39" i="14" s="1"/>
  <c r="E41" i="14" s="1"/>
  <c r="G24" i="10" s="1"/>
  <c r="E36" i="14"/>
  <c r="E35" i="14"/>
  <c r="E37" i="14" s="1"/>
  <c r="G56" i="15"/>
  <c r="G55" i="15"/>
  <c r="G54" i="15"/>
  <c r="G51" i="15"/>
  <c r="G50" i="15"/>
  <c r="G49" i="15"/>
  <c r="G44" i="15"/>
  <c r="G43" i="15"/>
  <c r="G42" i="15"/>
  <c r="G39" i="15"/>
  <c r="G38" i="15"/>
  <c r="G37" i="15"/>
  <c r="C65" i="11" l="1"/>
  <c r="I25" i="10" s="1"/>
  <c r="E49" i="12"/>
  <c r="I28" i="10"/>
  <c r="E43" i="14"/>
  <c r="G25" i="10" s="1"/>
  <c r="G23" i="10"/>
  <c r="G40" i="15"/>
  <c r="F23" i="10" s="1"/>
  <c r="G57" i="15"/>
  <c r="F29" i="10" s="1"/>
  <c r="E44" i="12"/>
  <c r="H25" i="10" s="1"/>
  <c r="E52" i="14"/>
  <c r="G29" i="10" s="1"/>
  <c r="E48" i="14"/>
  <c r="G52" i="15"/>
  <c r="F28" i="10" s="1"/>
  <c r="G45" i="15"/>
  <c r="G25" i="15"/>
  <c r="G24" i="15"/>
  <c r="G23" i="15"/>
  <c r="G20" i="15"/>
  <c r="G19" i="15"/>
  <c r="G18" i="15"/>
  <c r="G13" i="15"/>
  <c r="G12" i="15"/>
  <c r="G11" i="15"/>
  <c r="G8" i="15"/>
  <c r="G7" i="15"/>
  <c r="G6" i="15"/>
  <c r="D22" i="14"/>
  <c r="E22" i="14" s="1"/>
  <c r="D21" i="14"/>
  <c r="E21" i="14" s="1"/>
  <c r="D18" i="14"/>
  <c r="E18" i="14" s="1"/>
  <c r="D17" i="14"/>
  <c r="E17" i="14" s="1"/>
  <c r="D11" i="14"/>
  <c r="E11" i="14" s="1"/>
  <c r="D10" i="14"/>
  <c r="E10" i="14" s="1"/>
  <c r="E7" i="14"/>
  <c r="E6" i="14"/>
  <c r="E21" i="12"/>
  <c r="E20" i="12"/>
  <c r="E22" i="12" s="1"/>
  <c r="E17" i="12"/>
  <c r="E16" i="12"/>
  <c r="E12" i="12"/>
  <c r="E10" i="12"/>
  <c r="E9" i="12"/>
  <c r="E6" i="12"/>
  <c r="E5" i="12"/>
  <c r="C22" i="11"/>
  <c r="C18" i="11"/>
  <c r="C11" i="11"/>
  <c r="I11" i="10" s="1"/>
  <c r="C7" i="11"/>
  <c r="E55" i="12" l="1"/>
  <c r="H30" i="10" s="1"/>
  <c r="H28" i="10"/>
  <c r="H16" i="10"/>
  <c r="I16" i="10"/>
  <c r="G58" i="15"/>
  <c r="F30" i="10" s="1"/>
  <c r="E54" i="14"/>
  <c r="G30" i="10" s="1"/>
  <c r="G28" i="10"/>
  <c r="G46" i="15"/>
  <c r="F25" i="10" s="1"/>
  <c r="F24" i="10"/>
  <c r="C13" i="11"/>
  <c r="I10" i="10"/>
  <c r="E7" i="12"/>
  <c r="E13" i="12" s="1"/>
  <c r="H11" i="10"/>
  <c r="E12" i="14"/>
  <c r="E23" i="14"/>
  <c r="G16" i="10" s="1"/>
  <c r="G26" i="15"/>
  <c r="F16" i="10" s="1"/>
  <c r="G14" i="15"/>
  <c r="F11" i="10" s="1"/>
  <c r="G21" i="15"/>
  <c r="C24" i="11"/>
  <c r="I17" i="10" s="1"/>
  <c r="E11" i="12"/>
  <c r="E18" i="12"/>
  <c r="E8" i="14"/>
  <c r="G9" i="15"/>
  <c r="F10" i="10" s="1"/>
  <c r="E19" i="14"/>
  <c r="E24" i="12" l="1"/>
  <c r="H17" i="10" s="1"/>
  <c r="I15" i="10"/>
  <c r="H15" i="10"/>
  <c r="E25" i="14"/>
  <c r="G17" i="10" s="1"/>
  <c r="G15" i="10"/>
  <c r="G27" i="15"/>
  <c r="F17" i="10" s="1"/>
  <c r="F15" i="10"/>
  <c r="I12" i="10"/>
  <c r="H10" i="10"/>
  <c r="G10" i="10"/>
  <c r="E14" i="14"/>
  <c r="G12" i="10" s="1"/>
  <c r="G11" i="10"/>
  <c r="J11" i="10" s="1"/>
  <c r="K11" i="10" s="1"/>
  <c r="L11" i="10" s="1"/>
  <c r="G15" i="15"/>
  <c r="F12" i="10" s="1"/>
  <c r="J25" i="10"/>
  <c r="K25" i="10" s="1"/>
  <c r="J16" i="10"/>
  <c r="K16" i="10" s="1"/>
  <c r="L16" i="10" s="1"/>
  <c r="J24" i="10"/>
  <c r="K24" i="10" s="1"/>
  <c r="J30" i="10"/>
  <c r="K30" i="10" s="1"/>
  <c r="J28" i="10"/>
  <c r="K28" i="10" s="1"/>
  <c r="J15" i="10" l="1"/>
  <c r="K15" i="10" s="1"/>
  <c r="L15" i="10" s="1"/>
  <c r="L18" i="10" s="1"/>
  <c r="J17" i="10"/>
  <c r="K17" i="10" s="1"/>
  <c r="J23" i="10"/>
  <c r="K23" i="10" s="1"/>
  <c r="J12" i="10"/>
  <c r="K12" i="10" s="1"/>
  <c r="J10" i="10"/>
  <c r="K10" i="10" s="1"/>
  <c r="J29" i="10"/>
  <c r="K29" i="10" s="1"/>
  <c r="L10" i="10" l="1"/>
  <c r="L13" i="10" s="1"/>
  <c r="L20" i="10" s="1"/>
  <c r="L33" i="10"/>
  <c r="L34" i="10" l="1"/>
</calcChain>
</file>

<file path=xl/sharedStrings.xml><?xml version="1.0" encoding="utf-8"?>
<sst xmlns="http://schemas.openxmlformats.org/spreadsheetml/2006/main" count="255" uniqueCount="109">
  <si>
    <t>Eil. Nr. </t>
  </si>
  <si>
    <t>Veiksmas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</si>
  <si>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</si>
  <si>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</si>
  <si>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</si>
  <si>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</si>
  <si>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</si>
  <si>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</si>
  <si>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</si>
  <si>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</si>
  <si>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</si>
  <si>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</si>
  <si>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</si>
  <si>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Viso prisitaikymo išlaidų pagal įpareigojimą A</t>
  </si>
  <si>
    <t> 1.2.</t>
  </si>
  <si>
    <t>1.2.1.</t>
  </si>
  <si>
    <t>Veiksmas B1</t>
  </si>
  <si>
    <t>1.2.2.</t>
  </si>
  <si>
    <t>Veiksmas B2</t>
  </si>
  <si>
    <t>Viso prisitaikymo išlaidų pagal įpareigojimą B</t>
  </si>
  <si>
    <t>Viso prisitaikymo išlaidų pagal galiojantį teisės aktą, Eur</t>
  </si>
  <si>
    <t>....</t>
  </si>
  <si>
    <t>Straipsnis (-iai), punktas (-ai) ir įpareigojimas</t>
  </si>
  <si>
    <t>Darbuotojų darbo užmokesčio išlaidos (DU)</t>
  </si>
  <si>
    <t xml:space="preserve">Darbuotojas </t>
  </si>
  <si>
    <t>Darbuotojų skaičius, vnt.</t>
  </si>
  <si>
    <t>Darbuotojo vidutinis valandinis įkainis, Eur/val.</t>
  </si>
  <si>
    <t>Veiksmui vykdyti skirtas darbuotojo laikas, val.</t>
  </si>
  <si>
    <t>Veiksmo atlikimo dažnis per metus</t>
  </si>
  <si>
    <t>Viso darbuotojų darbo užmokesčio išlaidos (DU), Eur</t>
  </si>
  <si>
    <t>A1.1</t>
  </si>
  <si>
    <t>A1.2</t>
  </si>
  <si>
    <t>Viso DU išlaidų veiksmui A1, Eur</t>
  </si>
  <si>
    <t>A2.1</t>
  </si>
  <si>
    <t>A2.2</t>
  </si>
  <si>
    <t>Viso DU išlaidų veiksmui A2, Eur</t>
  </si>
  <si>
    <t>Viso DU išlaidų pagal įpareigojimą A, Eur</t>
  </si>
  <si>
    <t>B1.1</t>
  </si>
  <si>
    <t>B1.2</t>
  </si>
  <si>
    <t>Viso DU išlaidų veiksmui B1, Eur</t>
  </si>
  <si>
    <t>B2.1</t>
  </si>
  <si>
    <t>B2.2</t>
  </si>
  <si>
    <t>Viso DU išlaidų veiksmui B2, Eur</t>
  </si>
  <si>
    <t>Viso DU išlaidų pagal įpareigojimą B, Eur</t>
  </si>
  <si>
    <t>Galiojančio teisės akto / teisės akto projekto straipsnis, punktas ir įpareigojimas</t>
  </si>
  <si>
    <t>Įpareigojimai</t>
  </si>
  <si>
    <t>Objektas</t>
  </si>
  <si>
    <t>Materialios ir/ arba nematerialios investicijos (V), Eur</t>
  </si>
  <si>
    <t>Palaikymo išlaidos Eur/ metus (P) (0,2*(3))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</si>
  <si>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</si>
  <si>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</si>
  <si>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</si>
  <si>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</si>
  <si>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</si>
  <si>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</si>
  <si>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Medžiaga/ medžiagų grupė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</si>
  <si>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</si>
  <si>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</si>
  <si>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</si>
  <si>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</si>
  <si>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</si>
  <si>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</si>
  <si>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</si>
  <si>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</si>
  <si>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</si>
  <si>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</si>
  <si>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</si>
  <si>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</si>
  <si>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</si>
  <si>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</si>
  <si>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Įpareigojimo  tipiniam ūkio subjektui sukeliama prisitaikymo išlaidų suma (S), Eur ((6)+(7)+(8)+(9)+(10)</t>
  </si>
  <si>
    <t>.......</t>
  </si>
  <si>
    <t>2.</t>
  </si>
  <si>
    <t>Teisės akto projekto, kuriuo numatoma keisti galiojantį teisės aktą, arba naujo teisės akto projekto pavadinimas</t>
  </si>
  <si>
    <t>2.1. </t>
  </si>
  <si>
    <t>2.1.1.</t>
  </si>
  <si>
    <t>2.1.2.</t>
  </si>
  <si>
    <t> 2.2.</t>
  </si>
  <si>
    <t>2.2.1.</t>
  </si>
  <si>
    <t>2.2.2.</t>
  </si>
  <si>
    <t>Viso prisitaikymo išlaidų pagal teisės akto projektą, Eur</t>
  </si>
  <si>
    <t>Teisės akto projekto numatomas sukeliamas prisitaikymo išlaidų pokytis, Eur</t>
  </si>
  <si>
    <t>Išlaidos paslaugoms (darbams) įsigyti, Eur, (E)</t>
  </si>
  <si>
    <t>Pridėtinės išlaidos (O), Eur, (0,2*((6)+(7)+(8)+(9)))</t>
  </si>
  <si>
    <t>Įpareigojimo  tikslinei grupei sukeliama prisitaikymo išlaidų suma (PI), Eur, ((5)*(11))</t>
  </si>
  <si>
    <t>Medžiagos kiekis / metus (svorio ar tūrio matais arba vienetais) (Q)</t>
  </si>
  <si>
    <t>Medžiagos/ medžiagų grupės kaina už kiekio vienetą (2), (Eur už svorio ar tūrio matą arba vienetą), Eur/kiekio matą</t>
  </si>
  <si>
    <t xml:space="preserve">Kilmė </t>
  </si>
  <si>
    <t>Darbuotojų darbo užmokesčio (DU) išlaidų apskaičiavimas (galiojantis teisės aktas)</t>
  </si>
  <si>
    <t>Darbuotojų darbo užmokesčio (DU) išlaidų apskaičiavimas (teisės akto projektas)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</si>
  <si>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</si>
  <si>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</si>
  <si>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</si>
  <si>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</si>
  <si>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Išlaidų iš išorės įsigyjamoms paslaugoms (darbams) apskaičiavimas (galiojantis teisės aktas)</t>
  </si>
  <si>
    <t>Išlaidų iš išorės įsigyjamoms paslaugoms (darbams) apskaičiavimas       (teisės akto projektas)</t>
  </si>
  <si>
    <t>Metalų laužo statistinė ataskaita MI-05 (metinė)</t>
  </si>
  <si>
    <t>Rengti ir pildyti statistinę informaciją apie supirktą ir realizuotą juodųjų (plieno ir ketaus) ir spalvotųjų (vario, bronzos, žalvario, aliuminio, švino, cinko, alavo, nikelio) metalų laužo kiekį.</t>
  </si>
  <si>
    <t>LT</t>
  </si>
  <si>
    <t>Finansų specialistas</t>
  </si>
  <si>
    <t>Lietuvos Respublikos netauriųjų metalų laužo ir atliekų supirkimo įstatymo Nr. IX-565 3 straipsnio pakeitimo įstatymo projektas
Lietuvos statistikos departamento generalinio direktoriaus 2021 m. gruodžio 8 d. įsakymas Nr. DĮ-326 "Dėl Metalų laužo statistinės ataskaitos MI-05 (metinės) statistinio formuliaro patvirtinimo"</t>
  </si>
  <si>
    <r>
      <t xml:space="preserve">
</t>
    </r>
    <r>
      <rPr>
        <b/>
        <sz val="8"/>
        <color theme="1"/>
        <rFont val="Calibri"/>
        <family val="2"/>
        <charset val="186"/>
        <scheme val="minor"/>
      </rPr>
      <t xml:space="preserve">
</t>
    </r>
    <r>
      <rPr>
        <b/>
        <sz val="12"/>
        <color theme="1"/>
        <rFont val="Calibri"/>
        <family val="2"/>
        <charset val="186"/>
        <scheme val="minor"/>
      </rPr>
      <t>LIETUVOS RESPUBLIKOS EKONOMIKOS IR INOVACIJŲ MINISTERIJA</t>
    </r>
  </si>
  <si>
    <t>Ataskaitą užpildė </t>
  </si>
  <si>
    <t>(pareigų pavadinimas)</t>
  </si>
  <si>
    <t> (parašas) </t>
  </si>
  <si>
    <t> (vardas ir pavardė)  </t>
  </si>
  <si>
    <t>Nora Mikalauskaitė</t>
  </si>
  <si>
    <t>Verslo aplinkos departamento Verslo politikos skyriaus vyriausioji specialistė</t>
  </si>
  <si>
    <r>
      <rPr>
        <b/>
        <sz val="14"/>
        <color theme="1"/>
        <rFont val="Calibri"/>
        <family val="2"/>
        <charset val="186"/>
        <scheme val="minor"/>
      </rPr>
      <t>TEISĖS AKTU SUKELIAMŲ ARBA TEISĖS AKTO PROJEKTU GALIMŲ SUKELTI ŪKIO SUBJEKTŲ PRISITAIKYMO PRIE REGULIAVIMO IŠLAIDŲ APSKAIČIAVIMO ATASKAITA</t>
    </r>
    <r>
      <rPr>
        <b/>
        <sz val="16"/>
        <color theme="1"/>
        <rFont val="Calibri"/>
        <family val="2"/>
        <charset val="186"/>
        <scheme val="minor"/>
      </rPr>
      <t xml:space="preserve">
</t>
    </r>
    <r>
      <rPr>
        <sz val="12"/>
        <color theme="1"/>
        <rFont val="Calibri"/>
        <family val="2"/>
        <charset val="186"/>
        <scheme val="minor"/>
      </rPr>
      <t xml:space="preserve">2022-08-24    Nr. </t>
    </r>
    <r>
      <rPr>
        <b/>
        <sz val="16"/>
        <color theme="1"/>
        <rFont val="Calibri"/>
        <family val="2"/>
        <charset val="186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</si>
</sst>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4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3" fillId="5" borderId="10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Border="1" applyAlignment="1">
      <alignment vertical="top"/>
    </xf>
    <xf numFmtId="0" fontId="1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>
      <pane ySplit="7" topLeftCell="A21" activePane="bottomLeft" state="frozen"/>
      <selection activeCell="B1" sqref="B1"/>
      <selection pane="bottomLeft" activeCell="Q16" sqref="Q16"/>
    </sheetView>
  </sheetViews>
  <sheetFormatPr defaultColWidth="8.6640625" defaultRowHeight="10.199999999999999" x14ac:dyDescent="0.3"/>
  <cols>
    <col min="1" max="1" width="4.109375" style="2" customWidth="1"/>
    <col min="2" max="2" width="23.6640625" style="2" customWidth="1"/>
    <col min="3" max="3" width="15.44140625" style="2" customWidth="1"/>
    <col min="4" max="4" width="5" style="2" customWidth="1"/>
    <col min="5" max="5" width="10" style="2" customWidth="1"/>
    <col min="6" max="6" width="9.88671875" style="2" customWidth="1"/>
    <col min="7" max="7" width="8.88671875" style="2" customWidth="1"/>
    <col min="8" max="8" width="9.5546875" style="2" customWidth="1"/>
    <col min="9" max="9" width="12" style="2" customWidth="1"/>
    <col min="10" max="10" width="14.6640625" style="2" customWidth="1"/>
    <col min="11" max="11" width="18.44140625" style="2" customWidth="1"/>
    <col min="12" max="12" width="18.6640625" style="2" customWidth="1"/>
    <col min="13" max="16384" width="8.6640625" style="2"/>
  </cols>
  <sheetData>
    <row r="1" spans="1:12" ht="36.75" customHeight="1" x14ac:dyDescent="0.3">
      <c r="A1" s="43" t="s">
        <v>101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" customHeight="1" x14ac:dyDescent="0.2">
      <c r="A2" s="38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2" customHeight="1" x14ac:dyDescent="0.3">
      <c r="A3" s="45" t="s">
        <v>108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50.25" customHeight="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5" customHeight="1" thickBot="1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54" customHeight="1" thickBot="1" x14ac:dyDescent="0.35">
      <c r="A6" s="27" t="s">
        <v>0</v>
      </c>
      <c r="B6" s="28" t="s">
        <v>44</v>
      </c>
      <c r="C6" s="28" t="s">
        <v>1</v>
      </c>
      <c r="D6" s="28" t="s">
        <v>87</v>
      </c>
      <c r="E6" s="28" t="s">
        <v>2</v>
      </c>
      <c r="F6" s="29" t="s">
        <v>3</v>
      </c>
      <c r="G6" s="29" t="s">
        <v>4</v>
      </c>
      <c r="H6" s="29" t="s">
        <v>5</v>
      </c>
      <c r="I6" s="29" t="s">
        <v>82</v>
      </c>
      <c r="J6" s="30" t="s">
        <v>83</v>
      </c>
      <c r="K6" s="28" t="s">
        <v>70</v>
      </c>
      <c r="L6" s="30" t="s">
        <v>84</v>
      </c>
    </row>
    <row r="7" spans="1:12" ht="10.8" thickBot="1" x14ac:dyDescent="0.35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6">
        <v>12</v>
      </c>
    </row>
    <row r="8" spans="1:12" ht="32.25" customHeight="1" thickBot="1" x14ac:dyDescent="0.35">
      <c r="A8" s="24" t="s">
        <v>6</v>
      </c>
      <c r="B8" s="50" t="s">
        <v>100</v>
      </c>
      <c r="C8" s="51"/>
      <c r="D8" s="51"/>
      <c r="E8" s="51"/>
      <c r="F8" s="51"/>
      <c r="G8" s="51"/>
      <c r="H8" s="51"/>
      <c r="I8" s="51"/>
      <c r="J8" s="51"/>
      <c r="K8" s="51"/>
      <c r="L8" s="52"/>
    </row>
    <row r="9" spans="1:12" ht="21" thickBot="1" x14ac:dyDescent="0.35">
      <c r="A9" s="21" t="s">
        <v>7</v>
      </c>
      <c r="B9" s="19" t="s">
        <v>96</v>
      </c>
      <c r="C9" s="9"/>
      <c r="D9" s="12" t="s">
        <v>98</v>
      </c>
      <c r="E9" s="22">
        <v>220</v>
      </c>
      <c r="F9" s="9"/>
      <c r="G9" s="9"/>
      <c r="H9" s="9"/>
      <c r="I9" s="9"/>
      <c r="J9" s="9"/>
      <c r="K9" s="9"/>
      <c r="L9" s="9"/>
    </row>
    <row r="10" spans="1:12" ht="117" customHeight="1" thickBot="1" x14ac:dyDescent="0.35">
      <c r="A10" s="21" t="s">
        <v>8</v>
      </c>
      <c r="B10" s="17"/>
      <c r="C10" s="35" t="s">
        <v>97</v>
      </c>
      <c r="D10" s="9"/>
      <c r="E10" s="9"/>
      <c r="F10" s="12">
        <f>'Išlaidos darbuotojams'!G9</f>
        <v>5.9923999999999991</v>
      </c>
      <c r="G10" s="12">
        <f>'Išlaidos investicijoms'!E8</f>
        <v>0</v>
      </c>
      <c r="H10" s="12">
        <f>'Išlaidos medžiagoms'!E7</f>
        <v>0</v>
      </c>
      <c r="I10" s="12">
        <f>'Išlaidos paslaugoms'!C7</f>
        <v>0</v>
      </c>
      <c r="J10" s="12">
        <f>0.2*(F10+G10+H10+I10)</f>
        <v>1.1984799999999998</v>
      </c>
      <c r="K10" s="12">
        <f>+F10+G10+H10+I10+J10</f>
        <v>7.1908799999999991</v>
      </c>
      <c r="L10" s="9">
        <f>K10*E9</f>
        <v>1581.9935999999998</v>
      </c>
    </row>
    <row r="11" spans="1:12" ht="10.8" thickBot="1" x14ac:dyDescent="0.35">
      <c r="A11" s="21" t="s">
        <v>10</v>
      </c>
      <c r="B11" s="17"/>
      <c r="C11" s="11" t="s">
        <v>11</v>
      </c>
      <c r="D11" s="9"/>
      <c r="E11" s="9"/>
      <c r="F11" s="12">
        <f>'Išlaidos darbuotojams'!G14</f>
        <v>0</v>
      </c>
      <c r="G11" s="12">
        <f>'Išlaidos investicijoms'!E12</f>
        <v>0</v>
      </c>
      <c r="H11" s="12">
        <f>'Išlaidos medžiagoms'!E12</f>
        <v>0</v>
      </c>
      <c r="I11" s="12">
        <f>'Išlaidos paslaugoms'!C11</f>
        <v>0</v>
      </c>
      <c r="J11" s="12">
        <f t="shared" ref="J11:J12" si="0">0.2*(F11+G11+H11+I11)</f>
        <v>0</v>
      </c>
      <c r="K11" s="12">
        <f t="shared" ref="K11:K12" si="1">+F11+G11+H11+I11+J11</f>
        <v>0</v>
      </c>
      <c r="L11" s="9">
        <f t="shared" ref="L11" si="2">K11*E10</f>
        <v>0</v>
      </c>
    </row>
    <row r="12" spans="1:12" ht="10.8" thickBot="1" x14ac:dyDescent="0.35">
      <c r="A12" s="21" t="s">
        <v>12</v>
      </c>
      <c r="B12" s="17"/>
      <c r="C12" s="12" t="s">
        <v>12</v>
      </c>
      <c r="D12" s="9"/>
      <c r="E12" s="9"/>
      <c r="F12" s="12">
        <f>'Išlaidos darbuotojams'!G15</f>
        <v>5.9923999999999991</v>
      </c>
      <c r="G12" s="12">
        <f>'Išlaidos investicijoms'!E14</f>
        <v>0</v>
      </c>
      <c r="H12" s="12">
        <v>0</v>
      </c>
      <c r="I12" s="12">
        <f>'Išlaidos paslaugoms'!C13</f>
        <v>0</v>
      </c>
      <c r="J12" s="12">
        <f t="shared" si="0"/>
        <v>1.1984799999999998</v>
      </c>
      <c r="K12" s="12">
        <f t="shared" si="1"/>
        <v>7.1908799999999991</v>
      </c>
      <c r="L12" s="9"/>
    </row>
    <row r="13" spans="1:12" ht="12.6" customHeight="1" thickBot="1" x14ac:dyDescent="0.35">
      <c r="A13" s="21"/>
      <c r="B13" s="53" t="s">
        <v>13</v>
      </c>
      <c r="C13" s="54"/>
      <c r="D13" s="54"/>
      <c r="E13" s="54"/>
      <c r="F13" s="54"/>
      <c r="G13" s="54"/>
      <c r="H13" s="54"/>
      <c r="I13" s="54"/>
      <c r="J13" s="54"/>
      <c r="K13" s="55"/>
      <c r="L13" s="36">
        <f>SUM(L10:L12)</f>
        <v>1581.9935999999998</v>
      </c>
    </row>
    <row r="14" spans="1:12" ht="27" customHeight="1" thickBot="1" x14ac:dyDescent="0.35">
      <c r="A14" s="21" t="s">
        <v>14</v>
      </c>
      <c r="B14" s="19" t="s">
        <v>22</v>
      </c>
      <c r="C14" s="9"/>
      <c r="D14" s="12"/>
      <c r="E14" s="22"/>
      <c r="F14" s="9"/>
      <c r="G14" s="9"/>
      <c r="H14" s="9"/>
      <c r="I14" s="9"/>
      <c r="J14" s="9"/>
      <c r="K14" s="9"/>
      <c r="L14" s="9"/>
    </row>
    <row r="15" spans="1:12" ht="23.25" customHeight="1" thickBot="1" x14ac:dyDescent="0.35">
      <c r="A15" s="21" t="s">
        <v>15</v>
      </c>
      <c r="B15" s="17"/>
      <c r="C15" s="22" t="s">
        <v>16</v>
      </c>
      <c r="D15" s="9"/>
      <c r="E15" s="9"/>
      <c r="F15" s="12">
        <f>'Išlaidos darbuotojams'!G21</f>
        <v>0</v>
      </c>
      <c r="G15" s="12">
        <f>'Išlaidos investicijoms'!E19</f>
        <v>0</v>
      </c>
      <c r="H15" s="12">
        <f>'Išlaidos medžiagoms'!E18</f>
        <v>0</v>
      </c>
      <c r="I15" s="12">
        <f>'Išlaidos medžiagoms'!E18</f>
        <v>0</v>
      </c>
      <c r="J15" s="12">
        <f t="shared" ref="J15:J17" si="3">0.2*(F15+G15+H15+I15)</f>
        <v>0</v>
      </c>
      <c r="K15" s="12">
        <f t="shared" ref="K15:K17" si="4">+F15+G15+H15+I15+J15</f>
        <v>0</v>
      </c>
      <c r="L15" s="9">
        <f>C14*K15</f>
        <v>0</v>
      </c>
    </row>
    <row r="16" spans="1:12" ht="10.8" thickBot="1" x14ac:dyDescent="0.35">
      <c r="A16" s="21" t="s">
        <v>17</v>
      </c>
      <c r="B16" s="17"/>
      <c r="C16" s="22" t="s">
        <v>18</v>
      </c>
      <c r="D16" s="9"/>
      <c r="E16" s="9"/>
      <c r="F16" s="12">
        <f>'Išlaidos darbuotojams'!G26</f>
        <v>0</v>
      </c>
      <c r="G16" s="12">
        <f>'Išlaidos investicijoms'!E23</f>
        <v>0</v>
      </c>
      <c r="H16" s="12">
        <f>'Išlaidos medžiagoms'!E22</f>
        <v>0</v>
      </c>
      <c r="I16" s="12">
        <f>'Išlaidos medžiagoms'!E22</f>
        <v>0</v>
      </c>
      <c r="J16" s="12">
        <f t="shared" si="3"/>
        <v>0</v>
      </c>
      <c r="K16" s="12">
        <f t="shared" si="4"/>
        <v>0</v>
      </c>
      <c r="L16" s="9">
        <f>C14*K16</f>
        <v>0</v>
      </c>
    </row>
    <row r="17" spans="1:12" ht="10.8" thickBot="1" x14ac:dyDescent="0.35">
      <c r="A17" s="21" t="s">
        <v>12</v>
      </c>
      <c r="B17" s="17"/>
      <c r="C17" s="22" t="s">
        <v>71</v>
      </c>
      <c r="D17" s="9"/>
      <c r="E17" s="9"/>
      <c r="F17" s="12">
        <f>'Išlaidos darbuotojams'!G27</f>
        <v>0</v>
      </c>
      <c r="G17" s="12">
        <f>'Išlaidos investicijoms'!E25</f>
        <v>0</v>
      </c>
      <c r="H17" s="12">
        <f>'Išlaidos medžiagoms'!E24</f>
        <v>0</v>
      </c>
      <c r="I17" s="12">
        <f>'Išlaidos paslaugoms'!C24</f>
        <v>0</v>
      </c>
      <c r="J17" s="12">
        <f t="shared" si="3"/>
        <v>0</v>
      </c>
      <c r="K17" s="12">
        <f t="shared" si="4"/>
        <v>0</v>
      </c>
      <c r="L17" s="9"/>
    </row>
    <row r="18" spans="1:12" ht="10.8" thickBot="1" x14ac:dyDescent="0.35">
      <c r="A18" s="21"/>
      <c r="B18" s="53" t="s">
        <v>19</v>
      </c>
      <c r="C18" s="54"/>
      <c r="D18" s="54"/>
      <c r="E18" s="54"/>
      <c r="F18" s="54"/>
      <c r="G18" s="54"/>
      <c r="H18" s="54"/>
      <c r="I18" s="54"/>
      <c r="J18" s="54"/>
      <c r="K18" s="55"/>
      <c r="L18" s="12">
        <f>SUM(L15:L17)</f>
        <v>0</v>
      </c>
    </row>
    <row r="19" spans="1:12" ht="10.8" thickBot="1" x14ac:dyDescent="0.35">
      <c r="A19" s="21"/>
      <c r="B19" s="12" t="s">
        <v>12</v>
      </c>
      <c r="C19" s="12"/>
      <c r="D19" s="12"/>
      <c r="E19" s="12"/>
      <c r="F19" s="12"/>
      <c r="G19" s="12"/>
      <c r="H19" s="12"/>
      <c r="I19" s="12"/>
      <c r="J19" s="12"/>
      <c r="K19" s="12"/>
      <c r="L19" s="12" t="s">
        <v>12</v>
      </c>
    </row>
    <row r="20" spans="1:12" ht="12" customHeight="1" thickBot="1" x14ac:dyDescent="0.35">
      <c r="A20" s="21"/>
      <c r="B20" s="56" t="s">
        <v>20</v>
      </c>
      <c r="C20" s="57"/>
      <c r="D20" s="57"/>
      <c r="E20" s="57"/>
      <c r="F20" s="57"/>
      <c r="G20" s="57"/>
      <c r="H20" s="57"/>
      <c r="I20" s="57"/>
      <c r="J20" s="57"/>
      <c r="K20" s="58"/>
      <c r="L20" s="37">
        <f>+L13+L18</f>
        <v>1581.9935999999998</v>
      </c>
    </row>
    <row r="21" spans="1:12" ht="12" customHeight="1" thickBot="1" x14ac:dyDescent="0.35">
      <c r="A21" s="13" t="s">
        <v>72</v>
      </c>
      <c r="B21" s="59" t="s">
        <v>73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2" ht="21" thickBot="1" x14ac:dyDescent="0.35">
      <c r="A22" s="21" t="s">
        <v>74</v>
      </c>
      <c r="B22" s="19" t="s">
        <v>22</v>
      </c>
      <c r="C22" s="14"/>
      <c r="D22" s="12"/>
      <c r="E22" s="22"/>
      <c r="F22" s="9"/>
      <c r="G22" s="9"/>
      <c r="H22" s="9"/>
      <c r="I22" s="9"/>
      <c r="J22" s="9"/>
      <c r="K22" s="9"/>
      <c r="L22" s="9"/>
    </row>
    <row r="23" spans="1:12" ht="10.8" thickBot="1" x14ac:dyDescent="0.35">
      <c r="A23" s="21" t="s">
        <v>75</v>
      </c>
      <c r="B23" s="17"/>
      <c r="C23" s="22" t="s">
        <v>9</v>
      </c>
      <c r="D23" s="9"/>
      <c r="E23" s="9"/>
      <c r="F23" s="12">
        <f>'Išlaidos darbuotojams'!G40</f>
        <v>0</v>
      </c>
      <c r="G23" s="12">
        <f>'Išlaidos investicijoms'!E37</f>
        <v>0</v>
      </c>
      <c r="H23" s="12">
        <f>'Išlaidos medžiagoms'!E38</f>
        <v>0</v>
      </c>
      <c r="I23" s="12">
        <f>'Išlaidos paslaugoms'!C59</f>
        <v>0</v>
      </c>
      <c r="J23" s="12">
        <f t="shared" ref="J23:J25" si="5">0.2*(F23+G23+H23+I23)</f>
        <v>0</v>
      </c>
      <c r="K23" s="12">
        <f t="shared" ref="K23:K25" si="6">+F23+G23+H23+I23+J23</f>
        <v>0</v>
      </c>
      <c r="L23" s="9"/>
    </row>
    <row r="24" spans="1:12" ht="10.8" thickBot="1" x14ac:dyDescent="0.35">
      <c r="A24" s="21" t="s">
        <v>76</v>
      </c>
      <c r="B24" s="17"/>
      <c r="C24" s="22" t="s">
        <v>11</v>
      </c>
      <c r="D24" s="9"/>
      <c r="E24" s="9"/>
      <c r="F24" s="12">
        <f>'Išlaidos darbuotojams'!G45</f>
        <v>0</v>
      </c>
      <c r="G24" s="12">
        <f>'Išlaidos investicijoms'!E41</f>
        <v>0</v>
      </c>
      <c r="H24" s="12">
        <f>'Išlaidos medžiagoms'!E42</f>
        <v>0</v>
      </c>
      <c r="I24" s="12">
        <f>'Išlaidos paslaugoms'!C63</f>
        <v>0</v>
      </c>
      <c r="J24" s="12">
        <f t="shared" si="5"/>
        <v>0</v>
      </c>
      <c r="K24" s="12">
        <f t="shared" si="6"/>
        <v>0</v>
      </c>
      <c r="L24" s="9"/>
    </row>
    <row r="25" spans="1:12" ht="10.8" thickBot="1" x14ac:dyDescent="0.35">
      <c r="A25" s="21" t="s">
        <v>12</v>
      </c>
      <c r="B25" s="17"/>
      <c r="C25" s="22" t="s">
        <v>12</v>
      </c>
      <c r="D25" s="9"/>
      <c r="E25" s="9"/>
      <c r="F25" s="12">
        <f>'Išlaidos darbuotojams'!G46</f>
        <v>0</v>
      </c>
      <c r="G25" s="12">
        <f>'Išlaidos investicijoms'!E43</f>
        <v>0</v>
      </c>
      <c r="H25" s="12">
        <f>'Išlaidos medžiagoms'!E44</f>
        <v>0</v>
      </c>
      <c r="I25" s="12">
        <f>'Išlaidos paslaugoms'!C65</f>
        <v>0</v>
      </c>
      <c r="J25" s="12">
        <f t="shared" si="5"/>
        <v>0</v>
      </c>
      <c r="K25" s="12">
        <f t="shared" si="6"/>
        <v>0</v>
      </c>
      <c r="L25" s="9"/>
    </row>
    <row r="26" spans="1:12" ht="18.899999999999999" customHeight="1" thickBot="1" x14ac:dyDescent="0.35">
      <c r="A26" s="21"/>
      <c r="B26" s="53" t="s">
        <v>13</v>
      </c>
      <c r="C26" s="54"/>
      <c r="D26" s="54"/>
      <c r="E26" s="54"/>
      <c r="F26" s="54"/>
      <c r="G26" s="54"/>
      <c r="H26" s="54"/>
      <c r="I26" s="54"/>
      <c r="J26" s="54"/>
      <c r="K26" s="55"/>
      <c r="L26" s="12">
        <f>SUM(L23:L25)</f>
        <v>0</v>
      </c>
    </row>
    <row r="27" spans="1:12" ht="30.6" customHeight="1" thickBot="1" x14ac:dyDescent="0.35">
      <c r="A27" s="21" t="s">
        <v>77</v>
      </c>
      <c r="B27" s="19" t="s">
        <v>22</v>
      </c>
      <c r="C27" s="14"/>
      <c r="D27" s="12"/>
      <c r="E27" s="22"/>
      <c r="F27" s="9"/>
      <c r="G27" s="9"/>
      <c r="H27" s="9"/>
      <c r="I27" s="9"/>
      <c r="J27" s="9"/>
      <c r="K27" s="9"/>
      <c r="L27" s="9"/>
    </row>
    <row r="28" spans="1:12" ht="10.8" thickBot="1" x14ac:dyDescent="0.35">
      <c r="A28" s="21" t="s">
        <v>78</v>
      </c>
      <c r="B28" s="23"/>
      <c r="C28" s="22" t="s">
        <v>16</v>
      </c>
      <c r="D28" s="9"/>
      <c r="E28" s="9"/>
      <c r="F28" s="12">
        <f>'Išlaidos darbuotojams'!G52</f>
        <v>0</v>
      </c>
      <c r="G28" s="12">
        <f>'Išlaidos investicijoms'!E48</f>
        <v>0</v>
      </c>
      <c r="H28" s="12">
        <f>'Išlaidos medžiagoms'!E49</f>
        <v>0</v>
      </c>
      <c r="I28" s="12">
        <f>'Išlaidos paslaugoms'!C70</f>
        <v>0</v>
      </c>
      <c r="J28" s="12">
        <f t="shared" ref="J28:J30" si="7">0.2*(F28+G28+H28+I28)</f>
        <v>0</v>
      </c>
      <c r="K28" s="12">
        <f t="shared" ref="K28:K30" si="8">+F28+G28+H28+I28+J28</f>
        <v>0</v>
      </c>
      <c r="L28" s="9"/>
    </row>
    <row r="29" spans="1:12" ht="10.8" thickBot="1" x14ac:dyDescent="0.35">
      <c r="A29" s="21" t="s">
        <v>79</v>
      </c>
      <c r="B29" s="23"/>
      <c r="C29" s="22" t="s">
        <v>18</v>
      </c>
      <c r="D29" s="9"/>
      <c r="E29" s="9"/>
      <c r="F29" s="12">
        <f>'Išlaidos darbuotojams'!G57</f>
        <v>0</v>
      </c>
      <c r="G29" s="12">
        <f>'Išlaidos investicijoms'!E52</f>
        <v>0</v>
      </c>
      <c r="H29" s="12">
        <f>'Išlaidos medžiagoms'!E53</f>
        <v>0</v>
      </c>
      <c r="I29" s="12">
        <f>'Išlaidos paslaugoms'!C74</f>
        <v>0</v>
      </c>
      <c r="J29" s="12">
        <f t="shared" si="7"/>
        <v>0</v>
      </c>
      <c r="K29" s="12">
        <f t="shared" si="8"/>
        <v>0</v>
      </c>
      <c r="L29" s="9"/>
    </row>
    <row r="30" spans="1:12" ht="10.8" thickBot="1" x14ac:dyDescent="0.35">
      <c r="A30" s="21" t="s">
        <v>12</v>
      </c>
      <c r="B30" s="23"/>
      <c r="C30" s="22" t="s">
        <v>12</v>
      </c>
      <c r="D30" s="9"/>
      <c r="E30" s="9"/>
      <c r="F30" s="12">
        <f>'Išlaidos darbuotojams'!G58</f>
        <v>0</v>
      </c>
      <c r="G30" s="12">
        <f>'Išlaidos investicijoms'!E54</f>
        <v>0</v>
      </c>
      <c r="H30" s="12">
        <f>'Išlaidos medžiagoms'!E55</f>
        <v>0</v>
      </c>
      <c r="I30" s="12">
        <f>'Išlaidos paslaugoms'!C76</f>
        <v>0</v>
      </c>
      <c r="J30" s="12">
        <f t="shared" si="7"/>
        <v>0</v>
      </c>
      <c r="K30" s="12">
        <f t="shared" si="8"/>
        <v>0</v>
      </c>
      <c r="L30" s="9"/>
    </row>
    <row r="31" spans="1:12" ht="10.8" thickBot="1" x14ac:dyDescent="0.35">
      <c r="A31" s="21"/>
      <c r="B31" s="53" t="s">
        <v>19</v>
      </c>
      <c r="C31" s="54"/>
      <c r="D31" s="54"/>
      <c r="E31" s="54"/>
      <c r="F31" s="54"/>
      <c r="G31" s="54"/>
      <c r="H31" s="54"/>
      <c r="I31" s="54"/>
      <c r="J31" s="54"/>
      <c r="K31" s="55"/>
      <c r="L31" s="12">
        <f>SUM(L28:L30)</f>
        <v>0</v>
      </c>
    </row>
    <row r="32" spans="1:12" ht="12" customHeight="1" thickBot="1" x14ac:dyDescent="0.35">
      <c r="A32" s="21"/>
      <c r="B32" s="12" t="s">
        <v>12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2" customHeight="1" thickBot="1" x14ac:dyDescent="0.35">
      <c r="A33" s="21"/>
      <c r="B33" s="56" t="s">
        <v>80</v>
      </c>
      <c r="C33" s="57"/>
      <c r="D33" s="57"/>
      <c r="E33" s="57"/>
      <c r="F33" s="57"/>
      <c r="G33" s="57"/>
      <c r="H33" s="57"/>
      <c r="I33" s="57"/>
      <c r="J33" s="57"/>
      <c r="K33" s="58"/>
      <c r="L33" s="16">
        <f>+L26+L31</f>
        <v>0</v>
      </c>
    </row>
    <row r="34" spans="1:12" ht="10.8" thickBot="1" x14ac:dyDescent="0.35">
      <c r="A34" s="21"/>
      <c r="B34" s="56" t="s">
        <v>81</v>
      </c>
      <c r="C34" s="57"/>
      <c r="D34" s="57"/>
      <c r="E34" s="57"/>
      <c r="F34" s="57"/>
      <c r="G34" s="57"/>
      <c r="H34" s="57"/>
      <c r="I34" s="57"/>
      <c r="J34" s="57"/>
      <c r="K34" s="58"/>
      <c r="L34" s="37">
        <f>+L33-L20</f>
        <v>-1581.9935999999998</v>
      </c>
    </row>
    <row r="36" spans="1:12" x14ac:dyDescent="0.2">
      <c r="B36" s="39" t="s">
        <v>102</v>
      </c>
    </row>
    <row r="39" spans="1:12" ht="15.75" customHeight="1" x14ac:dyDescent="0.3">
      <c r="B39" s="41" t="s">
        <v>107</v>
      </c>
      <c r="C39" s="41"/>
      <c r="D39" s="41"/>
      <c r="E39" s="41"/>
      <c r="F39" s="41"/>
      <c r="G39" s="40"/>
      <c r="H39" s="42"/>
      <c r="I39" s="42"/>
      <c r="K39" s="41" t="s">
        <v>106</v>
      </c>
      <c r="L39" s="41"/>
    </row>
    <row r="40" spans="1:12" x14ac:dyDescent="0.2">
      <c r="C40" s="39" t="s">
        <v>103</v>
      </c>
      <c r="G40" s="39"/>
      <c r="H40" s="39" t="s">
        <v>104</v>
      </c>
      <c r="K40" s="39" t="s">
        <v>105</v>
      </c>
    </row>
  </sheetData>
  <mergeCells count="16">
    <mergeCell ref="K39:L39"/>
    <mergeCell ref="H39:I39"/>
    <mergeCell ref="B39:F39"/>
    <mergeCell ref="A1:L1"/>
    <mergeCell ref="A3:L4"/>
    <mergeCell ref="B2:L2"/>
    <mergeCell ref="A5:L5"/>
    <mergeCell ref="B8:L8"/>
    <mergeCell ref="B13:K13"/>
    <mergeCell ref="B34:K34"/>
    <mergeCell ref="B18:K18"/>
    <mergeCell ref="B20:K20"/>
    <mergeCell ref="B21:L21"/>
    <mergeCell ref="B26:K26"/>
    <mergeCell ref="B31:K31"/>
    <mergeCell ref="B33:K33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topLeftCell="A19" workbookViewId="0">
      <selection activeCell="E7" sqref="E7"/>
    </sheetView>
  </sheetViews>
  <sheetFormatPr defaultColWidth="8.6640625" defaultRowHeight="10.199999999999999" x14ac:dyDescent="0.3"/>
  <cols>
    <col min="1" max="1" width="30.6640625" style="2" customWidth="1"/>
    <col min="2" max="2" width="10" style="2" customWidth="1"/>
    <col min="3" max="3" width="11.109375" style="2" customWidth="1"/>
    <col min="4" max="4" width="14.109375" style="2" customWidth="1"/>
    <col min="5" max="5" width="14.44140625" style="2" customWidth="1"/>
    <col min="6" max="6" width="13.33203125" style="2" customWidth="1"/>
    <col min="7" max="7" width="13.88671875" style="2" customWidth="1"/>
    <col min="8" max="16384" width="8.6640625" style="2"/>
  </cols>
  <sheetData>
    <row r="1" spans="1:7" ht="23.25" customHeight="1" thickBot="1" x14ac:dyDescent="0.35">
      <c r="A1" s="62" t="s">
        <v>88</v>
      </c>
      <c r="B1" s="63"/>
      <c r="C1" s="63"/>
      <c r="D1" s="63"/>
      <c r="E1" s="63"/>
      <c r="F1" s="63"/>
      <c r="G1" s="64"/>
    </row>
    <row r="2" spans="1:7" ht="63.6" customHeight="1" thickBot="1" x14ac:dyDescent="0.35">
      <c r="A2" s="4" t="s">
        <v>23</v>
      </c>
      <c r="B2" s="5" t="s">
        <v>24</v>
      </c>
      <c r="C2" s="5" t="s">
        <v>25</v>
      </c>
      <c r="D2" s="5" t="s">
        <v>26</v>
      </c>
      <c r="E2" s="5" t="s">
        <v>27</v>
      </c>
      <c r="F2" s="5" t="s">
        <v>28</v>
      </c>
      <c r="G2" s="5" t="s">
        <v>29</v>
      </c>
    </row>
    <row r="3" spans="1:7" ht="10.8" thickBot="1" x14ac:dyDescent="0.35">
      <c r="A3" s="6">
        <v>1</v>
      </c>
      <c r="B3" s="7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7" ht="23.25" customHeight="1" thickBot="1" x14ac:dyDescent="0.35">
      <c r="A4" s="8" t="str">
        <f>'PI skaičiuoklė'!B9</f>
        <v>Metalų laužo statistinė ataskaita MI-05 (metinė)</v>
      </c>
      <c r="B4" s="9"/>
      <c r="C4" s="10"/>
      <c r="D4" s="10"/>
      <c r="E4" s="10"/>
      <c r="F4" s="10"/>
      <c r="G4" s="10"/>
    </row>
    <row r="5" spans="1:7" ht="66" customHeight="1" thickBot="1" x14ac:dyDescent="0.35">
      <c r="A5" s="11" t="str">
        <f>'PI skaičiuoklė'!C10</f>
        <v>Rengti ir pildyti statistinę informaciją apie supirktą ir realizuotą juodųjų (plieno ir ketaus) ir spalvotųjų (vario, bronzos, žalvario, aliuminio, švino, cinko, alavo, nikelio) metalų laužo kiekį.</v>
      </c>
      <c r="B5" s="9"/>
      <c r="C5" s="10"/>
      <c r="D5" s="10"/>
      <c r="E5" s="10"/>
      <c r="F5" s="10"/>
      <c r="G5" s="10"/>
    </row>
    <row r="6" spans="1:7" ht="27" customHeight="1" thickBot="1" x14ac:dyDescent="0.35">
      <c r="A6" s="3"/>
      <c r="B6" s="12" t="s">
        <v>99</v>
      </c>
      <c r="C6" s="12">
        <v>1</v>
      </c>
      <c r="D6" s="12">
        <v>8.44</v>
      </c>
      <c r="E6" s="12">
        <v>0.71</v>
      </c>
      <c r="F6" s="12">
        <v>1</v>
      </c>
      <c r="G6" s="12">
        <f>+C6*D6*E6*F6</f>
        <v>5.9923999999999991</v>
      </c>
    </row>
    <row r="7" spans="1:7" ht="10.8" thickBot="1" x14ac:dyDescent="0.35">
      <c r="A7" s="13"/>
      <c r="B7" s="12" t="s">
        <v>31</v>
      </c>
      <c r="C7" s="12"/>
      <c r="D7" s="12"/>
      <c r="E7" s="12"/>
      <c r="F7" s="12"/>
      <c r="G7" s="12">
        <f t="shared" ref="G7:G8" si="0">+C7*D7*E7*F7</f>
        <v>0</v>
      </c>
    </row>
    <row r="8" spans="1:7" ht="10.8" thickBot="1" x14ac:dyDescent="0.35">
      <c r="A8" s="13"/>
      <c r="B8" s="12" t="s">
        <v>12</v>
      </c>
      <c r="C8" s="12">
        <v>0</v>
      </c>
      <c r="D8" s="12">
        <v>0</v>
      </c>
      <c r="E8" s="12">
        <v>0</v>
      </c>
      <c r="F8" s="12">
        <v>0</v>
      </c>
      <c r="G8" s="12">
        <f t="shared" si="0"/>
        <v>0</v>
      </c>
    </row>
    <row r="9" spans="1:7" ht="14.1" customHeight="1" thickBot="1" x14ac:dyDescent="0.35">
      <c r="A9" s="53" t="s">
        <v>32</v>
      </c>
      <c r="B9" s="54"/>
      <c r="C9" s="54"/>
      <c r="D9" s="54"/>
      <c r="E9" s="54"/>
      <c r="F9" s="55"/>
      <c r="G9" s="12">
        <f>+G6+G7+G8</f>
        <v>5.9923999999999991</v>
      </c>
    </row>
    <row r="10" spans="1:7" ht="10.8" thickBot="1" x14ac:dyDescent="0.35">
      <c r="A10" s="11" t="str">
        <f>'PI skaičiuoklė'!C11</f>
        <v>Veiksmas A2</v>
      </c>
      <c r="B10" s="14"/>
      <c r="C10" s="14"/>
      <c r="D10" s="14"/>
      <c r="E10" s="14"/>
      <c r="F10" s="14"/>
      <c r="G10" s="14"/>
    </row>
    <row r="11" spans="1:7" ht="10.8" thickBot="1" x14ac:dyDescent="0.35">
      <c r="A11" s="3"/>
      <c r="B11" s="12" t="s">
        <v>33</v>
      </c>
      <c r="C11" s="12"/>
      <c r="D11" s="12"/>
      <c r="E11" s="12"/>
      <c r="F11" s="12"/>
      <c r="G11" s="12">
        <f>+C11*D11*E11*F11</f>
        <v>0</v>
      </c>
    </row>
    <row r="12" spans="1:7" ht="10.8" thickBot="1" x14ac:dyDescent="0.35">
      <c r="A12" s="13"/>
      <c r="B12" s="12" t="s">
        <v>34</v>
      </c>
      <c r="C12" s="12">
        <v>0</v>
      </c>
      <c r="D12" s="12">
        <v>0</v>
      </c>
      <c r="E12" s="12">
        <v>0</v>
      </c>
      <c r="F12" s="12">
        <v>0</v>
      </c>
      <c r="G12" s="12">
        <f t="shared" ref="G12:G13" si="1">+C12*D12*E12*F12</f>
        <v>0</v>
      </c>
    </row>
    <row r="13" spans="1:7" ht="10.8" thickBot="1" x14ac:dyDescent="0.35">
      <c r="A13" s="13"/>
      <c r="B13" s="12" t="s">
        <v>12</v>
      </c>
      <c r="C13" s="12">
        <v>0</v>
      </c>
      <c r="D13" s="12">
        <v>0</v>
      </c>
      <c r="E13" s="12">
        <v>0</v>
      </c>
      <c r="F13" s="12">
        <v>0</v>
      </c>
      <c r="G13" s="12">
        <f t="shared" si="1"/>
        <v>0</v>
      </c>
    </row>
    <row r="14" spans="1:7" ht="10.8" thickBot="1" x14ac:dyDescent="0.35">
      <c r="A14" s="53" t="s">
        <v>35</v>
      </c>
      <c r="B14" s="54"/>
      <c r="C14" s="54"/>
      <c r="D14" s="54"/>
      <c r="E14" s="54"/>
      <c r="F14" s="55"/>
      <c r="G14" s="12">
        <f>+G11+G12+G13</f>
        <v>0</v>
      </c>
    </row>
    <row r="15" spans="1:7" ht="10.8" thickBot="1" x14ac:dyDescent="0.35">
      <c r="A15" s="56" t="s">
        <v>36</v>
      </c>
      <c r="B15" s="57"/>
      <c r="C15" s="57"/>
      <c r="D15" s="57"/>
      <c r="E15" s="57"/>
      <c r="F15" s="58"/>
      <c r="G15" s="15">
        <f>+G9+G14</f>
        <v>5.9923999999999991</v>
      </c>
    </row>
    <row r="16" spans="1:7" ht="10.8" thickBot="1" x14ac:dyDescent="0.35">
      <c r="A16" s="8" t="str">
        <f>'PI skaičiuoklė'!B14</f>
        <v>Straipsnis (-iai), punktas (-ai) ir įpareigojimas</v>
      </c>
      <c r="B16" s="9"/>
      <c r="C16" s="9"/>
      <c r="D16" s="9"/>
      <c r="E16" s="9"/>
      <c r="F16" s="9"/>
      <c r="G16" s="9"/>
    </row>
    <row r="17" spans="1:7" ht="10.8" thickBot="1" x14ac:dyDescent="0.35">
      <c r="A17" s="11" t="str">
        <f>'PI skaičiuoklė'!C15</f>
        <v>Veiksmas B1</v>
      </c>
      <c r="B17" s="9"/>
      <c r="C17" s="9"/>
      <c r="D17" s="9"/>
      <c r="E17" s="9"/>
      <c r="F17" s="9"/>
      <c r="G17" s="9"/>
    </row>
    <row r="18" spans="1:7" ht="10.8" thickBot="1" x14ac:dyDescent="0.35">
      <c r="A18" s="3"/>
      <c r="B18" s="12" t="s">
        <v>37</v>
      </c>
      <c r="C18" s="12">
        <v>0</v>
      </c>
      <c r="D18" s="12">
        <v>0</v>
      </c>
      <c r="E18" s="12">
        <v>0</v>
      </c>
      <c r="F18" s="12">
        <v>0</v>
      </c>
      <c r="G18" s="12">
        <f t="shared" ref="G18:G20" si="2">+C18*D18*E18*F18</f>
        <v>0</v>
      </c>
    </row>
    <row r="19" spans="1:7" ht="10.8" thickBot="1" x14ac:dyDescent="0.35">
      <c r="A19" s="13"/>
      <c r="B19" s="12" t="s">
        <v>38</v>
      </c>
      <c r="C19" s="12">
        <v>0</v>
      </c>
      <c r="D19" s="12">
        <v>0</v>
      </c>
      <c r="E19" s="12">
        <v>0</v>
      </c>
      <c r="F19" s="12">
        <v>0</v>
      </c>
      <c r="G19" s="12">
        <f t="shared" si="2"/>
        <v>0</v>
      </c>
    </row>
    <row r="20" spans="1:7" ht="10.8" thickBot="1" x14ac:dyDescent="0.35">
      <c r="A20" s="13"/>
      <c r="B20" s="12" t="s">
        <v>12</v>
      </c>
      <c r="C20" s="12">
        <v>0</v>
      </c>
      <c r="D20" s="12">
        <v>0</v>
      </c>
      <c r="E20" s="12">
        <v>0</v>
      </c>
      <c r="F20" s="12">
        <v>0</v>
      </c>
      <c r="G20" s="12">
        <f t="shared" si="2"/>
        <v>0</v>
      </c>
    </row>
    <row r="21" spans="1:7" ht="10.8" thickBot="1" x14ac:dyDescent="0.35">
      <c r="A21" s="53" t="s">
        <v>39</v>
      </c>
      <c r="B21" s="54"/>
      <c r="C21" s="54"/>
      <c r="D21" s="54"/>
      <c r="E21" s="54"/>
      <c r="F21" s="55"/>
      <c r="G21" s="12">
        <f>+G18+G19+G20</f>
        <v>0</v>
      </c>
    </row>
    <row r="22" spans="1:7" ht="10.8" thickBot="1" x14ac:dyDescent="0.35">
      <c r="A22" s="11" t="str">
        <f>'PI skaičiuoklė'!C16</f>
        <v>Veiksmas B2</v>
      </c>
      <c r="B22" s="9"/>
      <c r="C22" s="9"/>
      <c r="D22" s="9"/>
      <c r="E22" s="9"/>
      <c r="F22" s="9"/>
      <c r="G22" s="9"/>
    </row>
    <row r="23" spans="1:7" ht="10.8" thickBot="1" x14ac:dyDescent="0.35">
      <c r="A23" s="3"/>
      <c r="B23" s="12" t="s">
        <v>40</v>
      </c>
      <c r="C23" s="12">
        <v>0</v>
      </c>
      <c r="D23" s="12">
        <v>0</v>
      </c>
      <c r="E23" s="12">
        <v>0</v>
      </c>
      <c r="F23" s="12">
        <v>0</v>
      </c>
      <c r="G23" s="12">
        <f t="shared" ref="G23:G25" si="3">+C23*D23*E23*F23</f>
        <v>0</v>
      </c>
    </row>
    <row r="24" spans="1:7" ht="10.8" thickBot="1" x14ac:dyDescent="0.35">
      <c r="A24" s="13"/>
      <c r="B24" s="12" t="s">
        <v>41</v>
      </c>
      <c r="C24" s="12">
        <v>0</v>
      </c>
      <c r="D24" s="12">
        <v>0</v>
      </c>
      <c r="E24" s="12">
        <v>0</v>
      </c>
      <c r="F24" s="12">
        <v>0</v>
      </c>
      <c r="G24" s="12">
        <f t="shared" si="3"/>
        <v>0</v>
      </c>
    </row>
    <row r="25" spans="1:7" ht="10.8" thickBot="1" x14ac:dyDescent="0.35">
      <c r="A25" s="13"/>
      <c r="B25" s="12" t="s">
        <v>12</v>
      </c>
      <c r="C25" s="12">
        <v>0</v>
      </c>
      <c r="D25" s="12">
        <v>0</v>
      </c>
      <c r="E25" s="12">
        <v>0</v>
      </c>
      <c r="F25" s="12">
        <v>0</v>
      </c>
      <c r="G25" s="12">
        <f t="shared" si="3"/>
        <v>0</v>
      </c>
    </row>
    <row r="26" spans="1:7" ht="10.8" thickBot="1" x14ac:dyDescent="0.35">
      <c r="A26" s="53" t="s">
        <v>42</v>
      </c>
      <c r="B26" s="54"/>
      <c r="C26" s="54"/>
      <c r="D26" s="54"/>
      <c r="E26" s="54"/>
      <c r="F26" s="55"/>
      <c r="G26" s="12">
        <f>+G23+G24+G25</f>
        <v>0</v>
      </c>
    </row>
    <row r="27" spans="1:7" ht="10.8" thickBot="1" x14ac:dyDescent="0.35">
      <c r="A27" s="56" t="s">
        <v>43</v>
      </c>
      <c r="B27" s="57"/>
      <c r="C27" s="57"/>
      <c r="D27" s="57"/>
      <c r="E27" s="57"/>
      <c r="F27" s="58"/>
      <c r="G27" s="15">
        <f>+G21+G26</f>
        <v>0</v>
      </c>
    </row>
    <row r="28" spans="1:7" x14ac:dyDescent="0.3">
      <c r="A28" s="31"/>
      <c r="B28" s="31"/>
      <c r="C28" s="31"/>
      <c r="D28" s="31"/>
      <c r="E28" s="31"/>
      <c r="F28" s="31"/>
      <c r="G28" s="32"/>
    </row>
    <row r="29" spans="1:7" x14ac:dyDescent="0.3">
      <c r="A29" s="31"/>
      <c r="B29" s="31"/>
      <c r="C29" s="31"/>
      <c r="D29" s="31"/>
      <c r="E29" s="31"/>
      <c r="F29" s="31"/>
      <c r="G29" s="32"/>
    </row>
    <row r="31" spans="1:7" ht="10.8" thickBot="1" x14ac:dyDescent="0.35"/>
    <row r="32" spans="1:7" ht="23.25" customHeight="1" thickBot="1" x14ac:dyDescent="0.35">
      <c r="A32" s="65" t="s">
        <v>89</v>
      </c>
      <c r="B32" s="66"/>
      <c r="C32" s="66"/>
      <c r="D32" s="66"/>
      <c r="E32" s="66"/>
      <c r="F32" s="66"/>
      <c r="G32" s="67"/>
    </row>
    <row r="33" spans="1:7" ht="31.2" thickBot="1" x14ac:dyDescent="0.35">
      <c r="A33" s="4" t="s">
        <v>23</v>
      </c>
      <c r="B33" s="5" t="s">
        <v>24</v>
      </c>
      <c r="C33" s="5" t="s">
        <v>25</v>
      </c>
      <c r="D33" s="5" t="s">
        <v>26</v>
      </c>
      <c r="E33" s="5" t="s">
        <v>27</v>
      </c>
      <c r="F33" s="5" t="s">
        <v>28</v>
      </c>
      <c r="G33" s="5" t="s">
        <v>29</v>
      </c>
    </row>
    <row r="34" spans="1:7" ht="10.8" thickBot="1" x14ac:dyDescent="0.35">
      <c r="A34" s="6">
        <v>1</v>
      </c>
      <c r="B34" s="7">
        <v>2</v>
      </c>
      <c r="C34" s="6">
        <v>3</v>
      </c>
      <c r="D34" s="7">
        <v>4</v>
      </c>
      <c r="E34" s="6">
        <v>5</v>
      </c>
      <c r="F34" s="7">
        <v>6</v>
      </c>
      <c r="G34" s="6">
        <v>7</v>
      </c>
    </row>
    <row r="35" spans="1:7" ht="10.8" thickBot="1" x14ac:dyDescent="0.35">
      <c r="A35" s="8" t="str">
        <f>'PI skaičiuoklė'!B22</f>
        <v>Straipsnis (-iai), punktas (-ai) ir įpareigojimas</v>
      </c>
      <c r="B35" s="9"/>
      <c r="C35" s="10"/>
      <c r="D35" s="10"/>
      <c r="E35" s="10"/>
      <c r="F35" s="10"/>
      <c r="G35" s="10"/>
    </row>
    <row r="36" spans="1:7" ht="10.8" thickBot="1" x14ac:dyDescent="0.35">
      <c r="A36" s="11" t="str">
        <f>'PI skaičiuoklė'!C23</f>
        <v>Veiksmas A1</v>
      </c>
      <c r="B36" s="9"/>
      <c r="C36" s="10"/>
      <c r="D36" s="10"/>
      <c r="E36" s="10"/>
      <c r="F36" s="10"/>
      <c r="G36" s="10"/>
    </row>
    <row r="37" spans="1:7" ht="10.8" thickBot="1" x14ac:dyDescent="0.35">
      <c r="A37" s="3"/>
      <c r="B37" s="12" t="s">
        <v>30</v>
      </c>
      <c r="C37" s="12"/>
      <c r="D37" s="12"/>
      <c r="E37" s="12"/>
      <c r="F37" s="12"/>
      <c r="G37" s="12">
        <f>+C37*D37*E37*F37</f>
        <v>0</v>
      </c>
    </row>
    <row r="38" spans="1:7" ht="10.8" thickBot="1" x14ac:dyDescent="0.35">
      <c r="A38" s="13"/>
      <c r="B38" s="12" t="s">
        <v>31</v>
      </c>
      <c r="C38" s="12"/>
      <c r="D38" s="12"/>
      <c r="E38" s="12"/>
      <c r="F38" s="12"/>
      <c r="G38" s="12">
        <f t="shared" ref="G38:G39" si="4">+C38*D38*E38*F38</f>
        <v>0</v>
      </c>
    </row>
    <row r="39" spans="1:7" ht="10.8" thickBot="1" x14ac:dyDescent="0.35">
      <c r="A39" s="13"/>
      <c r="B39" s="12" t="s">
        <v>12</v>
      </c>
      <c r="C39" s="12">
        <v>0</v>
      </c>
      <c r="D39" s="12">
        <v>0</v>
      </c>
      <c r="E39" s="12">
        <v>0</v>
      </c>
      <c r="F39" s="12">
        <v>0</v>
      </c>
      <c r="G39" s="12">
        <f t="shared" si="4"/>
        <v>0</v>
      </c>
    </row>
    <row r="40" spans="1:7" ht="10.8" thickBot="1" x14ac:dyDescent="0.35">
      <c r="A40" s="53" t="s">
        <v>32</v>
      </c>
      <c r="B40" s="54"/>
      <c r="C40" s="54"/>
      <c r="D40" s="54"/>
      <c r="E40" s="54"/>
      <c r="F40" s="55"/>
      <c r="G40" s="12">
        <f>+G37+G38+G39</f>
        <v>0</v>
      </c>
    </row>
    <row r="41" spans="1:7" ht="10.8" thickBot="1" x14ac:dyDescent="0.35">
      <c r="A41" s="11" t="str">
        <f>'PI skaičiuoklė'!C24</f>
        <v>Veiksmas A2</v>
      </c>
      <c r="B41" s="14"/>
      <c r="C41" s="14"/>
      <c r="D41" s="14"/>
      <c r="E41" s="14"/>
      <c r="F41" s="14"/>
      <c r="G41" s="14"/>
    </row>
    <row r="42" spans="1:7" ht="10.8" thickBot="1" x14ac:dyDescent="0.35">
      <c r="A42" s="3"/>
      <c r="B42" s="12" t="s">
        <v>33</v>
      </c>
      <c r="C42" s="12">
        <v>0</v>
      </c>
      <c r="D42" s="12">
        <v>0</v>
      </c>
      <c r="E42" s="12">
        <v>0</v>
      </c>
      <c r="F42" s="12">
        <v>0</v>
      </c>
      <c r="G42" s="12">
        <f>+C42*D42*E42*F42</f>
        <v>0</v>
      </c>
    </row>
    <row r="43" spans="1:7" ht="10.8" thickBot="1" x14ac:dyDescent="0.35">
      <c r="A43" s="13"/>
      <c r="B43" s="12" t="s">
        <v>34</v>
      </c>
      <c r="C43" s="12">
        <v>0</v>
      </c>
      <c r="D43" s="12">
        <v>0</v>
      </c>
      <c r="E43" s="12">
        <v>0</v>
      </c>
      <c r="F43" s="12">
        <v>0</v>
      </c>
      <c r="G43" s="12">
        <f t="shared" ref="G43:G44" si="5">+C43*D43*E43*F43</f>
        <v>0</v>
      </c>
    </row>
    <row r="44" spans="1:7" ht="10.8" thickBot="1" x14ac:dyDescent="0.35">
      <c r="A44" s="13"/>
      <c r="B44" s="12" t="s">
        <v>12</v>
      </c>
      <c r="C44" s="12">
        <v>0</v>
      </c>
      <c r="D44" s="12">
        <v>0</v>
      </c>
      <c r="E44" s="12">
        <v>0</v>
      </c>
      <c r="F44" s="12">
        <v>0</v>
      </c>
      <c r="G44" s="12">
        <f t="shared" si="5"/>
        <v>0</v>
      </c>
    </row>
    <row r="45" spans="1:7" ht="10.8" thickBot="1" x14ac:dyDescent="0.35">
      <c r="A45" s="53" t="s">
        <v>35</v>
      </c>
      <c r="B45" s="54"/>
      <c r="C45" s="54"/>
      <c r="D45" s="54"/>
      <c r="E45" s="54"/>
      <c r="F45" s="55"/>
      <c r="G45" s="12">
        <f>+G42+G43+G44</f>
        <v>0</v>
      </c>
    </row>
    <row r="46" spans="1:7" ht="10.8" thickBot="1" x14ac:dyDescent="0.35">
      <c r="A46" s="56" t="s">
        <v>36</v>
      </c>
      <c r="B46" s="57"/>
      <c r="C46" s="57"/>
      <c r="D46" s="57"/>
      <c r="E46" s="57"/>
      <c r="F46" s="58"/>
      <c r="G46" s="15">
        <f>+G40+G45</f>
        <v>0</v>
      </c>
    </row>
    <row r="47" spans="1:7" ht="10.8" thickBot="1" x14ac:dyDescent="0.35">
      <c r="A47" s="8" t="str">
        <f>'PI skaičiuoklė'!B27</f>
        <v>Straipsnis (-iai), punktas (-ai) ir įpareigojimas</v>
      </c>
      <c r="B47" s="9"/>
      <c r="C47" s="9"/>
      <c r="D47" s="9"/>
      <c r="E47" s="9"/>
      <c r="F47" s="9"/>
      <c r="G47" s="9"/>
    </row>
    <row r="48" spans="1:7" ht="10.8" thickBot="1" x14ac:dyDescent="0.35">
      <c r="A48" s="11" t="str">
        <f>'PI skaičiuoklė'!C28</f>
        <v>Veiksmas B1</v>
      </c>
      <c r="B48" s="9"/>
      <c r="C48" s="9"/>
      <c r="D48" s="9"/>
      <c r="E48" s="9"/>
      <c r="F48" s="9"/>
      <c r="G48" s="9"/>
    </row>
    <row r="49" spans="1:7" ht="10.8" thickBot="1" x14ac:dyDescent="0.35">
      <c r="A49" s="3"/>
      <c r="B49" s="12" t="s">
        <v>37</v>
      </c>
      <c r="C49" s="12">
        <v>0</v>
      </c>
      <c r="D49" s="12">
        <v>0</v>
      </c>
      <c r="E49" s="12">
        <v>0</v>
      </c>
      <c r="F49" s="12">
        <v>0</v>
      </c>
      <c r="G49" s="12">
        <f t="shared" ref="G49:G51" si="6">+C49*D49*E49*F49</f>
        <v>0</v>
      </c>
    </row>
    <row r="50" spans="1:7" ht="10.8" thickBot="1" x14ac:dyDescent="0.35">
      <c r="A50" s="13"/>
      <c r="B50" s="12" t="s">
        <v>38</v>
      </c>
      <c r="C50" s="12">
        <v>0</v>
      </c>
      <c r="D50" s="12">
        <v>0</v>
      </c>
      <c r="E50" s="12">
        <v>0</v>
      </c>
      <c r="F50" s="12">
        <v>0</v>
      </c>
      <c r="G50" s="12">
        <f t="shared" si="6"/>
        <v>0</v>
      </c>
    </row>
    <row r="51" spans="1:7" ht="10.8" thickBot="1" x14ac:dyDescent="0.35">
      <c r="A51" s="13"/>
      <c r="B51" s="12" t="s">
        <v>12</v>
      </c>
      <c r="C51" s="12">
        <v>0</v>
      </c>
      <c r="D51" s="12">
        <v>0</v>
      </c>
      <c r="E51" s="12">
        <v>0</v>
      </c>
      <c r="F51" s="12">
        <v>0</v>
      </c>
      <c r="G51" s="12">
        <f t="shared" si="6"/>
        <v>0</v>
      </c>
    </row>
    <row r="52" spans="1:7" ht="10.8" thickBot="1" x14ac:dyDescent="0.35">
      <c r="A52" s="53" t="s">
        <v>39</v>
      </c>
      <c r="B52" s="54"/>
      <c r="C52" s="54"/>
      <c r="D52" s="54"/>
      <c r="E52" s="54"/>
      <c r="F52" s="55"/>
      <c r="G52" s="12">
        <f>+G49+G50+G51</f>
        <v>0</v>
      </c>
    </row>
    <row r="53" spans="1:7" ht="10.8" thickBot="1" x14ac:dyDescent="0.35">
      <c r="A53" s="11" t="str">
        <f>'PI skaičiuoklė'!C29</f>
        <v>Veiksmas B2</v>
      </c>
      <c r="B53" s="9"/>
      <c r="C53" s="9"/>
      <c r="D53" s="9"/>
      <c r="E53" s="9"/>
      <c r="F53" s="9"/>
      <c r="G53" s="9"/>
    </row>
    <row r="54" spans="1:7" ht="10.8" thickBot="1" x14ac:dyDescent="0.35">
      <c r="A54" s="3"/>
      <c r="B54" s="12" t="s">
        <v>40</v>
      </c>
      <c r="C54" s="12">
        <v>0</v>
      </c>
      <c r="D54" s="12">
        <v>0</v>
      </c>
      <c r="E54" s="12">
        <v>0</v>
      </c>
      <c r="F54" s="12">
        <v>0</v>
      </c>
      <c r="G54" s="12">
        <f t="shared" ref="G54:G56" si="7">+C54*D54*E54*F54</f>
        <v>0</v>
      </c>
    </row>
    <row r="55" spans="1:7" ht="10.8" thickBot="1" x14ac:dyDescent="0.35">
      <c r="A55" s="13"/>
      <c r="B55" s="12" t="s">
        <v>41</v>
      </c>
      <c r="C55" s="12">
        <v>0</v>
      </c>
      <c r="D55" s="12">
        <v>0</v>
      </c>
      <c r="E55" s="12">
        <v>0</v>
      </c>
      <c r="F55" s="12">
        <v>0</v>
      </c>
      <c r="G55" s="12">
        <f t="shared" si="7"/>
        <v>0</v>
      </c>
    </row>
    <row r="56" spans="1:7" ht="10.8" thickBot="1" x14ac:dyDescent="0.35">
      <c r="A56" s="13"/>
      <c r="B56" s="12" t="s">
        <v>12</v>
      </c>
      <c r="C56" s="12">
        <v>0</v>
      </c>
      <c r="D56" s="12">
        <v>0</v>
      </c>
      <c r="E56" s="12">
        <v>0</v>
      </c>
      <c r="F56" s="12">
        <v>0</v>
      </c>
      <c r="G56" s="12">
        <f t="shared" si="7"/>
        <v>0</v>
      </c>
    </row>
    <row r="57" spans="1:7" ht="10.8" thickBot="1" x14ac:dyDescent="0.35">
      <c r="A57" s="53" t="s">
        <v>42</v>
      </c>
      <c r="B57" s="54"/>
      <c r="C57" s="54"/>
      <c r="D57" s="54"/>
      <c r="E57" s="54"/>
      <c r="F57" s="55"/>
      <c r="G57" s="12">
        <f>+G54+G55+G56</f>
        <v>0</v>
      </c>
    </row>
    <row r="58" spans="1:7" ht="10.8" thickBot="1" x14ac:dyDescent="0.35">
      <c r="A58" s="56" t="s">
        <v>43</v>
      </c>
      <c r="B58" s="57"/>
      <c r="C58" s="57"/>
      <c r="D58" s="57"/>
      <c r="E58" s="57"/>
      <c r="F58" s="58"/>
      <c r="G58" s="15">
        <f>+G52+G57</f>
        <v>0</v>
      </c>
    </row>
  </sheetData>
  <mergeCells count="14">
    <mergeCell ref="A52:F52"/>
    <mergeCell ref="A57:F57"/>
    <mergeCell ref="A58:F58"/>
    <mergeCell ref="A1:G1"/>
    <mergeCell ref="A32:G32"/>
    <mergeCell ref="A40:F40"/>
    <mergeCell ref="A45:F45"/>
    <mergeCell ref="A46:F46"/>
    <mergeCell ref="A27:F27"/>
    <mergeCell ref="A9:F9"/>
    <mergeCell ref="A14:F14"/>
    <mergeCell ref="A15:F15"/>
    <mergeCell ref="A21:F21"/>
    <mergeCell ref="A26:F26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4"/>
  <sheetViews>
    <sheetView topLeftCell="A5" workbookViewId="0">
      <selection activeCell="I33" sqref="I33"/>
    </sheetView>
  </sheetViews>
  <sheetFormatPr defaultColWidth="8.6640625" defaultRowHeight="14.4" x14ac:dyDescent="0.3"/>
  <cols>
    <col min="1" max="1" width="17.44140625" style="1" customWidth="1"/>
    <col min="2" max="2" width="15.88671875" style="1" customWidth="1"/>
    <col min="3" max="3" width="21.5546875" style="1" customWidth="1"/>
    <col min="4" max="4" width="17.44140625" style="1" customWidth="1"/>
    <col min="5" max="5" width="14.5546875" style="1" customWidth="1"/>
    <col min="6" max="16384" width="8.6640625" style="1"/>
  </cols>
  <sheetData>
    <row r="1" spans="1:5" ht="15" thickBot="1" x14ac:dyDescent="0.35">
      <c r="A1" s="68" t="s">
        <v>90</v>
      </c>
      <c r="B1" s="69"/>
      <c r="C1" s="69"/>
      <c r="D1" s="69"/>
      <c r="E1" s="70"/>
    </row>
    <row r="2" spans="1:5" ht="24.6" customHeight="1" thickBot="1" x14ac:dyDescent="0.35">
      <c r="A2" s="4" t="s">
        <v>45</v>
      </c>
      <c r="B2" s="5" t="s">
        <v>46</v>
      </c>
      <c r="C2" s="5" t="s">
        <v>47</v>
      </c>
      <c r="D2" s="5" t="s">
        <v>48</v>
      </c>
      <c r="E2" s="5" t="s">
        <v>4</v>
      </c>
    </row>
    <row r="3" spans="1:5" ht="15" thickBo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</row>
    <row r="4" spans="1:5" ht="21" thickBot="1" x14ac:dyDescent="0.35">
      <c r="A4" s="8" t="str">
        <f>'PI skaičiuoklė'!B9</f>
        <v>Metalų laužo statistinė ataskaita MI-05 (metinė)</v>
      </c>
      <c r="B4" s="9"/>
      <c r="C4" s="9"/>
      <c r="D4" s="9"/>
      <c r="E4" s="9"/>
    </row>
    <row r="5" spans="1:5" ht="82.2" thickBot="1" x14ac:dyDescent="0.35">
      <c r="A5" s="11" t="str">
        <f>'PI skaičiuoklė'!C10</f>
        <v>Rengti ir pildyti statistinę informaciją apie supirktą ir realizuotą juodųjų (plieno ir ketaus) ir spalvotųjų (vario, bronzos, žalvario, aliuminio, švino, cinko, alavo, nikelio) metalų laužo kiekį.</v>
      </c>
      <c r="B5" s="9"/>
      <c r="C5" s="9"/>
      <c r="D5" s="9"/>
      <c r="E5" s="9"/>
    </row>
    <row r="6" spans="1:5" ht="15" thickBot="1" x14ac:dyDescent="0.35">
      <c r="A6" s="13"/>
      <c r="B6" s="12" t="s">
        <v>30</v>
      </c>
      <c r="C6" s="12"/>
      <c r="D6" s="12"/>
      <c r="E6" s="12">
        <f>+C6+D6</f>
        <v>0</v>
      </c>
    </row>
    <row r="7" spans="1:5" ht="15" thickBot="1" x14ac:dyDescent="0.35">
      <c r="A7" s="13"/>
      <c r="B7" s="12" t="s">
        <v>31</v>
      </c>
      <c r="C7" s="12"/>
      <c r="D7" s="12"/>
      <c r="E7" s="12">
        <f>+C7+D7</f>
        <v>0</v>
      </c>
    </row>
    <row r="8" spans="1:5" ht="20.100000000000001" customHeight="1" thickBot="1" x14ac:dyDescent="0.35">
      <c r="A8" s="53" t="s">
        <v>49</v>
      </c>
      <c r="B8" s="54"/>
      <c r="C8" s="54"/>
      <c r="D8" s="55"/>
      <c r="E8" s="9">
        <f>+E6+E7</f>
        <v>0</v>
      </c>
    </row>
    <row r="9" spans="1:5" ht="15" thickBot="1" x14ac:dyDescent="0.35">
      <c r="A9" s="11" t="str">
        <f>'PI skaičiuoklė'!C11</f>
        <v>Veiksmas A2</v>
      </c>
      <c r="B9" s="9"/>
      <c r="C9" s="9"/>
      <c r="D9" s="9"/>
      <c r="E9" s="9"/>
    </row>
    <row r="10" spans="1:5" ht="15" thickBot="1" x14ac:dyDescent="0.35">
      <c r="A10" s="13"/>
      <c r="B10" s="12" t="s">
        <v>33</v>
      </c>
      <c r="C10" s="12">
        <v>0</v>
      </c>
      <c r="D10" s="12">
        <f t="shared" ref="D10:D11" si="0">+C10*0.2</f>
        <v>0</v>
      </c>
      <c r="E10" s="12">
        <f t="shared" ref="E10:E11" si="1">+C10+D10</f>
        <v>0</v>
      </c>
    </row>
    <row r="11" spans="1:5" ht="15" thickBot="1" x14ac:dyDescent="0.35">
      <c r="A11" s="13"/>
      <c r="B11" s="12" t="s">
        <v>34</v>
      </c>
      <c r="C11" s="12">
        <v>0</v>
      </c>
      <c r="D11" s="12">
        <f t="shared" si="0"/>
        <v>0</v>
      </c>
      <c r="E11" s="12">
        <f t="shared" si="1"/>
        <v>0</v>
      </c>
    </row>
    <row r="12" spans="1:5" ht="15" thickBot="1" x14ac:dyDescent="0.35">
      <c r="A12" s="53" t="s">
        <v>50</v>
      </c>
      <c r="B12" s="54"/>
      <c r="C12" s="54"/>
      <c r="D12" s="55"/>
      <c r="E12" s="9">
        <f>+E10+E11</f>
        <v>0</v>
      </c>
    </row>
    <row r="13" spans="1:5" ht="15" thickBot="1" x14ac:dyDescent="0.35">
      <c r="A13" s="11" t="s">
        <v>12</v>
      </c>
      <c r="B13" s="12"/>
      <c r="C13" s="12"/>
      <c r="D13" s="12"/>
      <c r="E13" s="12" t="s">
        <v>12</v>
      </c>
    </row>
    <row r="14" spans="1:5" ht="15" thickBot="1" x14ac:dyDescent="0.35">
      <c r="A14" s="56" t="s">
        <v>51</v>
      </c>
      <c r="B14" s="57"/>
      <c r="C14" s="57"/>
      <c r="D14" s="58"/>
      <c r="E14" s="9">
        <f>+E8+E12</f>
        <v>0</v>
      </c>
    </row>
    <row r="15" spans="1:5" ht="23.4" customHeight="1" thickBot="1" x14ac:dyDescent="0.35">
      <c r="A15" s="8" t="str">
        <f>'PI skaičiuoklė'!B14</f>
        <v>Straipsnis (-iai), punktas (-ai) ir įpareigojimas</v>
      </c>
      <c r="B15" s="12"/>
      <c r="C15" s="12"/>
      <c r="D15" s="12"/>
      <c r="E15" s="12"/>
    </row>
    <row r="16" spans="1:5" ht="15" thickBot="1" x14ac:dyDescent="0.35">
      <c r="A16" s="11" t="str">
        <f>'PI skaičiuoklė'!C15</f>
        <v>Veiksmas B1</v>
      </c>
      <c r="B16" s="9"/>
      <c r="C16" s="9"/>
      <c r="D16" s="9"/>
      <c r="E16" s="9"/>
    </row>
    <row r="17" spans="1:5" ht="15" thickBot="1" x14ac:dyDescent="0.35">
      <c r="A17" s="13"/>
      <c r="B17" s="12" t="s">
        <v>37</v>
      </c>
      <c r="C17" s="12">
        <v>0</v>
      </c>
      <c r="D17" s="12">
        <f t="shared" ref="D17:D18" si="2">+C17*0.2</f>
        <v>0</v>
      </c>
      <c r="E17" s="12">
        <f t="shared" ref="E17:E18" si="3">+C17+D17</f>
        <v>0</v>
      </c>
    </row>
    <row r="18" spans="1:5" ht="15" thickBot="1" x14ac:dyDescent="0.35">
      <c r="A18" s="13"/>
      <c r="B18" s="12" t="s">
        <v>38</v>
      </c>
      <c r="C18" s="12">
        <v>0</v>
      </c>
      <c r="D18" s="12">
        <f t="shared" si="2"/>
        <v>0</v>
      </c>
      <c r="E18" s="12">
        <f t="shared" si="3"/>
        <v>0</v>
      </c>
    </row>
    <row r="19" spans="1:5" ht="15" thickBot="1" x14ac:dyDescent="0.35">
      <c r="A19" s="53" t="s">
        <v>52</v>
      </c>
      <c r="B19" s="54"/>
      <c r="C19" s="54"/>
      <c r="D19" s="55"/>
      <c r="E19" s="9">
        <f>+E17+E18</f>
        <v>0</v>
      </c>
    </row>
    <row r="20" spans="1:5" ht="15" thickBot="1" x14ac:dyDescent="0.35">
      <c r="A20" s="11" t="str">
        <f>'PI skaičiuoklė'!C16</f>
        <v>Veiksmas B2</v>
      </c>
      <c r="B20" s="9"/>
      <c r="C20" s="9"/>
      <c r="D20" s="9"/>
      <c r="E20" s="9"/>
    </row>
    <row r="21" spans="1:5" ht="15" thickBot="1" x14ac:dyDescent="0.35">
      <c r="A21" s="13"/>
      <c r="B21" s="12" t="s">
        <v>40</v>
      </c>
      <c r="C21" s="12">
        <v>0</v>
      </c>
      <c r="D21" s="12">
        <f t="shared" ref="D21:D22" si="4">+C21*0.2</f>
        <v>0</v>
      </c>
      <c r="E21" s="12">
        <f t="shared" ref="E21:E22" si="5">+C21+D21</f>
        <v>0</v>
      </c>
    </row>
    <row r="22" spans="1:5" ht="15" thickBot="1" x14ac:dyDescent="0.35">
      <c r="A22" s="13"/>
      <c r="B22" s="12" t="s">
        <v>41</v>
      </c>
      <c r="C22" s="12">
        <v>0</v>
      </c>
      <c r="D22" s="12">
        <f t="shared" si="4"/>
        <v>0</v>
      </c>
      <c r="E22" s="12">
        <f t="shared" si="5"/>
        <v>0</v>
      </c>
    </row>
    <row r="23" spans="1:5" ht="15" thickBot="1" x14ac:dyDescent="0.35">
      <c r="A23" s="53" t="s">
        <v>53</v>
      </c>
      <c r="B23" s="54"/>
      <c r="C23" s="54"/>
      <c r="D23" s="55"/>
      <c r="E23" s="9">
        <f>+E21+E22</f>
        <v>0</v>
      </c>
    </row>
    <row r="24" spans="1:5" ht="15" thickBot="1" x14ac:dyDescent="0.35">
      <c r="A24" s="13"/>
      <c r="B24" s="12" t="s">
        <v>12</v>
      </c>
      <c r="C24" s="12"/>
      <c r="D24" s="12"/>
      <c r="E24" s="12" t="s">
        <v>21</v>
      </c>
    </row>
    <row r="25" spans="1:5" ht="15" thickBot="1" x14ac:dyDescent="0.35">
      <c r="A25" s="56" t="s">
        <v>54</v>
      </c>
      <c r="B25" s="57"/>
      <c r="C25" s="57"/>
      <c r="D25" s="58"/>
      <c r="E25" s="9">
        <f>+E19+E23</f>
        <v>0</v>
      </c>
    </row>
    <row r="29" spans="1:5" ht="15" thickBot="1" x14ac:dyDescent="0.35"/>
    <row r="30" spans="1:5" ht="15" thickBot="1" x14ac:dyDescent="0.35">
      <c r="A30" s="68" t="s">
        <v>91</v>
      </c>
      <c r="B30" s="69"/>
      <c r="C30" s="69"/>
      <c r="D30" s="69"/>
      <c r="E30" s="70"/>
    </row>
    <row r="31" spans="1:5" ht="21" thickBot="1" x14ac:dyDescent="0.35">
      <c r="A31" s="4" t="s">
        <v>45</v>
      </c>
      <c r="B31" s="5" t="s">
        <v>46</v>
      </c>
      <c r="C31" s="5" t="s">
        <v>47</v>
      </c>
      <c r="D31" s="5" t="s">
        <v>48</v>
      </c>
      <c r="E31" s="5" t="s">
        <v>4</v>
      </c>
    </row>
    <row r="32" spans="1:5" ht="15" thickBot="1" x14ac:dyDescent="0.35">
      <c r="A32" s="6">
        <v>1</v>
      </c>
      <c r="B32" s="6">
        <v>2</v>
      </c>
      <c r="C32" s="6">
        <v>3</v>
      </c>
      <c r="D32" s="6">
        <v>4</v>
      </c>
      <c r="E32" s="6">
        <v>5</v>
      </c>
    </row>
    <row r="33" spans="1:5" ht="21" thickBot="1" x14ac:dyDescent="0.35">
      <c r="A33" s="8" t="str">
        <f>'PI skaičiuoklė'!B22</f>
        <v>Straipsnis (-iai), punktas (-ai) ir įpareigojimas</v>
      </c>
      <c r="B33" s="9"/>
      <c r="C33" s="9"/>
      <c r="D33" s="9"/>
      <c r="E33" s="9"/>
    </row>
    <row r="34" spans="1:5" ht="15" thickBot="1" x14ac:dyDescent="0.35">
      <c r="A34" s="11" t="str">
        <f>'PI skaičiuoklė'!C23</f>
        <v>Veiksmas A1</v>
      </c>
      <c r="B34" s="9"/>
      <c r="C34" s="9"/>
      <c r="D34" s="9"/>
      <c r="E34" s="9"/>
    </row>
    <row r="35" spans="1:5" ht="15" thickBot="1" x14ac:dyDescent="0.35">
      <c r="A35" s="13"/>
      <c r="B35" s="12" t="s">
        <v>30</v>
      </c>
      <c r="C35" s="12"/>
      <c r="D35" s="12"/>
      <c r="E35" s="12">
        <f>+C35+D35</f>
        <v>0</v>
      </c>
    </row>
    <row r="36" spans="1:5" ht="15" thickBot="1" x14ac:dyDescent="0.35">
      <c r="A36" s="13"/>
      <c r="B36" s="12" t="s">
        <v>31</v>
      </c>
      <c r="C36" s="12"/>
      <c r="D36" s="12"/>
      <c r="E36" s="12">
        <f>+C36+D36</f>
        <v>0</v>
      </c>
    </row>
    <row r="37" spans="1:5" ht="15" thickBot="1" x14ac:dyDescent="0.35">
      <c r="A37" s="53" t="s">
        <v>49</v>
      </c>
      <c r="B37" s="54"/>
      <c r="C37" s="54"/>
      <c r="D37" s="55"/>
      <c r="E37" s="9">
        <f>+E35+E36</f>
        <v>0</v>
      </c>
    </row>
    <row r="38" spans="1:5" ht="15" thickBot="1" x14ac:dyDescent="0.35">
      <c r="A38" s="11" t="str">
        <f>'PI skaičiuoklė'!C24</f>
        <v>Veiksmas A2</v>
      </c>
      <c r="B38" s="9"/>
      <c r="C38" s="9"/>
      <c r="D38" s="9"/>
      <c r="E38" s="9"/>
    </row>
    <row r="39" spans="1:5" ht="15" thickBot="1" x14ac:dyDescent="0.35">
      <c r="A39" s="13"/>
      <c r="B39" s="12" t="s">
        <v>33</v>
      </c>
      <c r="C39" s="12">
        <v>0</v>
      </c>
      <c r="D39" s="12">
        <f t="shared" ref="D39:D40" si="6">+C39*0.2</f>
        <v>0</v>
      </c>
      <c r="E39" s="12">
        <f t="shared" ref="E39:E40" si="7">+C39+D39</f>
        <v>0</v>
      </c>
    </row>
    <row r="40" spans="1:5" ht="15" thickBot="1" x14ac:dyDescent="0.35">
      <c r="A40" s="13"/>
      <c r="B40" s="12" t="s">
        <v>34</v>
      </c>
      <c r="C40" s="12">
        <v>0</v>
      </c>
      <c r="D40" s="12">
        <f t="shared" si="6"/>
        <v>0</v>
      </c>
      <c r="E40" s="12">
        <f t="shared" si="7"/>
        <v>0</v>
      </c>
    </row>
    <row r="41" spans="1:5" ht="15" thickBot="1" x14ac:dyDescent="0.35">
      <c r="A41" s="53" t="s">
        <v>50</v>
      </c>
      <c r="B41" s="54"/>
      <c r="C41" s="54"/>
      <c r="D41" s="55"/>
      <c r="E41" s="9">
        <f>+E39+E40</f>
        <v>0</v>
      </c>
    </row>
    <row r="42" spans="1:5" ht="15" thickBot="1" x14ac:dyDescent="0.35">
      <c r="A42" s="11" t="s">
        <v>12</v>
      </c>
      <c r="B42" s="12"/>
      <c r="C42" s="12"/>
      <c r="D42" s="12"/>
      <c r="E42" s="12" t="s">
        <v>12</v>
      </c>
    </row>
    <row r="43" spans="1:5" ht="15" thickBot="1" x14ac:dyDescent="0.35">
      <c r="A43" s="56" t="s">
        <v>51</v>
      </c>
      <c r="B43" s="57"/>
      <c r="C43" s="57"/>
      <c r="D43" s="58"/>
      <c r="E43" s="9">
        <f>+E37+E41</f>
        <v>0</v>
      </c>
    </row>
    <row r="44" spans="1:5" ht="21" thickBot="1" x14ac:dyDescent="0.35">
      <c r="A44" s="8" t="str">
        <f>'PI skaičiuoklė'!B27</f>
        <v>Straipsnis (-iai), punktas (-ai) ir įpareigojimas</v>
      </c>
      <c r="B44" s="12"/>
      <c r="C44" s="12"/>
      <c r="D44" s="12"/>
      <c r="E44" s="12"/>
    </row>
    <row r="45" spans="1:5" ht="15" thickBot="1" x14ac:dyDescent="0.35">
      <c r="A45" s="11" t="str">
        <f>'PI skaičiuoklė'!C28</f>
        <v>Veiksmas B1</v>
      </c>
      <c r="B45" s="9"/>
      <c r="C45" s="9"/>
      <c r="D45" s="9"/>
      <c r="E45" s="9"/>
    </row>
    <row r="46" spans="1:5" ht="15" thickBot="1" x14ac:dyDescent="0.35">
      <c r="A46" s="13"/>
      <c r="B46" s="12" t="s">
        <v>37</v>
      </c>
      <c r="C46" s="12">
        <v>0</v>
      </c>
      <c r="D46" s="12">
        <f t="shared" ref="D46:D47" si="8">+C46*0.2</f>
        <v>0</v>
      </c>
      <c r="E46" s="12">
        <f t="shared" ref="E46:E47" si="9">+C46+D46</f>
        <v>0</v>
      </c>
    </row>
    <row r="47" spans="1:5" ht="15" thickBot="1" x14ac:dyDescent="0.35">
      <c r="A47" s="13"/>
      <c r="B47" s="12" t="s">
        <v>38</v>
      </c>
      <c r="C47" s="12">
        <v>0</v>
      </c>
      <c r="D47" s="12">
        <f t="shared" si="8"/>
        <v>0</v>
      </c>
      <c r="E47" s="12">
        <f t="shared" si="9"/>
        <v>0</v>
      </c>
    </row>
    <row r="48" spans="1:5" ht="15" thickBot="1" x14ac:dyDescent="0.35">
      <c r="A48" s="53" t="s">
        <v>52</v>
      </c>
      <c r="B48" s="54"/>
      <c r="C48" s="54"/>
      <c r="D48" s="55"/>
      <c r="E48" s="9">
        <f>+E46+E47</f>
        <v>0</v>
      </c>
    </row>
    <row r="49" spans="1:5" ht="15" thickBot="1" x14ac:dyDescent="0.35">
      <c r="A49" s="11" t="str">
        <f>'PI skaičiuoklė'!C29</f>
        <v>Veiksmas B2</v>
      </c>
      <c r="B49" s="9"/>
      <c r="C49" s="9"/>
      <c r="D49" s="9"/>
      <c r="E49" s="9"/>
    </row>
    <row r="50" spans="1:5" ht="15" thickBot="1" x14ac:dyDescent="0.35">
      <c r="A50" s="13"/>
      <c r="B50" s="12" t="s">
        <v>40</v>
      </c>
      <c r="C50" s="12">
        <v>0</v>
      </c>
      <c r="D50" s="12">
        <f t="shared" ref="D50:D51" si="10">+C50*0.2</f>
        <v>0</v>
      </c>
      <c r="E50" s="12">
        <f t="shared" ref="E50:E51" si="11">+C50+D50</f>
        <v>0</v>
      </c>
    </row>
    <row r="51" spans="1:5" ht="15" thickBot="1" x14ac:dyDescent="0.35">
      <c r="A51" s="13"/>
      <c r="B51" s="12" t="s">
        <v>41</v>
      </c>
      <c r="C51" s="12">
        <v>0</v>
      </c>
      <c r="D51" s="12">
        <f t="shared" si="10"/>
        <v>0</v>
      </c>
      <c r="E51" s="12">
        <f t="shared" si="11"/>
        <v>0</v>
      </c>
    </row>
    <row r="52" spans="1:5" ht="15" thickBot="1" x14ac:dyDescent="0.35">
      <c r="A52" s="53" t="s">
        <v>53</v>
      </c>
      <c r="B52" s="54"/>
      <c r="C52" s="54"/>
      <c r="D52" s="55"/>
      <c r="E52" s="9">
        <f>+E50+E51</f>
        <v>0</v>
      </c>
    </row>
    <row r="53" spans="1:5" ht="15" thickBot="1" x14ac:dyDescent="0.35">
      <c r="A53" s="13"/>
      <c r="B53" s="12" t="s">
        <v>12</v>
      </c>
      <c r="C53" s="12"/>
      <c r="D53" s="12"/>
      <c r="E53" s="12" t="s">
        <v>21</v>
      </c>
    </row>
    <row r="54" spans="1:5" ht="15" thickBot="1" x14ac:dyDescent="0.35">
      <c r="A54" s="56" t="s">
        <v>54</v>
      </c>
      <c r="B54" s="57"/>
      <c r="C54" s="57"/>
      <c r="D54" s="58"/>
      <c r="E54" s="9">
        <f>+E48+E52</f>
        <v>0</v>
      </c>
    </row>
  </sheetData>
  <mergeCells count="14">
    <mergeCell ref="A48:D48"/>
    <mergeCell ref="A52:D52"/>
    <mergeCell ref="A54:D54"/>
    <mergeCell ref="A1:E1"/>
    <mergeCell ref="A30:E30"/>
    <mergeCell ref="A37:D37"/>
    <mergeCell ref="A41:D41"/>
    <mergeCell ref="A43:D43"/>
    <mergeCell ref="A25:D25"/>
    <mergeCell ref="A8:D8"/>
    <mergeCell ref="A12:D12"/>
    <mergeCell ref="A14:D14"/>
    <mergeCell ref="A19:D19"/>
    <mergeCell ref="A23:D2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5"/>
  <sheetViews>
    <sheetView workbookViewId="0">
      <selection activeCell="H30" sqref="H30"/>
    </sheetView>
  </sheetViews>
  <sheetFormatPr defaultColWidth="8.6640625" defaultRowHeight="10.199999999999999" x14ac:dyDescent="0.3"/>
  <cols>
    <col min="1" max="1" width="28.5546875" style="2" customWidth="1"/>
    <col min="2" max="2" width="13" style="2" customWidth="1"/>
    <col min="3" max="3" width="22.5546875" style="2" customWidth="1"/>
    <col min="4" max="4" width="37.44140625" style="2" customWidth="1"/>
    <col min="5" max="5" width="14.5546875" style="2" customWidth="1"/>
    <col min="6" max="16384" width="8.6640625" style="2"/>
  </cols>
  <sheetData>
    <row r="1" spans="1:5" ht="14.4" thickBot="1" x14ac:dyDescent="0.35">
      <c r="A1" s="68" t="s">
        <v>92</v>
      </c>
      <c r="B1" s="69"/>
      <c r="C1" s="69"/>
      <c r="D1" s="69"/>
      <c r="E1" s="70"/>
    </row>
    <row r="2" spans="1:5" ht="27.9" customHeight="1" thickBot="1" x14ac:dyDescent="0.35">
      <c r="A2" s="4" t="s">
        <v>44</v>
      </c>
      <c r="B2" s="5" t="s">
        <v>55</v>
      </c>
      <c r="C2" s="5" t="s">
        <v>85</v>
      </c>
      <c r="D2" s="5" t="s">
        <v>86</v>
      </c>
      <c r="E2" s="5" t="s">
        <v>5</v>
      </c>
    </row>
    <row r="3" spans="1:5" ht="21" thickBot="1" x14ac:dyDescent="0.35">
      <c r="A3" s="8" t="str">
        <f>'PI skaičiuoklė'!B9</f>
        <v>Metalų laužo statistinė ataskaita MI-05 (metinė)</v>
      </c>
      <c r="B3" s="9"/>
      <c r="C3" s="9"/>
      <c r="D3" s="9"/>
      <c r="E3" s="9"/>
    </row>
    <row r="4" spans="1:5" ht="51.6" thickBot="1" x14ac:dyDescent="0.35">
      <c r="A4" s="11" t="str">
        <f>'PI skaičiuoklė'!C10</f>
        <v>Rengti ir pildyti statistinę informaciją apie supirktą ir realizuotą juodųjų (plieno ir ketaus) ir spalvotųjų (vario, bronzos, žalvario, aliuminio, švino, cinko, alavo, nikelio) metalų laužo kiekį.</v>
      </c>
      <c r="B4" s="9"/>
      <c r="C4" s="9"/>
      <c r="D4" s="9"/>
      <c r="E4" s="9"/>
    </row>
    <row r="5" spans="1:5" ht="10.8" thickBot="1" x14ac:dyDescent="0.35">
      <c r="A5" s="13"/>
      <c r="B5" s="12" t="s">
        <v>30</v>
      </c>
      <c r="C5" s="12">
        <v>0</v>
      </c>
      <c r="D5" s="12">
        <v>0</v>
      </c>
      <c r="E5" s="12">
        <f>+C5*D5</f>
        <v>0</v>
      </c>
    </row>
    <row r="6" spans="1:5" ht="10.8" thickBot="1" x14ac:dyDescent="0.35">
      <c r="A6" s="13"/>
      <c r="B6" s="12" t="s">
        <v>31</v>
      </c>
      <c r="C6" s="12">
        <v>0</v>
      </c>
      <c r="D6" s="12">
        <v>0</v>
      </c>
      <c r="E6" s="12">
        <f>+C6*D6</f>
        <v>0</v>
      </c>
    </row>
    <row r="7" spans="1:5" ht="14.1" customHeight="1" thickBot="1" x14ac:dyDescent="0.35">
      <c r="A7" s="53" t="s">
        <v>56</v>
      </c>
      <c r="B7" s="54"/>
      <c r="C7" s="54"/>
      <c r="D7" s="55"/>
      <c r="E7" s="12">
        <f>+E5+E6</f>
        <v>0</v>
      </c>
    </row>
    <row r="8" spans="1:5" ht="10.8" thickBot="1" x14ac:dyDescent="0.35">
      <c r="A8" s="11" t="str">
        <f>'PI skaičiuoklė'!C11</f>
        <v>Veiksmas A2</v>
      </c>
      <c r="B8" s="9"/>
      <c r="C8" s="9"/>
      <c r="D8" s="9"/>
      <c r="E8" s="9"/>
    </row>
    <row r="9" spans="1:5" ht="10.8" thickBot="1" x14ac:dyDescent="0.35">
      <c r="A9" s="13"/>
      <c r="B9" s="12" t="s">
        <v>33</v>
      </c>
      <c r="C9" s="12">
        <v>0</v>
      </c>
      <c r="D9" s="12">
        <v>0</v>
      </c>
      <c r="E9" s="12">
        <f t="shared" ref="E9:E10" si="0">+C9*D9</f>
        <v>0</v>
      </c>
    </row>
    <row r="10" spans="1:5" ht="10.8" thickBot="1" x14ac:dyDescent="0.35">
      <c r="A10" s="13"/>
      <c r="B10" s="12" t="s">
        <v>34</v>
      </c>
      <c r="C10" s="12">
        <v>0</v>
      </c>
      <c r="D10" s="12">
        <v>0</v>
      </c>
      <c r="E10" s="12">
        <f t="shared" si="0"/>
        <v>0</v>
      </c>
    </row>
    <row r="11" spans="1:5" ht="10.8" thickBot="1" x14ac:dyDescent="0.35">
      <c r="A11" s="53" t="s">
        <v>57</v>
      </c>
      <c r="B11" s="54"/>
      <c r="C11" s="54"/>
      <c r="D11" s="55"/>
      <c r="E11" s="12">
        <f>+E9+E10</f>
        <v>0</v>
      </c>
    </row>
    <row r="12" spans="1:5" ht="10.8" thickBot="1" x14ac:dyDescent="0.35">
      <c r="A12" s="13"/>
      <c r="B12" s="12" t="s">
        <v>12</v>
      </c>
      <c r="C12" s="12">
        <v>0</v>
      </c>
      <c r="D12" s="12">
        <v>0</v>
      </c>
      <c r="E12" s="12">
        <f>+C12*D12</f>
        <v>0</v>
      </c>
    </row>
    <row r="13" spans="1:5" ht="10.8" thickBot="1" x14ac:dyDescent="0.35">
      <c r="A13" s="56" t="s">
        <v>58</v>
      </c>
      <c r="B13" s="57"/>
      <c r="C13" s="57"/>
      <c r="D13" s="58"/>
      <c r="E13" s="9">
        <f>+E7+E11</f>
        <v>0</v>
      </c>
    </row>
    <row r="14" spans="1:5" ht="10.8" thickBot="1" x14ac:dyDescent="0.35">
      <c r="A14" s="8" t="str">
        <f>'PI skaičiuoklė'!B14</f>
        <v>Straipsnis (-iai), punktas (-ai) ir įpareigojimas</v>
      </c>
      <c r="B14" s="9"/>
      <c r="C14" s="9"/>
      <c r="D14" s="9"/>
      <c r="E14" s="9"/>
    </row>
    <row r="15" spans="1:5" ht="10.8" thickBot="1" x14ac:dyDescent="0.35">
      <c r="A15" s="11" t="str">
        <f>'PI skaičiuoklė'!C15</f>
        <v>Veiksmas B1</v>
      </c>
      <c r="B15" s="9"/>
      <c r="C15" s="9"/>
      <c r="D15" s="9"/>
      <c r="E15" s="9"/>
    </row>
    <row r="16" spans="1:5" ht="10.8" thickBot="1" x14ac:dyDescent="0.35">
      <c r="A16" s="13"/>
      <c r="B16" s="12" t="s">
        <v>37</v>
      </c>
      <c r="C16" s="12">
        <v>0</v>
      </c>
      <c r="D16" s="12">
        <v>0</v>
      </c>
      <c r="E16" s="12">
        <f t="shared" ref="E16:E17" si="1">+C16*D16</f>
        <v>0</v>
      </c>
    </row>
    <row r="17" spans="1:5" ht="10.8" thickBot="1" x14ac:dyDescent="0.35">
      <c r="A17" s="13"/>
      <c r="B17" s="12" t="s">
        <v>38</v>
      </c>
      <c r="C17" s="12">
        <v>0</v>
      </c>
      <c r="D17" s="12">
        <v>0</v>
      </c>
      <c r="E17" s="12">
        <f t="shared" si="1"/>
        <v>0</v>
      </c>
    </row>
    <row r="18" spans="1:5" ht="10.8" thickBot="1" x14ac:dyDescent="0.35">
      <c r="A18" s="53" t="s">
        <v>59</v>
      </c>
      <c r="B18" s="54"/>
      <c r="C18" s="54"/>
      <c r="D18" s="55"/>
      <c r="E18" s="12">
        <f>+E16+E17</f>
        <v>0</v>
      </c>
    </row>
    <row r="19" spans="1:5" ht="10.8" thickBot="1" x14ac:dyDescent="0.35">
      <c r="A19" s="11" t="str">
        <f>'PI skaičiuoklė'!C16</f>
        <v>Veiksmas B2</v>
      </c>
      <c r="B19" s="9"/>
      <c r="C19" s="9"/>
      <c r="D19" s="9"/>
      <c r="E19" s="9"/>
    </row>
    <row r="20" spans="1:5" ht="10.8" thickBot="1" x14ac:dyDescent="0.35">
      <c r="A20" s="13"/>
      <c r="B20" s="12" t="s">
        <v>40</v>
      </c>
      <c r="C20" s="12">
        <v>0</v>
      </c>
      <c r="D20" s="12">
        <v>0</v>
      </c>
      <c r="E20" s="12">
        <f t="shared" ref="E20:E21" si="2">+C20*D20</f>
        <v>0</v>
      </c>
    </row>
    <row r="21" spans="1:5" ht="10.8" thickBot="1" x14ac:dyDescent="0.35">
      <c r="A21" s="13"/>
      <c r="B21" s="12" t="s">
        <v>41</v>
      </c>
      <c r="C21" s="12">
        <v>0</v>
      </c>
      <c r="D21" s="12">
        <v>0</v>
      </c>
      <c r="E21" s="12">
        <f t="shared" si="2"/>
        <v>0</v>
      </c>
    </row>
    <row r="22" spans="1:5" ht="10.8" thickBot="1" x14ac:dyDescent="0.35">
      <c r="A22" s="53" t="s">
        <v>61</v>
      </c>
      <c r="B22" s="54"/>
      <c r="C22" s="54"/>
      <c r="D22" s="55"/>
      <c r="E22" s="12">
        <f>+E20+E21</f>
        <v>0</v>
      </c>
    </row>
    <row r="23" spans="1:5" ht="10.8" thickBot="1" x14ac:dyDescent="0.35">
      <c r="A23" s="13"/>
      <c r="B23" s="12" t="s">
        <v>12</v>
      </c>
      <c r="C23" s="12"/>
      <c r="D23" s="12"/>
      <c r="E23" s="12" t="s">
        <v>21</v>
      </c>
    </row>
    <row r="24" spans="1:5" ht="10.8" thickBot="1" x14ac:dyDescent="0.35">
      <c r="A24" s="56" t="s">
        <v>60</v>
      </c>
      <c r="B24" s="57"/>
      <c r="C24" s="57"/>
      <c r="D24" s="58"/>
      <c r="E24" s="9">
        <f>+E18+E22</f>
        <v>0</v>
      </c>
    </row>
    <row r="25" spans="1:5" x14ac:dyDescent="0.3">
      <c r="A25" s="31"/>
      <c r="B25" s="31"/>
      <c r="C25" s="31"/>
      <c r="D25" s="31"/>
      <c r="E25" s="33"/>
    </row>
    <row r="26" spans="1:5" x14ac:dyDescent="0.3">
      <c r="A26" s="31"/>
      <c r="B26" s="31"/>
      <c r="C26" s="31"/>
      <c r="D26" s="31"/>
      <c r="E26" s="33"/>
    </row>
    <row r="27" spans="1:5" x14ac:dyDescent="0.3">
      <c r="A27" s="31"/>
      <c r="B27" s="31"/>
      <c r="C27" s="31"/>
      <c r="D27" s="31"/>
      <c r="E27" s="33"/>
    </row>
    <row r="28" spans="1:5" x14ac:dyDescent="0.3">
      <c r="A28" s="31"/>
      <c r="B28" s="31"/>
      <c r="C28" s="31"/>
      <c r="D28" s="31"/>
      <c r="E28" s="33"/>
    </row>
    <row r="29" spans="1:5" x14ac:dyDescent="0.3">
      <c r="A29" s="31"/>
      <c r="B29" s="31"/>
      <c r="C29" s="31"/>
      <c r="D29" s="31"/>
      <c r="E29" s="33"/>
    </row>
    <row r="31" spans="1:5" ht="10.8" thickBot="1" x14ac:dyDescent="0.35"/>
    <row r="32" spans="1:5" ht="14.4" thickBot="1" x14ac:dyDescent="0.35">
      <c r="A32" s="68" t="s">
        <v>93</v>
      </c>
      <c r="B32" s="69"/>
      <c r="C32" s="69"/>
      <c r="D32" s="69"/>
      <c r="E32" s="70"/>
    </row>
    <row r="33" spans="1:5" ht="21" thickBot="1" x14ac:dyDescent="0.35">
      <c r="A33" s="4" t="s">
        <v>44</v>
      </c>
      <c r="B33" s="5" t="s">
        <v>55</v>
      </c>
      <c r="C33" s="5" t="s">
        <v>85</v>
      </c>
      <c r="D33" s="5" t="s">
        <v>86</v>
      </c>
      <c r="E33" s="5" t="s">
        <v>5</v>
      </c>
    </row>
    <row r="34" spans="1:5" ht="10.8" thickBot="1" x14ac:dyDescent="0.35">
      <c r="A34" s="8" t="str">
        <f>'PI skaičiuoklė'!B22</f>
        <v>Straipsnis (-iai), punktas (-ai) ir įpareigojimas</v>
      </c>
      <c r="B34" s="9"/>
      <c r="C34" s="9"/>
      <c r="D34" s="9"/>
      <c r="E34" s="9"/>
    </row>
    <row r="35" spans="1:5" ht="10.8" thickBot="1" x14ac:dyDescent="0.35">
      <c r="A35" s="11" t="str">
        <f>'PI skaičiuoklė'!C23</f>
        <v>Veiksmas A1</v>
      </c>
      <c r="B35" s="9"/>
      <c r="C35" s="9"/>
      <c r="D35" s="9"/>
      <c r="E35" s="9"/>
    </row>
    <row r="36" spans="1:5" ht="10.8" thickBot="1" x14ac:dyDescent="0.35">
      <c r="A36" s="13"/>
      <c r="B36" s="12" t="s">
        <v>30</v>
      </c>
      <c r="C36" s="12">
        <v>0</v>
      </c>
      <c r="D36" s="12">
        <v>0</v>
      </c>
      <c r="E36" s="12">
        <f>+C36*D36</f>
        <v>0</v>
      </c>
    </row>
    <row r="37" spans="1:5" ht="10.8" thickBot="1" x14ac:dyDescent="0.35">
      <c r="A37" s="13"/>
      <c r="B37" s="12" t="s">
        <v>31</v>
      </c>
      <c r="C37" s="12">
        <v>0</v>
      </c>
      <c r="D37" s="12">
        <v>0</v>
      </c>
      <c r="E37" s="12">
        <f>+C37*D37</f>
        <v>0</v>
      </c>
    </row>
    <row r="38" spans="1:5" ht="10.8" thickBot="1" x14ac:dyDescent="0.35">
      <c r="A38" s="53" t="s">
        <v>56</v>
      </c>
      <c r="B38" s="54"/>
      <c r="C38" s="54"/>
      <c r="D38" s="55"/>
      <c r="E38" s="12">
        <f>+E36+E37</f>
        <v>0</v>
      </c>
    </row>
    <row r="39" spans="1:5" ht="10.8" thickBot="1" x14ac:dyDescent="0.35">
      <c r="A39" s="11" t="str">
        <f>'PI skaičiuoklė'!C24</f>
        <v>Veiksmas A2</v>
      </c>
      <c r="B39" s="9"/>
      <c r="C39" s="9"/>
      <c r="D39" s="9"/>
      <c r="E39" s="9"/>
    </row>
    <row r="40" spans="1:5" ht="10.8" thickBot="1" x14ac:dyDescent="0.35">
      <c r="A40" s="13"/>
      <c r="B40" s="12" t="s">
        <v>33</v>
      </c>
      <c r="C40" s="12">
        <v>0</v>
      </c>
      <c r="D40" s="12">
        <v>0</v>
      </c>
      <c r="E40" s="12">
        <f t="shared" ref="E40:E41" si="3">+C40*D40</f>
        <v>0</v>
      </c>
    </row>
    <row r="41" spans="1:5" ht="10.8" thickBot="1" x14ac:dyDescent="0.35">
      <c r="A41" s="13"/>
      <c r="B41" s="12" t="s">
        <v>34</v>
      </c>
      <c r="C41" s="12">
        <v>0</v>
      </c>
      <c r="D41" s="12">
        <v>0</v>
      </c>
      <c r="E41" s="12">
        <f t="shared" si="3"/>
        <v>0</v>
      </c>
    </row>
    <row r="42" spans="1:5" ht="10.8" thickBot="1" x14ac:dyDescent="0.35">
      <c r="A42" s="53" t="s">
        <v>57</v>
      </c>
      <c r="B42" s="54"/>
      <c r="C42" s="54"/>
      <c r="D42" s="55"/>
      <c r="E42" s="12">
        <f>+E40+E41</f>
        <v>0</v>
      </c>
    </row>
    <row r="43" spans="1:5" ht="10.8" thickBot="1" x14ac:dyDescent="0.35">
      <c r="A43" s="13"/>
      <c r="B43" s="12" t="s">
        <v>12</v>
      </c>
      <c r="C43" s="12">
        <v>0</v>
      </c>
      <c r="D43" s="12">
        <v>0</v>
      </c>
      <c r="E43" s="12">
        <f>+C43*D43</f>
        <v>0</v>
      </c>
    </row>
    <row r="44" spans="1:5" ht="10.8" thickBot="1" x14ac:dyDescent="0.35">
      <c r="A44" s="56" t="s">
        <v>58</v>
      </c>
      <c r="B44" s="57"/>
      <c r="C44" s="57"/>
      <c r="D44" s="58"/>
      <c r="E44" s="9">
        <f>+E38+E42</f>
        <v>0</v>
      </c>
    </row>
    <row r="45" spans="1:5" ht="10.8" thickBot="1" x14ac:dyDescent="0.35">
      <c r="A45" s="8" t="str">
        <f>'PI skaičiuoklė'!B27</f>
        <v>Straipsnis (-iai), punktas (-ai) ir įpareigojimas</v>
      </c>
      <c r="B45" s="9"/>
      <c r="C45" s="9"/>
      <c r="D45" s="9"/>
      <c r="E45" s="9"/>
    </row>
    <row r="46" spans="1:5" ht="10.8" thickBot="1" x14ac:dyDescent="0.35">
      <c r="A46" s="11" t="str">
        <f>'PI skaičiuoklė'!C28</f>
        <v>Veiksmas B1</v>
      </c>
      <c r="B46" s="9"/>
      <c r="C46" s="9"/>
      <c r="D46" s="9"/>
      <c r="E46" s="9"/>
    </row>
    <row r="47" spans="1:5" ht="10.8" thickBot="1" x14ac:dyDescent="0.35">
      <c r="A47" s="13"/>
      <c r="B47" s="12" t="s">
        <v>37</v>
      </c>
      <c r="C47" s="12">
        <v>0</v>
      </c>
      <c r="D47" s="12">
        <v>0</v>
      </c>
      <c r="E47" s="12">
        <f t="shared" ref="E47:E48" si="4">+C47*D47</f>
        <v>0</v>
      </c>
    </row>
    <row r="48" spans="1:5" ht="10.8" thickBot="1" x14ac:dyDescent="0.35">
      <c r="A48" s="13"/>
      <c r="B48" s="12" t="s">
        <v>38</v>
      </c>
      <c r="C48" s="12">
        <v>0</v>
      </c>
      <c r="D48" s="12">
        <v>0</v>
      </c>
      <c r="E48" s="12">
        <f t="shared" si="4"/>
        <v>0</v>
      </c>
    </row>
    <row r="49" spans="1:5" ht="10.8" thickBot="1" x14ac:dyDescent="0.35">
      <c r="A49" s="53" t="s">
        <v>59</v>
      </c>
      <c r="B49" s="54"/>
      <c r="C49" s="54"/>
      <c r="D49" s="55"/>
      <c r="E49" s="12">
        <f>+E47+E48</f>
        <v>0</v>
      </c>
    </row>
    <row r="50" spans="1:5" ht="10.8" thickBot="1" x14ac:dyDescent="0.35">
      <c r="A50" s="11" t="str">
        <f>'PI skaičiuoklė'!C29</f>
        <v>Veiksmas B2</v>
      </c>
      <c r="B50" s="9"/>
      <c r="C50" s="9"/>
      <c r="D50" s="9"/>
      <c r="E50" s="9"/>
    </row>
    <row r="51" spans="1:5" ht="10.8" thickBot="1" x14ac:dyDescent="0.35">
      <c r="A51" s="13"/>
      <c r="B51" s="12" t="s">
        <v>40</v>
      </c>
      <c r="C51" s="12">
        <v>0</v>
      </c>
      <c r="D51" s="12">
        <v>0</v>
      </c>
      <c r="E51" s="12">
        <f t="shared" ref="E51:E52" si="5">+C51*D51</f>
        <v>0</v>
      </c>
    </row>
    <row r="52" spans="1:5" ht="10.8" thickBot="1" x14ac:dyDescent="0.35">
      <c r="A52" s="13"/>
      <c r="B52" s="12" t="s">
        <v>41</v>
      </c>
      <c r="C52" s="12">
        <v>0</v>
      </c>
      <c r="D52" s="12">
        <v>0</v>
      </c>
      <c r="E52" s="12">
        <f t="shared" si="5"/>
        <v>0</v>
      </c>
    </row>
    <row r="53" spans="1:5" ht="10.8" thickBot="1" x14ac:dyDescent="0.35">
      <c r="A53" s="53" t="s">
        <v>61</v>
      </c>
      <c r="B53" s="54"/>
      <c r="C53" s="54"/>
      <c r="D53" s="55"/>
      <c r="E53" s="12">
        <f>+E51+E52</f>
        <v>0</v>
      </c>
    </row>
    <row r="54" spans="1:5" ht="10.8" thickBot="1" x14ac:dyDescent="0.35">
      <c r="A54" s="13"/>
      <c r="B54" s="12" t="s">
        <v>12</v>
      </c>
      <c r="C54" s="12"/>
      <c r="D54" s="12"/>
      <c r="E54" s="12" t="s">
        <v>21</v>
      </c>
    </row>
    <row r="55" spans="1:5" ht="10.8" thickBot="1" x14ac:dyDescent="0.35">
      <c r="A55" s="56" t="s">
        <v>60</v>
      </c>
      <c r="B55" s="57"/>
      <c r="C55" s="57"/>
      <c r="D55" s="58"/>
      <c r="E55" s="9">
        <f>+E49+E53</f>
        <v>0</v>
      </c>
    </row>
  </sheetData>
  <mergeCells count="14">
    <mergeCell ref="A49:D49"/>
    <mergeCell ref="A53:D53"/>
    <mergeCell ref="A55:D55"/>
    <mergeCell ref="A1:E1"/>
    <mergeCell ref="A32:E32"/>
    <mergeCell ref="A38:D38"/>
    <mergeCell ref="A42:D42"/>
    <mergeCell ref="A44:D44"/>
    <mergeCell ref="A24:D24"/>
    <mergeCell ref="A7:D7"/>
    <mergeCell ref="A11:D11"/>
    <mergeCell ref="A13:D13"/>
    <mergeCell ref="A18:D18"/>
    <mergeCell ref="A22:D22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6"/>
  <sheetViews>
    <sheetView workbookViewId="0">
      <selection activeCell="B31" sqref="B31"/>
    </sheetView>
  </sheetViews>
  <sheetFormatPr defaultColWidth="8.6640625" defaultRowHeight="10.199999999999999" x14ac:dyDescent="0.3"/>
  <cols>
    <col min="1" max="1" width="32.109375" style="2" customWidth="1"/>
    <col min="2" max="2" width="27" style="2" customWidth="1"/>
    <col min="3" max="3" width="13.44140625" style="2" customWidth="1"/>
    <col min="4" max="16384" width="8.6640625" style="2"/>
  </cols>
  <sheetData>
    <row r="1" spans="1:3" ht="30.75" customHeight="1" thickBot="1" x14ac:dyDescent="0.35">
      <c r="A1" s="62" t="s">
        <v>94</v>
      </c>
      <c r="B1" s="63"/>
      <c r="C1" s="64"/>
    </row>
    <row r="2" spans="1:3" ht="26.4" customHeight="1" thickBot="1" x14ac:dyDescent="0.35">
      <c r="A2" s="4" t="s">
        <v>44</v>
      </c>
      <c r="B2" s="5" t="s">
        <v>62</v>
      </c>
      <c r="C2" s="5" t="s">
        <v>63</v>
      </c>
    </row>
    <row r="3" spans="1:3" ht="32.25" customHeight="1" thickBot="1" x14ac:dyDescent="0.35">
      <c r="A3" s="8" t="str">
        <f>'PI skaičiuoklė'!B9</f>
        <v>Metalų laužo statistinė ataskaita MI-05 (metinė)</v>
      </c>
      <c r="B3" s="9"/>
      <c r="C3" s="9"/>
    </row>
    <row r="4" spans="1:3" ht="41.4" thickBot="1" x14ac:dyDescent="0.35">
      <c r="A4" s="11" t="str">
        <f>'PI skaičiuoklė'!C10</f>
        <v>Rengti ir pildyti statistinę informaciją apie supirktą ir realizuotą juodųjų (plieno ir ketaus) ir spalvotųjų (vario, bronzos, žalvario, aliuminio, švino, cinko, alavo, nikelio) metalų laužo kiekį.</v>
      </c>
      <c r="B4" s="9"/>
      <c r="C4" s="9"/>
    </row>
    <row r="5" spans="1:3" ht="10.8" thickBot="1" x14ac:dyDescent="0.35">
      <c r="A5" s="13"/>
      <c r="B5" s="12" t="s">
        <v>30</v>
      </c>
      <c r="C5" s="12">
        <v>0</v>
      </c>
    </row>
    <row r="6" spans="1:3" ht="10.8" thickBot="1" x14ac:dyDescent="0.35">
      <c r="A6" s="13"/>
      <c r="B6" s="12" t="s">
        <v>31</v>
      </c>
      <c r="C6" s="12">
        <v>0</v>
      </c>
    </row>
    <row r="7" spans="1:3" ht="12" customHeight="1" thickBot="1" x14ac:dyDescent="0.35">
      <c r="A7" s="53" t="s">
        <v>64</v>
      </c>
      <c r="B7" s="55"/>
      <c r="C7" s="12">
        <f>+C5+C6</f>
        <v>0</v>
      </c>
    </row>
    <row r="8" spans="1:3" ht="10.8" thickBot="1" x14ac:dyDescent="0.35">
      <c r="A8" s="11" t="str">
        <f>'PI skaičiuoklė'!C11</f>
        <v>Veiksmas A2</v>
      </c>
      <c r="B8" s="9"/>
      <c r="C8" s="9"/>
    </row>
    <row r="9" spans="1:3" ht="10.8" thickBot="1" x14ac:dyDescent="0.35">
      <c r="A9" s="13"/>
      <c r="B9" s="12" t="s">
        <v>33</v>
      </c>
      <c r="C9" s="12">
        <v>0</v>
      </c>
    </row>
    <row r="10" spans="1:3" ht="10.8" thickBot="1" x14ac:dyDescent="0.35">
      <c r="A10" s="13"/>
      <c r="B10" s="12" t="s">
        <v>34</v>
      </c>
      <c r="C10" s="12">
        <v>0</v>
      </c>
    </row>
    <row r="11" spans="1:3" ht="18.899999999999999" customHeight="1" thickBot="1" x14ac:dyDescent="0.35">
      <c r="A11" s="53" t="s">
        <v>65</v>
      </c>
      <c r="B11" s="55"/>
      <c r="C11" s="12">
        <f>+C9+C10</f>
        <v>0</v>
      </c>
    </row>
    <row r="12" spans="1:3" ht="10.8" thickBot="1" x14ac:dyDescent="0.35">
      <c r="A12" s="13"/>
      <c r="B12" s="12" t="s">
        <v>12</v>
      </c>
      <c r="C12" s="12"/>
    </row>
    <row r="13" spans="1:3" ht="15" customHeight="1" thickBot="1" x14ac:dyDescent="0.35">
      <c r="A13" s="56" t="s">
        <v>66</v>
      </c>
      <c r="B13" s="58"/>
      <c r="C13" s="18">
        <f>+C7+C11</f>
        <v>0</v>
      </c>
    </row>
    <row r="14" spans="1:3" ht="11.4" customHeight="1" thickBot="1" x14ac:dyDescent="0.35">
      <c r="A14" s="8" t="str">
        <f>'PI skaičiuoklė'!B14</f>
        <v>Straipsnis (-iai), punktas (-ai) ir įpareigojimas</v>
      </c>
      <c r="B14" s="9"/>
      <c r="C14" s="9"/>
    </row>
    <row r="15" spans="1:3" ht="10.8" thickBot="1" x14ac:dyDescent="0.35">
      <c r="A15" s="11" t="str">
        <f>'PI skaičiuoklė'!C15</f>
        <v>Veiksmas B1</v>
      </c>
      <c r="B15" s="9"/>
      <c r="C15" s="9"/>
    </row>
    <row r="16" spans="1:3" ht="10.8" thickBot="1" x14ac:dyDescent="0.35">
      <c r="A16" s="20"/>
      <c r="B16" s="12" t="s">
        <v>37</v>
      </c>
      <c r="C16" s="12">
        <v>0</v>
      </c>
    </row>
    <row r="17" spans="1:3" ht="10.8" thickBot="1" x14ac:dyDescent="0.35">
      <c r="A17" s="13"/>
      <c r="B17" s="12" t="s">
        <v>38</v>
      </c>
      <c r="C17" s="12">
        <v>0</v>
      </c>
    </row>
    <row r="18" spans="1:3" ht="15" customHeight="1" thickBot="1" x14ac:dyDescent="0.35">
      <c r="A18" s="53" t="s">
        <v>67</v>
      </c>
      <c r="B18" s="55"/>
      <c r="C18" s="12">
        <f>+C16+C17</f>
        <v>0</v>
      </c>
    </row>
    <row r="19" spans="1:3" ht="10.8" thickBot="1" x14ac:dyDescent="0.35">
      <c r="A19" s="11" t="str">
        <f>'PI skaičiuoklė'!C16</f>
        <v>Veiksmas B2</v>
      </c>
      <c r="B19" s="9"/>
      <c r="C19" s="9"/>
    </row>
    <row r="20" spans="1:3" ht="10.8" thickBot="1" x14ac:dyDescent="0.35">
      <c r="A20" s="13"/>
      <c r="B20" s="12" t="s">
        <v>40</v>
      </c>
      <c r="C20" s="12">
        <v>0</v>
      </c>
    </row>
    <row r="21" spans="1:3" ht="10.8" thickBot="1" x14ac:dyDescent="0.35">
      <c r="A21" s="13"/>
      <c r="B21" s="12" t="s">
        <v>41</v>
      </c>
      <c r="C21" s="12">
        <v>0</v>
      </c>
    </row>
    <row r="22" spans="1:3" ht="16.5" customHeight="1" thickBot="1" x14ac:dyDescent="0.35">
      <c r="A22" s="53" t="s">
        <v>68</v>
      </c>
      <c r="B22" s="55"/>
      <c r="C22" s="12">
        <f>+C20+C21</f>
        <v>0</v>
      </c>
    </row>
    <row r="23" spans="1:3" ht="10.8" thickBot="1" x14ac:dyDescent="0.35">
      <c r="A23" s="13"/>
      <c r="B23" s="12" t="s">
        <v>12</v>
      </c>
      <c r="C23" s="12" t="s">
        <v>12</v>
      </c>
    </row>
    <row r="24" spans="1:3" ht="15" customHeight="1" thickBot="1" x14ac:dyDescent="0.35">
      <c r="A24" s="56" t="s">
        <v>69</v>
      </c>
      <c r="B24" s="58"/>
      <c r="C24" s="18">
        <f>+C18+C22</f>
        <v>0</v>
      </c>
    </row>
    <row r="25" spans="1:3" ht="15" customHeight="1" x14ac:dyDescent="0.3">
      <c r="A25" s="31"/>
      <c r="B25" s="31"/>
      <c r="C25" s="34"/>
    </row>
    <row r="26" spans="1:3" ht="15" customHeight="1" x14ac:dyDescent="0.3">
      <c r="A26" s="31"/>
      <c r="B26" s="31"/>
      <c r="C26" s="34"/>
    </row>
    <row r="27" spans="1:3" ht="15" customHeight="1" x14ac:dyDescent="0.3">
      <c r="A27" s="31"/>
      <c r="B27" s="31"/>
      <c r="C27" s="34"/>
    </row>
    <row r="28" spans="1:3" ht="15" customHeight="1" x14ac:dyDescent="0.3">
      <c r="A28" s="31"/>
      <c r="B28" s="31"/>
      <c r="C28" s="34"/>
    </row>
    <row r="29" spans="1:3" ht="15" customHeight="1" x14ac:dyDescent="0.3">
      <c r="A29" s="31"/>
      <c r="B29" s="31"/>
      <c r="C29" s="34"/>
    </row>
    <row r="30" spans="1:3" ht="15" customHeight="1" x14ac:dyDescent="0.3">
      <c r="A30" s="31"/>
      <c r="B30" s="31"/>
      <c r="C30" s="34"/>
    </row>
    <row r="31" spans="1:3" ht="15" customHeight="1" x14ac:dyDescent="0.3">
      <c r="A31" s="31"/>
      <c r="B31" s="31"/>
      <c r="C31" s="34"/>
    </row>
    <row r="32" spans="1:3" ht="15" customHeight="1" x14ac:dyDescent="0.3">
      <c r="A32" s="31"/>
      <c r="B32" s="31"/>
      <c r="C32" s="34"/>
    </row>
    <row r="33" spans="1:3" ht="15" customHeight="1" x14ac:dyDescent="0.3">
      <c r="A33" s="31"/>
      <c r="B33" s="31"/>
      <c r="C33" s="34"/>
    </row>
    <row r="34" spans="1:3" ht="15" customHeight="1" x14ac:dyDescent="0.3">
      <c r="A34" s="31"/>
      <c r="B34" s="31"/>
      <c r="C34" s="34"/>
    </row>
    <row r="35" spans="1:3" ht="15" customHeight="1" x14ac:dyDescent="0.3">
      <c r="A35" s="31"/>
      <c r="B35" s="31"/>
      <c r="C35" s="34"/>
    </row>
    <row r="36" spans="1:3" ht="15" customHeight="1" x14ac:dyDescent="0.3">
      <c r="A36" s="31"/>
      <c r="B36" s="31"/>
      <c r="C36" s="34"/>
    </row>
    <row r="37" spans="1:3" ht="15" customHeight="1" x14ac:dyDescent="0.3">
      <c r="A37" s="31"/>
      <c r="B37" s="31"/>
      <c r="C37" s="34"/>
    </row>
    <row r="38" spans="1:3" ht="15" customHeight="1" x14ac:dyDescent="0.3">
      <c r="A38" s="31"/>
      <c r="B38" s="31"/>
      <c r="C38" s="34"/>
    </row>
    <row r="39" spans="1:3" ht="15" customHeight="1" x14ac:dyDescent="0.3">
      <c r="A39" s="31"/>
      <c r="B39" s="31"/>
      <c r="C39" s="34"/>
    </row>
    <row r="40" spans="1:3" ht="15" customHeight="1" x14ac:dyDescent="0.3">
      <c r="A40" s="31"/>
      <c r="B40" s="31"/>
      <c r="C40" s="34"/>
    </row>
    <row r="41" spans="1:3" ht="15" customHeight="1" x14ac:dyDescent="0.3">
      <c r="A41" s="31"/>
      <c r="B41" s="31"/>
      <c r="C41" s="34"/>
    </row>
    <row r="42" spans="1:3" ht="15" customHeight="1" x14ac:dyDescent="0.3">
      <c r="A42" s="31"/>
      <c r="B42" s="31"/>
      <c r="C42" s="34"/>
    </row>
    <row r="43" spans="1:3" ht="15" customHeight="1" x14ac:dyDescent="0.3">
      <c r="A43" s="31"/>
      <c r="B43" s="31"/>
      <c r="C43" s="34"/>
    </row>
    <row r="44" spans="1:3" ht="15" customHeight="1" x14ac:dyDescent="0.3">
      <c r="A44" s="31"/>
      <c r="B44" s="31"/>
      <c r="C44" s="34"/>
    </row>
    <row r="45" spans="1:3" ht="15" customHeight="1" x14ac:dyDescent="0.3">
      <c r="A45" s="31"/>
      <c r="B45" s="31"/>
      <c r="C45" s="34"/>
    </row>
    <row r="46" spans="1:3" ht="15" customHeight="1" x14ac:dyDescent="0.3">
      <c r="A46" s="31"/>
      <c r="B46" s="31"/>
      <c r="C46" s="34"/>
    </row>
    <row r="47" spans="1:3" ht="15" customHeight="1" x14ac:dyDescent="0.3">
      <c r="A47" s="31"/>
      <c r="B47" s="31"/>
      <c r="C47" s="34"/>
    </row>
    <row r="48" spans="1:3" ht="15" customHeight="1" x14ac:dyDescent="0.3">
      <c r="A48" s="31"/>
      <c r="B48" s="31"/>
      <c r="C48" s="34"/>
    </row>
    <row r="49" spans="1:3" ht="15" customHeight="1" x14ac:dyDescent="0.3">
      <c r="A49" s="31"/>
      <c r="B49" s="31"/>
      <c r="C49" s="34"/>
    </row>
    <row r="50" spans="1:3" ht="15" customHeight="1" x14ac:dyDescent="0.3">
      <c r="A50" s="31"/>
      <c r="B50" s="31"/>
      <c r="C50" s="34"/>
    </row>
    <row r="52" spans="1:3" ht="10.8" thickBot="1" x14ac:dyDescent="0.35"/>
    <row r="53" spans="1:3" ht="28.5" customHeight="1" thickBot="1" x14ac:dyDescent="0.35">
      <c r="A53" s="62" t="s">
        <v>95</v>
      </c>
      <c r="B53" s="63"/>
      <c r="C53" s="64"/>
    </row>
    <row r="54" spans="1:3" ht="21" thickBot="1" x14ac:dyDescent="0.35">
      <c r="A54" s="4" t="s">
        <v>44</v>
      </c>
      <c r="B54" s="5" t="s">
        <v>62</v>
      </c>
      <c r="C54" s="5" t="s">
        <v>63</v>
      </c>
    </row>
    <row r="55" spans="1:3" ht="10.8" thickBot="1" x14ac:dyDescent="0.35">
      <c r="A55" s="8" t="str">
        <f>'PI skaičiuoklė'!B22</f>
        <v>Straipsnis (-iai), punktas (-ai) ir įpareigojimas</v>
      </c>
      <c r="B55" s="9"/>
      <c r="C55" s="9"/>
    </row>
    <row r="56" spans="1:3" ht="10.8" thickBot="1" x14ac:dyDescent="0.35">
      <c r="A56" s="11" t="str">
        <f>'PI skaičiuoklė'!C23</f>
        <v>Veiksmas A1</v>
      </c>
      <c r="B56" s="9"/>
      <c r="C56" s="9"/>
    </row>
    <row r="57" spans="1:3" ht="10.8" thickBot="1" x14ac:dyDescent="0.35">
      <c r="A57" s="13"/>
      <c r="B57" s="12" t="s">
        <v>30</v>
      </c>
      <c r="C57" s="12">
        <v>0</v>
      </c>
    </row>
    <row r="58" spans="1:3" ht="10.8" thickBot="1" x14ac:dyDescent="0.35">
      <c r="A58" s="13"/>
      <c r="B58" s="12" t="s">
        <v>31</v>
      </c>
      <c r="C58" s="12">
        <v>0</v>
      </c>
    </row>
    <row r="59" spans="1:3" ht="10.8" thickBot="1" x14ac:dyDescent="0.35">
      <c r="A59" s="53" t="s">
        <v>64</v>
      </c>
      <c r="B59" s="55"/>
      <c r="C59" s="12">
        <f>+C57+C58</f>
        <v>0</v>
      </c>
    </row>
    <row r="60" spans="1:3" ht="10.8" thickBot="1" x14ac:dyDescent="0.35">
      <c r="A60" s="11" t="str">
        <f>'PI skaičiuoklė'!C24</f>
        <v>Veiksmas A2</v>
      </c>
      <c r="B60" s="9"/>
      <c r="C60" s="9"/>
    </row>
    <row r="61" spans="1:3" ht="10.8" thickBot="1" x14ac:dyDescent="0.35">
      <c r="A61" s="13"/>
      <c r="B61" s="12" t="s">
        <v>33</v>
      </c>
      <c r="C61" s="12">
        <v>0</v>
      </c>
    </row>
    <row r="62" spans="1:3" ht="10.8" thickBot="1" x14ac:dyDescent="0.35">
      <c r="A62" s="13"/>
      <c r="B62" s="12" t="s">
        <v>34</v>
      </c>
      <c r="C62" s="12">
        <v>0</v>
      </c>
    </row>
    <row r="63" spans="1:3" ht="10.8" thickBot="1" x14ac:dyDescent="0.35">
      <c r="A63" s="53" t="s">
        <v>65</v>
      </c>
      <c r="B63" s="55"/>
      <c r="C63" s="12">
        <f>+C61+C62</f>
        <v>0</v>
      </c>
    </row>
    <row r="64" spans="1:3" ht="10.8" thickBot="1" x14ac:dyDescent="0.35">
      <c r="A64" s="13"/>
      <c r="B64" s="12" t="s">
        <v>12</v>
      </c>
      <c r="C64" s="12"/>
    </row>
    <row r="65" spans="1:3" ht="10.8" thickBot="1" x14ac:dyDescent="0.35">
      <c r="A65" s="56" t="s">
        <v>66</v>
      </c>
      <c r="B65" s="58"/>
      <c r="C65" s="18">
        <f>+C59+C63</f>
        <v>0</v>
      </c>
    </row>
    <row r="66" spans="1:3" ht="10.8" thickBot="1" x14ac:dyDescent="0.35">
      <c r="A66" s="8" t="str">
        <f>'PI skaičiuoklė'!B27</f>
        <v>Straipsnis (-iai), punktas (-ai) ir įpareigojimas</v>
      </c>
      <c r="B66" s="9"/>
      <c r="C66" s="9"/>
    </row>
    <row r="67" spans="1:3" ht="10.8" thickBot="1" x14ac:dyDescent="0.35">
      <c r="A67" s="11" t="str">
        <f>'PI skaičiuoklė'!C28</f>
        <v>Veiksmas B1</v>
      </c>
      <c r="B67" s="9"/>
      <c r="C67" s="9"/>
    </row>
    <row r="68" spans="1:3" ht="10.8" thickBot="1" x14ac:dyDescent="0.35">
      <c r="A68" s="20"/>
      <c r="B68" s="12" t="s">
        <v>37</v>
      </c>
      <c r="C68" s="12">
        <v>0</v>
      </c>
    </row>
    <row r="69" spans="1:3" ht="10.8" thickBot="1" x14ac:dyDescent="0.35">
      <c r="A69" s="13"/>
      <c r="B69" s="12" t="s">
        <v>38</v>
      </c>
      <c r="C69" s="12">
        <v>0</v>
      </c>
    </row>
    <row r="70" spans="1:3" ht="10.8" thickBot="1" x14ac:dyDescent="0.35">
      <c r="A70" s="53" t="s">
        <v>67</v>
      </c>
      <c r="B70" s="55"/>
      <c r="C70" s="12">
        <f>+C68+C69</f>
        <v>0</v>
      </c>
    </row>
    <row r="71" spans="1:3" ht="10.8" thickBot="1" x14ac:dyDescent="0.35">
      <c r="A71" s="11" t="str">
        <f>'PI skaičiuoklė'!C29</f>
        <v>Veiksmas B2</v>
      </c>
      <c r="B71" s="9"/>
      <c r="C71" s="9"/>
    </row>
    <row r="72" spans="1:3" ht="10.8" thickBot="1" x14ac:dyDescent="0.35">
      <c r="A72" s="13"/>
      <c r="B72" s="12" t="s">
        <v>40</v>
      </c>
      <c r="C72" s="12">
        <v>0</v>
      </c>
    </row>
    <row r="73" spans="1:3" ht="10.8" thickBot="1" x14ac:dyDescent="0.35">
      <c r="A73" s="13"/>
      <c r="B73" s="12" t="s">
        <v>41</v>
      </c>
      <c r="C73" s="12">
        <v>0</v>
      </c>
    </row>
    <row r="74" spans="1:3" ht="10.8" thickBot="1" x14ac:dyDescent="0.35">
      <c r="A74" s="53" t="s">
        <v>68</v>
      </c>
      <c r="B74" s="55"/>
      <c r="C74" s="12">
        <f>+C72+C73</f>
        <v>0</v>
      </c>
    </row>
    <row r="75" spans="1:3" ht="10.8" thickBot="1" x14ac:dyDescent="0.35">
      <c r="A75" s="13"/>
      <c r="B75" s="12" t="s">
        <v>12</v>
      </c>
      <c r="C75" s="12" t="s">
        <v>12</v>
      </c>
    </row>
    <row r="76" spans="1:3" ht="10.8" thickBot="1" x14ac:dyDescent="0.35">
      <c r="A76" s="56" t="s">
        <v>69</v>
      </c>
      <c r="B76" s="58"/>
      <c r="C76" s="18">
        <f>+C70+C74</f>
        <v>0</v>
      </c>
    </row>
  </sheetData>
  <mergeCells count="14">
    <mergeCell ref="A70:B70"/>
    <mergeCell ref="A74:B74"/>
    <mergeCell ref="A76:B76"/>
    <mergeCell ref="A1:C1"/>
    <mergeCell ref="A53:C53"/>
    <mergeCell ref="A59:B59"/>
    <mergeCell ref="A63:B63"/>
    <mergeCell ref="A65:B65"/>
    <mergeCell ref="A24:B24"/>
    <mergeCell ref="A7:B7"/>
    <mergeCell ref="A11:B11"/>
    <mergeCell ref="A13:B13"/>
    <mergeCell ref="A18:B18"/>
    <mergeCell ref="A22:B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F8B28671B1714499D32A8951AAEA514" ma:contentTypeVersion="14" ma:contentTypeDescription="Kurkite naują dokumentą." ma:contentTypeScope="" ma:versionID="b2f85478112154cff372cb00196b5eed">
  <xsd:schema xmlns:xsd="http://www.w3.org/2001/XMLSchema" xmlns:xs="http://www.w3.org/2001/XMLSchema" xmlns:p="http://schemas.microsoft.com/office/2006/metadata/properties" xmlns:ns3="4ff6f48f-0684-4c74-b194-942dbfc00847" xmlns:ns4="eed6f8fb-1b97-4d4f-a1cd-f1571a77a4f7" targetNamespace="http://schemas.microsoft.com/office/2006/metadata/properties" ma:root="true" ma:fieldsID="ebaec3e361afbc96415c5f5697ff2a8d" ns3:_="" ns4:_="">
    <xsd:import namespace="4ff6f48f-0684-4c74-b194-942dbfc00847"/>
    <xsd:import namespace="eed6f8fb-1b97-4d4f-a1cd-f1571a77a4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6f48f-0684-4c74-b194-942dbfc008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6f8fb-1b97-4d4f-a1cd-f1571a77a4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9A1B8-5C13-4E29-B3DA-24B0C0F80DFE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4ff6f48f-0684-4c74-b194-942dbfc00847"/>
    <ds:schemaRef ds:uri="http://purl.org/dc/dcmitype/"/>
    <ds:schemaRef ds:uri="eed6f8fb-1b97-4d4f-a1cd-f1571a77a4f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A2C0BD-C98C-4837-9480-759873399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6f48f-0684-4c74-b194-942dbfc00847"/>
    <ds:schemaRef ds:uri="eed6f8fb-1b97-4d4f-a1cd-f1571a77a4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Regina Kiselienė</cp:lastModifiedBy>
  <cp:lastPrinted>2020-06-30T05:46:20Z</cp:lastPrinted>
  <dcterms:created xsi:type="dcterms:W3CDTF">2017-11-29T09:20:31Z</dcterms:created>
  <dcterms:modified xsi:type="dcterms:W3CDTF">2022-10-20T06:21:22Z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0x0101006F8B28671B1714499D32A8951AAEA514</vt:lpwstr>
  </property>
</Properties>
</file>