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lrvk-my.sharepoint.com/personal/violeta_lembovic_lrv_lt/Documents/Darbalaukis/Eimin/"/>
    </mc:Choice>
  </mc:AlternateContent>
  <xr:revisionPtr revIDLastSave="0" documentId="8_{82552812-CD32-43C2-A0CB-FFBC792D0CC1}" xr6:coauthVersionLast="47" xr6:coauthVersionMax="47" xr10:uidLastSave="{00000000-0000-0000-0000-000000000000}"/>
  <bookViews>
    <workbookView xWindow="384" yWindow="384" windowWidth="17280" windowHeight="996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0" i="10" l="1"/>
  <c r="L62" i="10"/>
  <c r="F54" i="10"/>
  <c r="L74" i="10"/>
  <c r="L68" i="10"/>
  <c r="F48" i="10"/>
  <c r="L42" i="10"/>
  <c r="L36" i="10"/>
  <c r="I15" i="10"/>
  <c r="I14" i="10"/>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70" i="10"/>
  <c r="F66" i="10"/>
  <c r="F65" i="10"/>
  <c r="F64" i="10"/>
  <c r="F60" i="10"/>
  <c r="F59" i="10"/>
  <c r="F58" i="10"/>
  <c r="F40" i="10"/>
  <c r="F39" i="10"/>
  <c r="F38" i="10"/>
  <c r="F34" i="10"/>
  <c r="F33" i="10"/>
  <c r="F32" i="10"/>
  <c r="F28" i="10"/>
  <c r="F27" i="10"/>
  <c r="F26" i="10"/>
  <c r="F21" i="10"/>
  <c r="F20" i="10"/>
  <c r="F15" i="10"/>
  <c r="F9" i="10"/>
  <c r="A209" i="15"/>
  <c r="A204" i="15"/>
  <c r="A199" i="15"/>
  <c r="A198" i="15"/>
  <c r="A192" i="15"/>
  <c r="A187" i="15"/>
  <c r="A182" i="15"/>
  <c r="A181" i="15"/>
  <c r="A175" i="15"/>
  <c r="A170" i="15"/>
  <c r="A165" i="15"/>
  <c r="A164" i="15"/>
  <c r="G163"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G177" i="15"/>
  <c r="G176" i="15"/>
  <c r="G179" i="15" s="1"/>
  <c r="G172" i="15"/>
  <c r="G171" i="15"/>
  <c r="G167" i="15"/>
  <c r="G166" i="15"/>
  <c r="G169" i="15"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G197" i="15"/>
  <c r="G174" i="15"/>
  <c r="G180" i="15"/>
  <c r="G157" i="15"/>
  <c r="G152" i="15"/>
  <c r="G70" i="15"/>
  <c r="G94" i="15"/>
  <c r="G53" i="15"/>
  <c r="G77" i="15"/>
  <c r="G87" i="15"/>
  <c r="G99" i="15"/>
  <c r="G128" i="15"/>
  <c r="G82" i="15"/>
  <c r="G65" i="15"/>
  <c r="G60" i="15"/>
  <c r="G48" i="15"/>
  <c r="G19" i="15"/>
  <c r="G43" i="15"/>
  <c r="G36" i="15"/>
  <c r="J78" i="10"/>
  <c r="K78" i="10" s="1"/>
  <c r="J72" i="10"/>
  <c r="K72" i="10" s="1"/>
  <c r="J66" i="10"/>
  <c r="K66" i="10" s="1"/>
  <c r="J76" i="10"/>
  <c r="K76" i="10" s="1"/>
  <c r="J77" i="10"/>
  <c r="K77" i="10" s="1"/>
  <c r="J70" i="10"/>
  <c r="K70" i="10" s="1"/>
  <c r="J71" i="10"/>
  <c r="K71" i="10" s="1"/>
  <c r="J65" i="10"/>
  <c r="K65"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J58" i="10" s="1"/>
  <c r="K58" i="10" s="1"/>
  <c r="G132" i="15"/>
  <c r="G121" i="15"/>
  <c r="G120" i="15"/>
  <c r="G116" i="15"/>
  <c r="G115" i="15"/>
  <c r="E48" i="12" l="1"/>
  <c r="E78" i="12"/>
  <c r="E63" i="12"/>
  <c r="E93" i="12"/>
  <c r="E127" i="12"/>
  <c r="J64" i="10" s="1"/>
  <c r="K64"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L23" i="10" s="1"/>
  <c r="E27" i="12"/>
  <c r="J54" i="10"/>
  <c r="K54" i="10" s="1"/>
  <c r="J33" i="10"/>
  <c r="K33" i="10" s="1"/>
  <c r="H47" i="10"/>
  <c r="E8" i="12"/>
  <c r="E23" i="12"/>
  <c r="J38" i="10"/>
  <c r="K38" i="10" s="1"/>
  <c r="H53" i="10"/>
  <c r="G129" i="15"/>
  <c r="J48" i="10" s="1"/>
  <c r="K48" i="10" s="1"/>
  <c r="F52" i="10"/>
  <c r="G146" i="15"/>
  <c r="F46" i="10"/>
  <c r="J46" i="10" s="1"/>
  <c r="K46" i="10" s="1"/>
  <c r="L50" i="10" s="1"/>
  <c r="G9" i="15"/>
  <c r="G26" i="15"/>
  <c r="G37" i="15" s="1"/>
  <c r="G14" i="15"/>
  <c r="G31" i="15"/>
  <c r="F14" i="10" s="1"/>
  <c r="F53" i="10"/>
  <c r="H52" i="10"/>
  <c r="G52" i="10"/>
  <c r="F47" i="10"/>
  <c r="I7" i="10"/>
  <c r="E18" i="12" l="1"/>
  <c r="E33" i="12"/>
  <c r="J60" i="10"/>
  <c r="K60" i="10" s="1"/>
  <c r="J53" i="10"/>
  <c r="K53" i="10" s="1"/>
  <c r="H14" i="10"/>
  <c r="H13" i="10"/>
  <c r="G20" i="15"/>
  <c r="F8" i="10"/>
  <c r="J52" i="10"/>
  <c r="K52" i="10" s="1"/>
  <c r="L56" i="10" s="1"/>
  <c r="L82" i="10" s="1"/>
  <c r="J47" i="10"/>
  <c r="K47" i="10" s="1"/>
  <c r="H7" i="10"/>
  <c r="G7" i="10"/>
  <c r="G8" i="10"/>
  <c r="J8" i="10" s="1"/>
  <c r="J14" i="10" l="1"/>
  <c r="K14" i="10" s="1"/>
  <c r="J13" i="10"/>
  <c r="K13" i="10" s="1"/>
  <c r="L17" i="10" s="1"/>
  <c r="J20" i="10"/>
  <c r="K20" i="10" s="1"/>
  <c r="J7" i="10"/>
  <c r="K7" i="10" s="1"/>
  <c r="L11" i="10" s="1"/>
  <c r="K8" i="10"/>
  <c r="L43" i="10" l="1"/>
  <c r="L83" i="10" s="1"/>
</calcChain>
</file>

<file path=xl/sharedStrings.xml><?xml version="1.0" encoding="utf-8"?>
<sst xmlns="http://schemas.openxmlformats.org/spreadsheetml/2006/main" count="765" uniqueCount="265">
  <si>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</si>
  <si>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</si>
  <si>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</si>
  <si>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</si>
  <si>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</si>
  <si>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</si>
  <si>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</si>
  <si>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</si>
  <si>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</si>
  <si>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</si>
  <si>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</si>
  <si>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</si>
  <si>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</si>
  <si>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</si>
  <si>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</si>
  <si>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</si>
  <si>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</si>
  <si>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</si>
  <si>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</si>
  <si>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</si>
  <si>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</si>
  <si>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</si>
  <si>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</si>
  <si>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</si>
  <si>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</si>
  <si>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</si>
  <si>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</si>
  <si>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</si>
  <si>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</si>
  <si>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</si>
  <si>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</si>
  <si>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</si>
  <si>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</si>
  <si>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</si>
  <si>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</si>
  <si>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</si>
  <si>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</si>
  <si>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</si>
  <si>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</si>
  <si>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</si>
  <si>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</si>
  <si>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</si>
  <si>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</si>
  <si>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</si>
  <si>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</si>
  <si>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</si>
  <si>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</si>
  <si>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</si>
  <si>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</si>
  <si>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</si>
  <si>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</si>
  <si>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</si>
  <si>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</si>
  <si>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</si>
  <si>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</si>
  <si>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</si>
  <si>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</si>
  <si>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</si>
  <si>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</si>
  <si>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</si>
  <si>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</si>
  <si>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</si>
  <si>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</si>
  <si>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</si>
  <si>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</si>
  <si>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</si>
  <si>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</si>
  <si>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</si>
  <si>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</si>
  <si>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</si>
  <si>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</si>
  <si>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</si>
  <si>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</si>
  <si>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</si>
  <si>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</si>
  <si>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</si>
  <si>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</si>
  <si>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</si>
  <si>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</si>
  <si>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</si>
  <si>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</si>
  <si>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</si>
  <si>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</si>
  <si>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</si>
  <si>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</si>
  <si>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</si>
  <si>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</si>
  <si>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</si>
  <si>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</si>
  <si>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</si>
  <si>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</si>
  <si>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</si>
  <si>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</si>
  <si>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</si>
  <si>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</si>
  <si>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</si>
  <si>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</si>
  <si>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</si>
  <si>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</si>
  <si>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</si>
  <si>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</si>
  <si>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</si>
  <si>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</si>
  <si>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</si>
  <si>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</si>
  <si>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</si>
  <si>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</si>
  <si>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</si>
  <si>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</si>
  <si>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</si>
  <si>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</si>
  <si>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</si>
  <si>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</si>
  <si>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</si>
  <si>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</si>
  <si>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</si>
  <si>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</si>
  <si>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</si>
  <si>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</si>
  <si>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</si>
  <si>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</si>
  <si>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</si>
  <si>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</si>
  <si>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</si>
  <si>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</si>
  <si>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</si>
  <si>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</si>
  <si>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</si>
  <si>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</si>
  <si>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</si>
  <si>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</si>
  <si>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</si>
  <si>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</si>
  <si>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</si>
  <si>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</si>
  <si>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</si>
  <si>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</si>
  <si>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</si>
  <si>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</si>
  <si>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</si>
  <si>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</si>
  <si>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</si>
  <si>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</si>
  <si>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</si>
  <si>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</si>
  <si>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</si>
  <si>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</si>
  <si>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</si>
  <si>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</si>
  <si>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</si>
  <si>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</si>
  <si>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</si>
  <si>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</si>
  <si>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</si>
  <si>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</si>
  <si>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</si>
  <si>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</si>
  <si>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</si>
  <si>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</si>
  <si>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</si>
  <si>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</si>
  <si>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</si>
  <si>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</si>
  <si>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</si>
  <si>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</si>
  <si>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</si>
  <si>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</si>
  <si>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</si>
  <si>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</si>
  <si>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</si>
  <si>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</si>
  <si>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</si>
  <si>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</si>
  <si>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</si>
  <si>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</si>
  <si>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</si>
  <si>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</si>
  <si>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</si>
  <si>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</si>
  <si>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</si>
  <si>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</si>
  <si>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</si>
  <si>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</si>
  <si>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</si>
  <si>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</si>
  <si>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</si>
  <si>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</si>
  <si>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</si>
  <si>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</si>
  <si>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</si>
  <si>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</si>
  <si>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</si>
  <si>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</si>
  <si>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</si>
  <si>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</si>
  <si>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</si>
  <si>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</si>
  <si>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</si>
  <si>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</si>
  <si>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</si>
  <si>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</si>
  <si>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</si>
  <si>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</si>
  <si>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</si>
  <si>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</si>
  <si>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</si>
  <si>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</si>
  <si>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</si>
  <si>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</si>
  <si>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</si>
  <si>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</si>
  <si>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</si>
  <si>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</si>
  <si>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</si>
  <si>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</si>
  <si>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</si>
  <si>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</si>
  <si>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</si>
  <si>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</si>
  <si>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</si>
  <si>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</si>
  <si>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</si>
  <si>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</si>
  <si>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</si>
  <si>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</si>
  <si>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</si>
  <si>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</si>
  <si>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</si>
  <si>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</si>
  <si>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</si>
  <si>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</si>
  <si>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</si>
  <si>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</si>
  <si>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</si>
  <si>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</si>
  <si>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</si>
  <si>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</si>
  <si>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</si>
  <si>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</si>
  <si>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</si>
  <si>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</si>
  <si>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</si>
  <si>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</si>
  <si>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</si>
  <si>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</si>
  <si>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</si>
  <si>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</si>
  <si>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</si>
  <si>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</si>
  <si>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</si>
  <si>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</si>
  <si>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Lietuvos Respublikos alkoholio kontrolės įstatymas</t>
  </si>
  <si>
    <t xml:space="preserve">Alkoholio kontrolės įstatymo 16 straipsnio 7 dalis: Didmeninės ir mažmeninės prekybos alkoholio produktais licencijavimo taisykles, remdamasi šiuo Įstatymu, Civiliniu kodeksu ir Europos Sąjungos teisės reikalavimais, nustato Lietuvos Respublikos Vyriausybė. Didmeninės ir mažmeninės prekybos alkoholio produktais licencijavimo taisyklių, patvirtintų patvirtintas Lietuvos Respublikos Vyriausybės 2004 m. gegužės 20 d. nutarimu Nr. 618 „Dėl Didmeninės ir mažmeninės prekybos alkoholio produktais licencijavimo taisyklių patvirtinimo“, 3. Nustatomos šių rūšių licencijos verstis didmenine ar mažmenine prekyba alkoholiniais gėrimais:
3.1. verstis didmenine prekyba alkoholiniais gėrimais;
3.2. verstis didmenine prekyba alumi, alaus mišiniais su nealkoholiniais gėrimais, natūralios fermentacijos sidru, kurio tūrinė etilo alkoholio koncentracija neviršija 8,5 procento;
3.3. verstis mažmenine prekyba alkoholiniais gėrimais;
3.4. verstis mažmenine prekyba alkoholiniais gėrimais, kurių tūrinė etilo alkoholio koncentracija neviršija 22 procentų;
3.5. verstis mažmenine prekyba alumi, alaus mišiniais su nealkoholiniais gėrimais, natūralios fermentacijos sidru, kurio tūrinė etilo alkoholio koncentracija neviršija 8,5 procento;
3.6. verstis mažmenine prekyba alumi, alaus mišiniais su nealkoholiniais gėrimais, natūralios fermentacijos sidru, kurių tūrinė etilo alkoholio koncentracija neviršija 7,5 procento;
3.6(1). verstis mažmenine prekyba alkoholiniais gėrimais, kurių tūrinė etilo alkoholio koncentracija neviršija 15 procentų, kurortinio, poilsio ir turizmo sezonų laikotarpiu; &lt;...&gt;    
3.9. vienkartinės – verstis mažmenine prekyba natūralios fermentacijos alkoholiniais gėrimais, kurių tūrinė etilo alkoholio koncentracija neviršija 13 procentų, parodose;
3.10. vienkartinės – verstis mažmenine prekyba alumi ir alaus mišiniais su nealkoholiniais gėrimais, kurių tūrinė etilo alkoholio koncentracija neviršija 13 procentų, natūralios fermentacijos sidru, kurio tūrinė etilo alkoholio koncentracija neviršija 8,5 procento, parodose;
3.11. vienkartinės – verstis mažmenine prekyba alkoholiniais gėrimais parodose ir mugėse, rengiamose stacionariuose pastatuose;
3.12. vienkartinės – verstis mažmenine prekyba natūralios fermentacijos alkoholiniais gėrimais, kurių tūrinė etilo alkoholio koncentracija neviršija 7,5 procento, masiniuose renginiuose ir mugėse;
3.13. vienkartinės – verstis mažmenine prekyba alumi, alaus mišiniais su nealkoholiniais gėrimais ir natūralios fermentacijos sidru, kurių tūrinė etilo alkoholio koncentracija neviršija 7,5 procento, masiniuose renginiuose ir mugėse. </t>
  </si>
  <si>
    <t>Alkoholio kontrolės įstatymo 18(6) straipsnio 3 dalis: Įmonės, Europos juridiniai asmenys ir jų filialai, turintys licencijas verstis mažmenine prekyba alkoholiniais gėrimais, privalo kreiptis į licenciją išdavusią instituciją dėl licencijos patikslinimo, kai savivaldybės taryba, vadovaudamasi šio Įstatymo 18 straipsnio 9 dalimi, apriboja įmonės, Europos juridinio asmens ar jo filialo prekybos alkoholiniais gėrimais laiką, per 5 darbo dienas nuo savivaldybės administracijos rašytinio pranešimo apie savivaldybės tarybos nustatytą apribojimą gavimo dienos.</t>
  </si>
  <si>
    <t>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t>
  </si>
  <si>
    <t xml:space="preserve">15(1) straipsnis. Licencijų verstis didmenine ar mažmenine prekyba alkoholiniais gėrimais ir licencijų verstis didmenine prekyba alkoholio produktais, išskyrus alkoholinius gėrimus, rūšys 
1. Licencijos verstis didmenine ar mažmenine prekyba alkoholiniais gėrimais yra šių rūšių: 
1) verstis didmenine prekyba alkoholiniais gėrimais; 
2) verstis didmenine prekyba alumi, alaus mišiniais su nealkoholiniais gėrimais, natūralios fermentacijos sidru, kurių tūrinė etilo alkoholio koncentracija neviršija 8,5 procento; 
3) verstis mažmenine prekyba alkoholiniais gėrimais; 
4) verstis mažmenine prekyba alkoholiniais gėrimais, kurių tūrinė etilo alkoholio koncentracija neviršija 22 procentų; 
5) verstis mažmenine prekyba alumi, alaus mišiniais su nealkoholiniais gėrimais, natūralios fermentacijos sidru, kurių tūrinė etilo alkoholio koncentracija neviršija 8,5 procento; 
6) verstis mažmenine prekyba alkoholiniais gėrimais, kurių tūrinė etilo alkoholio koncentracija neviršija 15 procentų, kurortinio, poilsio ir turizmo sezonų laikotarpiu, kurį nustato atitinkamos savivaldybės taryba savo sprendimu;  
7) vienkartinės – verstis mažmenine prekyba alkoholiniais gėrimais parodose ir mugėse, rengiamose stacionariuose pastatuose;  
8) vienkartinės – verstis mažmenine prekyba alumi, alaus mišiniais su nealkoholiniais gėrimais, natūralios fermentacijos sidru, kurių tūrinė etilo alkoholio koncentracija neviršija 8,5 procentų, sporto renginiuose; 
9) vienkartinės – verstis mažmenine prekyba alkoholiniais gėrimais, kurių tūrinė etilo alkoholio koncentracija neviršija 15 procentų parodose, mugėse ir masiniuose renginiuose, išskyrus sporto renginius. </t>
  </si>
  <si>
    <t xml:space="preserve">Alkoholio kontrolės įstatymo 18(6) straipsnio 3 dalis: Licenciją verstis mažmenine prekyba alkoholiniais gėrimais išdavusi institucija ne vėliau kaip per 3 darbo dienas nuo savivaldybės tarybos sprendimo apriboti licencijos turėtojo prekybos alkoholiniais gėrimais laiką priėmimo dienos turi patikslinti licenciją ir informuoti apie tai licencijos turėtoją. </t>
  </si>
  <si>
    <t>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 socialinių tinklų paskyrose ar alkoholinius gėrimus gaminančių ar jais prekiaujančių įmonių pasirinktose  internetinėse tarpininkavimo paslaugų platformose. Reklama nelaikomos ant alkoholinio gėrimo ir (ar) jo pirminės (prekinės) ar antrinės (grupinės) pakuotės esančios nuorodos į alkoholinio gėrimo gamintojo interneto svetaines ar socialinių tinklų paskyras. Reklama nelaikoma objektyvi pažintinė, mokslinė, istorinė informacija apie alkoholinių gėrimų vartojimo būdus, gamybą, tradicijas, pelnytus apdovanojimus. Reklama nelaikoma mažmeninės prekybos ar viešojo maitinimo vietose, kuriose alkoholiniai gėrimai parduodami vartotojui, ar alkoholinius gėrimus gaminančių ar jais prekiaujančių įmonių interneto svetainėse, socialinių tinklų paskyrose ar internetinėse tarpininkavimo paslaugų platformose pateikiama informacija apie alkoholinių gėrimų derinimą su maistu, alkoholinių gėrimų ir maisto degustacijas.  Alkoholinius gėrimus gaminančių ar jais prekiaujančių įmonių socialinių tinklų paskyrose leidžiama tik nemokama įrašų apie alkoholinius gėrimus sklaida.</t>
  </si>
  <si>
    <r>
      <t xml:space="preserve">Alkoholio kontrolės įstatymo 34(1) straipsnio 9 dalis: Licencijos verstis didmenine prekyba alkoholio produktais galiojimas sustabdomas, jeigu įmonė, turinti licenciją verstis didmenine prekyba alkoholio produktais, pateikia prašymą iš licencijos išbraukti </t>
    </r>
    <r>
      <rPr>
        <b/>
        <sz val="8"/>
        <color rgb="FF000000"/>
        <rFont val="Verdana"/>
        <family val="2"/>
        <charset val="186"/>
      </rPr>
      <t>alkoholinių produktų</t>
    </r>
    <r>
      <rPr>
        <sz val="8"/>
        <color rgb="FF000000"/>
        <rFont val="Verdana"/>
        <family val="2"/>
        <charset val="186"/>
      </rPr>
      <t xml:space="preserve"> didmeninės prekybos </t>
    </r>
    <r>
      <rPr>
        <strike/>
        <sz val="8"/>
        <color rgb="FF000000"/>
        <rFont val="Verdana"/>
        <family val="2"/>
        <charset val="186"/>
      </rPr>
      <t>alkoholiniais gėrimais</t>
    </r>
    <r>
      <rPr>
        <sz val="8"/>
        <color rgb="FF000000"/>
        <rFont val="Verdana"/>
        <family val="2"/>
        <charset val="186"/>
      </rPr>
      <t xml:space="preserve"> sandėlį ir licencijoje nebelieka įrašytų kitų sandėlių adresų. Licenciją išduodanti institucija sustabdo licencijos galiojimą ir apie licencijos galiojimo sustabdymą informuoja įmonę per 3 darbo dienas nuo prašymo pateikimo dienos.</t>
    </r>
  </si>
  <si>
    <t>pateikti dokumentus dėl licencijos gavimo</t>
  </si>
  <si>
    <t>pateikti dokumentus licencijos patikslinimui</t>
  </si>
  <si>
    <t>Pateikti prašymą ir dokumentus licencijai gauti</t>
  </si>
  <si>
    <t>Verslo ir administravimo 
specialistas</t>
  </si>
  <si>
    <t>Lietuvos Respublikos alkoholio kontrolės įstatymo Nr. I-857 1, 2, 12, 13, 14, 16, 17, 18, 18(1), 18(2), 18(3),  18(5), 18(6), 28, 29, 33, 34, 34(1), 38, 39 straipsnių, III skyriaus ketvirtojo skirsnio pavadinimo, priedo pakeitimo ir įstatymo papildymo 15(1) straipsniu įstatymo projektas</t>
  </si>
  <si>
    <t>Nacionalinė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</si>
</sst>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trike/>
      <sz val="8"/>
      <color rgb="FF000000"/>
      <name val="Verdana"/>
      <family val="2"/>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81">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6" borderId="5"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0" borderId="5" xfId="0" applyFont="1" applyBorder="1" applyAlignment="1">
      <alignment horizontal="center" vertical="top" wrapText="1"/>
    </xf>
    <xf numFmtId="0" fontId="3" fillId="5" borderId="5" xfId="0" applyFont="1" applyFill="1" applyBorder="1" applyAlignment="1">
      <alignment horizontal="center" vertical="top" wrapText="1"/>
    </xf>
    <xf numFmtId="0" fontId="4" fillId="0" borderId="5" xfId="0" applyFont="1" applyBorder="1" applyAlignment="1">
      <alignment horizontal="center" vertical="top" wrapText="1"/>
    </xf>
    <xf numFmtId="0" fontId="3" fillId="0" borderId="5" xfId="0" applyFont="1" applyBorder="1" applyAlignment="1">
      <alignment horizontal="right" vertical="top" wrapText="1"/>
    </xf>
    <xf numFmtId="0" fontId="3" fillId="0" borderId="0" xfId="0" applyFont="1" applyAlignment="1">
      <alignment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3" xfId="0" applyFont="1" applyBorder="1" applyAlignment="1">
      <alignment horizontal="center"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83"/>
  <sheetViews>
    <sheetView tabSelected="1" zoomScale="75" zoomScaleNormal="75" workbookViewId="0">
      <pane ySplit="4" topLeftCell="A50" activePane="bottomLeft" state="frozen"/>
      <selection activeCell="B1" sqref="B1"/>
      <selection pane="bottomLeft" activeCell="D64" sqref="D64"/>
    </sheetView>
  </sheetViews>
  <sheetFormatPr defaultColWidth="8.77734375" defaultRowHeight="10.199999999999999" x14ac:dyDescent="0.3"/>
  <cols>
    <col min="1" max="1" width="7.77734375" style="1" bestFit="1" customWidth="1"/>
    <col min="2" max="2" width="24.77734375" style="1" customWidth="1"/>
    <col min="3" max="3" width="12.21875" style="1" customWidth="1"/>
    <col min="4" max="4" width="20.5546875" style="1" customWidth="1"/>
    <col min="5" max="5" width="15.5546875" style="1" customWidth="1"/>
    <col min="6" max="6" width="12.77734375" style="1" customWidth="1"/>
    <col min="7" max="7" width="13" style="1" customWidth="1"/>
    <col min="8" max="8" width="13.44140625" style="1" customWidth="1"/>
    <col min="9" max="9" width="19.5546875" style="1" customWidth="1"/>
    <col min="10" max="10" width="24.77734375" style="1" customWidth="1"/>
    <col min="11" max="11" width="54.77734375" style="1" customWidth="1"/>
    <col min="12" max="12" width="21.77734375" style="1" customWidth="1"/>
    <col min="13" max="16384" width="8.77734375" style="1"/>
  </cols>
  <sheetData>
    <row r="1" spans="1:12" ht="12" customHeight="1" x14ac:dyDescent="0.3">
      <c r="A1" s="48" t="s">
        <v>94</v>
      </c>
      <c r="B1" s="48"/>
      <c r="C1" s="48"/>
      <c r="D1" s="48"/>
      <c r="E1" s="48"/>
      <c r="F1" s="48"/>
      <c r="G1" s="48"/>
      <c r="H1" s="48"/>
      <c r="I1" s="48"/>
      <c r="J1" s="48"/>
      <c r="K1" s="48"/>
      <c r="L1" s="48"/>
    </row>
    <row r="2" spans="1:12" ht="7.5" customHeight="1" thickBot="1" x14ac:dyDescent="0.35">
      <c r="A2" s="49"/>
      <c r="B2" s="49"/>
      <c r="C2" s="49"/>
      <c r="D2" s="49"/>
      <c r="E2" s="49"/>
      <c r="F2" s="49"/>
      <c r="G2" s="49"/>
      <c r="H2" s="49"/>
      <c r="I2" s="49"/>
      <c r="J2" s="49"/>
      <c r="K2" s="49"/>
      <c r="L2" s="49"/>
    </row>
    <row r="3" spans="1:12" ht="72.75" customHeight="1" thickBot="1" x14ac:dyDescent="0.35">
      <c r="A3" s="15" t="s">
        <v>0</v>
      </c>
      <c r="B3" s="16" t="s">
        <v>65</v>
      </c>
      <c r="C3" s="16" t="s">
        <v>66</v>
      </c>
      <c r="D3" s="16" t="s">
        <v>68</v>
      </c>
      <c r="E3" s="16" t="s">
        <v>1</v>
      </c>
      <c r="F3" s="17" t="s">
        <v>2</v>
      </c>
      <c r="G3" s="17" t="s">
        <v>3</v>
      </c>
      <c r="H3" s="17" t="s">
        <v>4</v>
      </c>
      <c r="I3" s="17" t="s">
        <v>58</v>
      </c>
      <c r="J3" s="18" t="s">
        <v>95</v>
      </c>
      <c r="K3" s="16" t="s">
        <v>67</v>
      </c>
      <c r="L3" s="18" t="s">
        <v>59</v>
      </c>
    </row>
    <row r="4" spans="1:12" ht="15" customHeight="1" thickBot="1" x14ac:dyDescent="0.35">
      <c r="A4" s="19">
        <v>1</v>
      </c>
      <c r="B4" s="20">
        <v>2</v>
      </c>
      <c r="C4" s="20">
        <v>3</v>
      </c>
      <c r="D4" s="20">
        <v>4</v>
      </c>
      <c r="E4" s="20">
        <v>5</v>
      </c>
      <c r="F4" s="20">
        <v>6</v>
      </c>
      <c r="G4" s="20">
        <v>7</v>
      </c>
      <c r="H4" s="20">
        <v>8</v>
      </c>
      <c r="I4" s="20">
        <v>9</v>
      </c>
      <c r="J4" s="20">
        <v>10</v>
      </c>
      <c r="K4" s="20">
        <v>11</v>
      </c>
      <c r="L4" s="20">
        <v>12</v>
      </c>
    </row>
    <row r="5" spans="1:12" ht="15" customHeight="1" thickBot="1" x14ac:dyDescent="0.35">
      <c r="A5" s="21" t="s">
        <v>5</v>
      </c>
      <c r="B5" s="50" t="s">
        <v>251</v>
      </c>
      <c r="C5" s="51"/>
      <c r="D5" s="51"/>
      <c r="E5" s="51"/>
      <c r="F5" s="51"/>
      <c r="G5" s="51"/>
      <c r="H5" s="51"/>
      <c r="I5" s="51"/>
      <c r="J5" s="51"/>
      <c r="K5" s="51"/>
      <c r="L5" s="52"/>
    </row>
    <row r="6" spans="1:12" ht="185.55" customHeight="1" thickBot="1" x14ac:dyDescent="0.35">
      <c r="A6" s="2" t="s">
        <v>6</v>
      </c>
      <c r="B6" s="43" t="s">
        <v>252</v>
      </c>
      <c r="C6" s="39"/>
      <c r="D6" s="5" t="s">
        <v>264</v>
      </c>
      <c r="E6" s="6">
        <v>4604</v>
      </c>
      <c r="F6" s="39"/>
      <c r="G6" s="39"/>
      <c r="H6" s="39"/>
      <c r="I6" s="39"/>
      <c r="J6" s="39"/>
      <c r="K6" s="39"/>
      <c r="L6" s="39"/>
    </row>
    <row r="7" spans="1:12" ht="22.5" customHeight="1" thickBot="1" x14ac:dyDescent="0.35">
      <c r="A7" s="2" t="s">
        <v>7</v>
      </c>
      <c r="B7" s="41"/>
      <c r="C7" s="8" t="s">
        <v>259</v>
      </c>
      <c r="D7" s="39"/>
      <c r="E7" s="39"/>
      <c r="F7" s="5">
        <v>8.82</v>
      </c>
      <c r="G7" s="5">
        <f>'Išlaidos investicijoms'!D8</f>
        <v>0</v>
      </c>
      <c r="H7" s="5">
        <f>'Išlaidos medžiagoms'!E8</f>
        <v>0</v>
      </c>
      <c r="I7" s="5">
        <f>'Išlaidos paslaugoms'!C8</f>
        <v>0</v>
      </c>
      <c r="J7" s="5">
        <f>0.05*(F7+G7+H7+I7)</f>
        <v>0.44100000000000006</v>
      </c>
      <c r="K7" s="5">
        <f>SUM(F7:J7)</f>
        <v>9.261000000000001</v>
      </c>
      <c r="L7" s="40"/>
    </row>
    <row r="8" spans="1:12" ht="10.8" thickBot="1" x14ac:dyDescent="0.35">
      <c r="A8" s="2" t="s">
        <v>8</v>
      </c>
      <c r="B8" s="38"/>
      <c r="C8" s="8" t="s">
        <v>9</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8" thickBot="1" x14ac:dyDescent="0.35">
      <c r="A9" s="2" t="s">
        <v>97</v>
      </c>
      <c r="B9" s="38"/>
      <c r="C9" s="8" t="s">
        <v>96</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8" thickBot="1" x14ac:dyDescent="0.35">
      <c r="A10" s="2" t="s">
        <v>10</v>
      </c>
      <c r="B10" s="38"/>
      <c r="C10" s="5" t="s">
        <v>10</v>
      </c>
      <c r="D10" s="39"/>
      <c r="E10" s="39"/>
      <c r="F10" s="10"/>
      <c r="G10" s="5"/>
      <c r="H10" s="5"/>
      <c r="I10" s="5"/>
      <c r="J10" s="5"/>
      <c r="K10" s="5"/>
      <c r="L10" s="40"/>
    </row>
    <row r="11" spans="1:12" ht="12.6" customHeight="1" thickBot="1" x14ac:dyDescent="0.35">
      <c r="A11" s="2"/>
      <c r="B11" s="53" t="s">
        <v>69</v>
      </c>
      <c r="C11" s="54"/>
      <c r="D11" s="54"/>
      <c r="E11" s="54"/>
      <c r="F11" s="54"/>
      <c r="G11" s="54"/>
      <c r="H11" s="54"/>
      <c r="I11" s="54"/>
      <c r="J11" s="54"/>
      <c r="K11" s="55"/>
      <c r="L11" s="5">
        <f>SUM(K7:K9)*E6</f>
        <v>42637.644000000008</v>
      </c>
    </row>
    <row r="12" spans="1:12" ht="115.95" customHeight="1" thickBot="1" x14ac:dyDescent="0.35">
      <c r="A12" s="2" t="s">
        <v>11</v>
      </c>
      <c r="B12" s="46" t="s">
        <v>253</v>
      </c>
      <c r="C12" s="4"/>
      <c r="D12" s="5" t="s">
        <v>264</v>
      </c>
      <c r="E12" s="6">
        <v>10</v>
      </c>
      <c r="F12" s="4"/>
      <c r="G12" s="4"/>
      <c r="H12" s="4"/>
      <c r="I12" s="4"/>
      <c r="J12" s="4"/>
      <c r="K12" s="4"/>
      <c r="L12" s="39"/>
    </row>
    <row r="13" spans="1:12" ht="23.25" customHeight="1" thickBot="1" x14ac:dyDescent="0.35">
      <c r="A13" s="2" t="s">
        <v>12</v>
      </c>
      <c r="B13" s="7"/>
      <c r="C13" s="6" t="s">
        <v>260</v>
      </c>
      <c r="D13" s="4"/>
      <c r="E13" s="4"/>
      <c r="F13" s="5">
        <v>8.82</v>
      </c>
      <c r="G13" s="5">
        <f>'Išlaidos investicijoms'!D22</f>
        <v>0</v>
      </c>
      <c r="H13" s="5">
        <f>'Išlaidos medžiagoms'!E23</f>
        <v>0</v>
      </c>
      <c r="I13" s="5">
        <f>'Išlaidos paslaugoms'!C23</f>
        <v>0</v>
      </c>
      <c r="J13" s="5">
        <f>0.05*(F13+G13+H13+I13)</f>
        <v>0.44100000000000006</v>
      </c>
      <c r="K13" s="5">
        <f>SUM(F13:J13)</f>
        <v>9.261000000000001</v>
      </c>
      <c r="L13" s="40"/>
    </row>
    <row r="14" spans="1:12" ht="10.8" thickBot="1" x14ac:dyDescent="0.35">
      <c r="A14" s="2" t="s">
        <v>14</v>
      </c>
      <c r="B14" s="7"/>
      <c r="C14" s="6" t="s">
        <v>15</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8" thickBot="1" x14ac:dyDescent="0.35">
      <c r="A15" s="2" t="s">
        <v>97</v>
      </c>
      <c r="B15" s="7"/>
      <c r="C15" s="8" t="s">
        <v>139</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8" thickBot="1" x14ac:dyDescent="0.35">
      <c r="A16" s="2" t="s">
        <v>10</v>
      </c>
      <c r="B16" s="7"/>
      <c r="C16" s="6" t="s">
        <v>50</v>
      </c>
      <c r="D16" s="4"/>
      <c r="E16" s="4"/>
      <c r="F16" s="10"/>
      <c r="G16" s="5"/>
      <c r="H16" s="5"/>
      <c r="I16" s="5"/>
      <c r="J16" s="5"/>
      <c r="K16" s="5"/>
      <c r="L16" s="39"/>
    </row>
    <row r="17" spans="1:12" ht="10.8" thickBot="1" x14ac:dyDescent="0.35">
      <c r="A17" s="2"/>
      <c r="B17" s="53" t="s">
        <v>70</v>
      </c>
      <c r="C17" s="54"/>
      <c r="D17" s="54"/>
      <c r="E17" s="54"/>
      <c r="F17" s="54"/>
      <c r="G17" s="54"/>
      <c r="H17" s="54"/>
      <c r="I17" s="54"/>
      <c r="J17" s="54"/>
      <c r="K17" s="55"/>
      <c r="L17" s="11">
        <f>SUM(K13:K15)*E12</f>
        <v>92.610000000000014</v>
      </c>
    </row>
    <row r="18" spans="1:12" ht="409.6" thickBot="1" x14ac:dyDescent="0.35">
      <c r="A18" s="2" t="s">
        <v>98</v>
      </c>
      <c r="B18" s="43" t="s">
        <v>254</v>
      </c>
      <c r="C18" s="4"/>
      <c r="D18" s="5" t="s">
        <v>264</v>
      </c>
      <c r="E18" s="6">
        <v>11</v>
      </c>
      <c r="F18" s="4"/>
      <c r="G18" s="4"/>
      <c r="H18" s="4"/>
      <c r="I18" s="4"/>
      <c r="J18" s="4"/>
      <c r="K18" s="4"/>
      <c r="L18" s="39"/>
    </row>
    <row r="19" spans="1:12" ht="22.5" customHeight="1" thickBot="1" x14ac:dyDescent="0.35">
      <c r="A19" s="2" t="s">
        <v>99</v>
      </c>
      <c r="B19" s="25"/>
      <c r="C19" s="8" t="s">
        <v>261</v>
      </c>
      <c r="D19" s="4"/>
      <c r="E19" s="4"/>
      <c r="F19" s="5">
        <v>8.82</v>
      </c>
      <c r="G19" s="5">
        <f>'Išlaidos investicijoms'!D36</f>
        <v>0</v>
      </c>
      <c r="H19" s="5">
        <f>'Išlaidos medžiagoms'!E38</f>
        <v>0</v>
      </c>
      <c r="I19" s="5">
        <f>'Išlaidos paslaugoms'!C38</f>
        <v>0</v>
      </c>
      <c r="J19" s="5">
        <f>0.05*(F19+G19+H19+I19)</f>
        <v>0.44100000000000006</v>
      </c>
      <c r="K19" s="5">
        <f>SUM(F19:J19)</f>
        <v>9.261000000000001</v>
      </c>
      <c r="L19" s="40"/>
    </row>
    <row r="20" spans="1:12" ht="10.8" thickBot="1" x14ac:dyDescent="0.35">
      <c r="A20" s="2" t="s">
        <v>100</v>
      </c>
      <c r="B20" s="7"/>
      <c r="C20" s="8" t="s">
        <v>119</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8" thickBot="1" x14ac:dyDescent="0.35">
      <c r="A21" s="2" t="s">
        <v>101</v>
      </c>
      <c r="B21" s="7"/>
      <c r="C21" s="8" t="s">
        <v>120</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8" thickBot="1" x14ac:dyDescent="0.35">
      <c r="A22" s="2" t="s">
        <v>10</v>
      </c>
      <c r="B22" s="7"/>
      <c r="C22" s="5" t="s">
        <v>10</v>
      </c>
      <c r="D22" s="4"/>
      <c r="E22" s="4"/>
      <c r="F22" s="10"/>
      <c r="G22" s="5"/>
      <c r="H22" s="5"/>
      <c r="I22" s="5"/>
      <c r="J22" s="5"/>
      <c r="K22" s="5"/>
      <c r="L22" s="40"/>
    </row>
    <row r="23" spans="1:12" ht="12.6" customHeight="1" thickBot="1" x14ac:dyDescent="0.35">
      <c r="A23" s="2"/>
      <c r="B23" s="53" t="s">
        <v>110</v>
      </c>
      <c r="C23" s="54"/>
      <c r="D23" s="54"/>
      <c r="E23" s="54"/>
      <c r="F23" s="54"/>
      <c r="G23" s="54"/>
      <c r="H23" s="54"/>
      <c r="I23" s="54"/>
      <c r="J23" s="54"/>
      <c r="K23" s="55"/>
      <c r="L23" s="5">
        <f>SUM(K19:K21)*E18</f>
        <v>101.87100000000001</v>
      </c>
    </row>
    <row r="24" spans="1:12" ht="10.8" thickBot="1" x14ac:dyDescent="0.35">
      <c r="A24" s="2"/>
      <c r="B24" s="5" t="s">
        <v>10</v>
      </c>
      <c r="C24" s="5"/>
      <c r="D24" s="5"/>
      <c r="E24" s="5"/>
      <c r="F24" s="5"/>
      <c r="G24" s="5"/>
      <c r="H24" s="5"/>
      <c r="I24" s="5"/>
      <c r="J24" s="5"/>
      <c r="K24" s="5"/>
      <c r="L24" s="5" t="s">
        <v>10</v>
      </c>
    </row>
    <row r="25" spans="1:12" ht="21" thickBot="1" x14ac:dyDescent="0.35">
      <c r="A25" s="2" t="s">
        <v>102</v>
      </c>
      <c r="B25" s="3" t="s">
        <v>17</v>
      </c>
      <c r="C25" s="4"/>
      <c r="D25" s="5"/>
      <c r="E25" s="6">
        <v>0</v>
      </c>
      <c r="F25" s="4"/>
      <c r="G25" s="4"/>
      <c r="H25" s="4"/>
      <c r="I25" s="4"/>
      <c r="J25" s="4"/>
      <c r="K25" s="4"/>
      <c r="L25" s="4"/>
    </row>
    <row r="26" spans="1:12" ht="22.5" customHeight="1" thickBot="1" x14ac:dyDescent="0.35">
      <c r="A26" s="2" t="s">
        <v>103</v>
      </c>
      <c r="B26" s="7"/>
      <c r="C26" s="8" t="s">
        <v>121</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8" thickBot="1" x14ac:dyDescent="0.35">
      <c r="A27" s="2" t="s">
        <v>104</v>
      </c>
      <c r="B27" s="7"/>
      <c r="C27" s="8" t="s">
        <v>122</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8" thickBot="1" x14ac:dyDescent="0.35">
      <c r="A28" s="2" t="s">
        <v>105</v>
      </c>
      <c r="B28" s="7"/>
      <c r="C28" s="8" t="s">
        <v>123</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8" thickBot="1" x14ac:dyDescent="0.35">
      <c r="A29" s="2" t="s">
        <v>10</v>
      </c>
      <c r="B29" s="7"/>
      <c r="C29" s="5" t="s">
        <v>10</v>
      </c>
      <c r="D29" s="4"/>
      <c r="E29" s="4"/>
      <c r="F29" s="10"/>
      <c r="G29" s="5"/>
      <c r="H29" s="5"/>
      <c r="I29" s="5"/>
      <c r="J29" s="5"/>
      <c r="K29" s="5"/>
      <c r="L29" s="40"/>
    </row>
    <row r="30" spans="1:12" ht="12.6" customHeight="1" thickBot="1" x14ac:dyDescent="0.35">
      <c r="A30" s="2"/>
      <c r="B30" s="53" t="s">
        <v>111</v>
      </c>
      <c r="C30" s="54"/>
      <c r="D30" s="54"/>
      <c r="E30" s="54"/>
      <c r="F30" s="54"/>
      <c r="G30" s="54"/>
      <c r="H30" s="54"/>
      <c r="I30" s="54"/>
      <c r="J30" s="54"/>
      <c r="K30" s="55"/>
      <c r="L30" s="5">
        <f>SUM(K26:K27)*E25</f>
        <v>0</v>
      </c>
    </row>
    <row r="31" spans="1:12" ht="21" thickBot="1" x14ac:dyDescent="0.35">
      <c r="A31" s="2" t="s">
        <v>106</v>
      </c>
      <c r="B31" s="3" t="s">
        <v>17</v>
      </c>
      <c r="C31" s="4"/>
      <c r="D31" s="5"/>
      <c r="E31" s="6">
        <v>0</v>
      </c>
      <c r="F31" s="4"/>
      <c r="G31" s="4"/>
      <c r="H31" s="4"/>
      <c r="I31" s="4"/>
      <c r="J31" s="4"/>
      <c r="K31" s="4"/>
      <c r="L31" s="39"/>
    </row>
    <row r="32" spans="1:12" ht="22.5" customHeight="1" thickBot="1" x14ac:dyDescent="0.35">
      <c r="A32" s="2" t="s">
        <v>107</v>
      </c>
      <c r="B32" s="7"/>
      <c r="C32" s="8" t="s">
        <v>124</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2" ht="10.8" thickBot="1" x14ac:dyDescent="0.35">
      <c r="A33" s="2" t="s">
        <v>108</v>
      </c>
      <c r="B33" s="7"/>
      <c r="C33" s="8" t="s">
        <v>125</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2" ht="10.8" thickBot="1" x14ac:dyDescent="0.35">
      <c r="A34" s="2" t="s">
        <v>109</v>
      </c>
      <c r="B34" s="7"/>
      <c r="C34" s="8" t="s">
        <v>126</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2" ht="10.8" thickBot="1" x14ac:dyDescent="0.35">
      <c r="A35" s="2" t="s">
        <v>10</v>
      </c>
      <c r="B35" s="7"/>
      <c r="C35" s="5" t="s">
        <v>10</v>
      </c>
      <c r="D35" s="4"/>
      <c r="E35" s="4"/>
      <c r="F35" s="10"/>
      <c r="G35" s="5"/>
      <c r="H35" s="5"/>
      <c r="I35" s="5"/>
      <c r="J35" s="5"/>
      <c r="K35" s="5"/>
      <c r="L35" s="40"/>
    </row>
    <row r="36" spans="1:12" ht="12.6" customHeight="1" thickBot="1" x14ac:dyDescent="0.35">
      <c r="A36" s="2"/>
      <c r="B36" s="53" t="s">
        <v>112</v>
      </c>
      <c r="C36" s="54"/>
      <c r="D36" s="54"/>
      <c r="E36" s="54"/>
      <c r="F36" s="54"/>
      <c r="G36" s="54"/>
      <c r="H36" s="54"/>
      <c r="I36" s="54"/>
      <c r="J36" s="54"/>
      <c r="K36" s="55"/>
      <c r="L36" s="5">
        <f>SUM(K32:K34)*E31</f>
        <v>0</v>
      </c>
    </row>
    <row r="37" spans="1:12" ht="21" thickBot="1" x14ac:dyDescent="0.35">
      <c r="A37" s="2" t="s">
        <v>113</v>
      </c>
      <c r="B37" s="3" t="s">
        <v>17</v>
      </c>
      <c r="C37" s="4"/>
      <c r="D37" s="5"/>
      <c r="E37" s="6">
        <v>0</v>
      </c>
      <c r="F37" s="4"/>
      <c r="G37" s="4"/>
      <c r="H37" s="4"/>
      <c r="I37" s="4"/>
      <c r="J37" s="4"/>
      <c r="K37" s="4"/>
      <c r="L37" s="4"/>
    </row>
    <row r="38" spans="1:12" ht="22.5" customHeight="1" thickBot="1" x14ac:dyDescent="0.35">
      <c r="A38" s="2" t="s">
        <v>114</v>
      </c>
      <c r="B38" s="7"/>
      <c r="C38" s="8" t="s">
        <v>127</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2" ht="10.8" thickBot="1" x14ac:dyDescent="0.35">
      <c r="A39" s="2" t="s">
        <v>115</v>
      </c>
      <c r="B39" s="7"/>
      <c r="C39" s="8" t="s">
        <v>128</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2" ht="10.8" thickBot="1" x14ac:dyDescent="0.35">
      <c r="A40" s="2" t="s">
        <v>116</v>
      </c>
      <c r="B40" s="7"/>
      <c r="C40" s="8" t="s">
        <v>129</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2" ht="10.8" thickBot="1" x14ac:dyDescent="0.35">
      <c r="A41" s="2" t="s">
        <v>10</v>
      </c>
      <c r="B41" s="7"/>
      <c r="C41" s="5" t="s">
        <v>10</v>
      </c>
      <c r="D41" s="4"/>
      <c r="E41" s="4"/>
      <c r="F41" s="10"/>
      <c r="G41" s="5"/>
      <c r="H41" s="5"/>
      <c r="I41" s="5"/>
      <c r="J41" s="5"/>
      <c r="K41" s="5"/>
      <c r="L41" s="40"/>
    </row>
    <row r="42" spans="1:12" ht="12.6" customHeight="1" thickBot="1" x14ac:dyDescent="0.35">
      <c r="A42" s="2"/>
      <c r="B42" s="53" t="s">
        <v>117</v>
      </c>
      <c r="C42" s="54"/>
      <c r="D42" s="54"/>
      <c r="E42" s="54"/>
      <c r="F42" s="54"/>
      <c r="G42" s="54"/>
      <c r="H42" s="54"/>
      <c r="I42" s="54"/>
      <c r="J42" s="54"/>
      <c r="K42" s="55"/>
      <c r="L42" s="5">
        <f>SUM(K38:K40)*E37</f>
        <v>0</v>
      </c>
    </row>
    <row r="43" spans="1:12" ht="12" customHeight="1" thickBot="1" x14ac:dyDescent="0.35">
      <c r="A43" s="2"/>
      <c r="B43" s="56" t="s">
        <v>71</v>
      </c>
      <c r="C43" s="57"/>
      <c r="D43" s="57"/>
      <c r="E43" s="57"/>
      <c r="F43" s="57"/>
      <c r="G43" s="57"/>
      <c r="H43" s="57"/>
      <c r="I43" s="57"/>
      <c r="J43" s="57"/>
      <c r="K43" s="58"/>
      <c r="L43" s="12">
        <f>SUM(L11,L17,L23,L30,L36,L42)</f>
        <v>42832.125000000007</v>
      </c>
    </row>
    <row r="44" spans="1:12" ht="24.45" customHeight="1" thickBot="1" x14ac:dyDescent="0.35">
      <c r="A44" s="22" t="s">
        <v>51</v>
      </c>
      <c r="B44" s="59" t="s">
        <v>263</v>
      </c>
      <c r="C44" s="60"/>
      <c r="D44" s="60"/>
      <c r="E44" s="60"/>
      <c r="F44" s="60"/>
      <c r="G44" s="60"/>
      <c r="H44" s="60"/>
      <c r="I44" s="60"/>
      <c r="J44" s="60"/>
      <c r="K44" s="60"/>
      <c r="L44" s="61"/>
    </row>
    <row r="45" spans="1:12" ht="409.6" thickBot="1" x14ac:dyDescent="0.35">
      <c r="A45" s="2" t="s">
        <v>52</v>
      </c>
      <c r="B45" s="43" t="s">
        <v>255</v>
      </c>
      <c r="C45" s="39"/>
      <c r="D45" s="5" t="s">
        <v>264</v>
      </c>
      <c r="E45" s="6">
        <v>2532</v>
      </c>
      <c r="F45" s="4"/>
      <c r="G45" s="4"/>
      <c r="H45" s="4"/>
      <c r="I45" s="4"/>
      <c r="J45" s="4"/>
      <c r="K45" s="4"/>
      <c r="L45" s="4"/>
    </row>
    <row r="46" spans="1:12" ht="41.4" thickBot="1" x14ac:dyDescent="0.35">
      <c r="A46" s="2" t="s">
        <v>53</v>
      </c>
      <c r="B46" s="41"/>
      <c r="C46" s="8" t="s">
        <v>259</v>
      </c>
      <c r="D46" s="4"/>
      <c r="E46" s="4"/>
      <c r="F46" s="5">
        <f>'Išlaidos darbuotojams'!G118</f>
        <v>8</v>
      </c>
      <c r="G46" s="5">
        <f>'Išlaidos investicijoms'!D99</f>
        <v>0</v>
      </c>
      <c r="H46" s="5">
        <f>'Išlaidos medžiagoms'!E108</f>
        <v>0</v>
      </c>
      <c r="I46" s="5">
        <f>'Išlaidos paslaugoms'!C107</f>
        <v>0</v>
      </c>
      <c r="J46" s="5">
        <f>0.05*(F46+G46+H46+I46)</f>
        <v>0.4</v>
      </c>
      <c r="K46" s="5">
        <f>SUM(F46:J46)</f>
        <v>8.4</v>
      </c>
      <c r="L46" s="4"/>
    </row>
    <row r="47" spans="1:12" ht="10.8" thickBot="1" x14ac:dyDescent="0.35">
      <c r="A47" s="2" t="s">
        <v>54</v>
      </c>
      <c r="B47" s="38"/>
      <c r="C47" s="6" t="s">
        <v>9</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2" ht="10.8" thickBot="1" x14ac:dyDescent="0.35">
      <c r="A48" s="2" t="s">
        <v>136</v>
      </c>
      <c r="B48" s="38"/>
      <c r="C48" s="6" t="s">
        <v>96</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2" ht="10.8" thickBot="1" x14ac:dyDescent="0.35">
      <c r="A49" s="2" t="s">
        <v>10</v>
      </c>
      <c r="B49" s="38"/>
      <c r="C49" s="6" t="s">
        <v>10</v>
      </c>
      <c r="D49" s="4"/>
      <c r="E49" s="4"/>
      <c r="F49" s="10"/>
      <c r="G49" s="5"/>
      <c r="H49" s="5"/>
      <c r="I49" s="5"/>
      <c r="J49" s="5"/>
      <c r="K49" s="5"/>
      <c r="L49" s="4"/>
    </row>
    <row r="50" spans="1:12" ht="19.05" customHeight="1" thickBot="1" x14ac:dyDescent="0.35">
      <c r="A50" s="2"/>
      <c r="B50" s="53" t="s">
        <v>69</v>
      </c>
      <c r="C50" s="54"/>
      <c r="D50" s="54"/>
      <c r="E50" s="54"/>
      <c r="F50" s="54"/>
      <c r="G50" s="54"/>
      <c r="H50" s="54"/>
      <c r="I50" s="54"/>
      <c r="J50" s="54"/>
      <c r="K50" s="55"/>
      <c r="L50" s="11">
        <f>SUM(K46:K48)*E45</f>
        <v>21268.799999999999</v>
      </c>
    </row>
    <row r="51" spans="1:12" ht="30.6" customHeight="1" thickBot="1" x14ac:dyDescent="0.35">
      <c r="A51" s="2" t="s">
        <v>55</v>
      </c>
      <c r="B51" s="43" t="s">
        <v>256</v>
      </c>
      <c r="C51" s="39"/>
      <c r="D51" s="5" t="s">
        <v>264</v>
      </c>
      <c r="E51" s="6">
        <v>0</v>
      </c>
      <c r="F51" s="4"/>
      <c r="G51" s="4"/>
      <c r="H51" s="4"/>
      <c r="I51" s="4"/>
      <c r="J51" s="4"/>
      <c r="K51" s="4"/>
      <c r="L51" s="4"/>
    </row>
    <row r="52" spans="1:12" ht="10.8" thickBot="1" x14ac:dyDescent="0.35">
      <c r="A52" s="2" t="s">
        <v>56</v>
      </c>
      <c r="B52" s="41"/>
      <c r="C52" s="6" t="s">
        <v>13</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2" ht="10.8" thickBot="1" x14ac:dyDescent="0.35">
      <c r="A53" s="2" t="s">
        <v>57</v>
      </c>
      <c r="B53" s="38"/>
      <c r="C53" s="6" t="s">
        <v>15</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2" ht="10.8" thickBot="1" x14ac:dyDescent="0.35">
      <c r="A54" s="2" t="s">
        <v>136</v>
      </c>
      <c r="B54" s="38"/>
      <c r="C54" s="6" t="s">
        <v>139</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2" ht="10.8" thickBot="1" x14ac:dyDescent="0.35">
      <c r="A55" s="2" t="s">
        <v>10</v>
      </c>
      <c r="B55" s="38"/>
      <c r="C55" s="6" t="s">
        <v>10</v>
      </c>
      <c r="D55" s="4"/>
      <c r="E55" s="4"/>
      <c r="F55" s="10"/>
      <c r="G55" s="5"/>
      <c r="H55" s="5"/>
      <c r="I55" s="5"/>
      <c r="J55" s="5"/>
      <c r="K55" s="5"/>
      <c r="L55" s="4"/>
    </row>
    <row r="56" spans="1:12" ht="10.8" thickBot="1" x14ac:dyDescent="0.35">
      <c r="A56" s="2"/>
      <c r="B56" s="53" t="s">
        <v>70</v>
      </c>
      <c r="C56" s="54"/>
      <c r="D56" s="54"/>
      <c r="E56" s="54"/>
      <c r="F56" s="54"/>
      <c r="G56" s="54"/>
      <c r="H56" s="54"/>
      <c r="I56" s="54"/>
      <c r="J56" s="54"/>
      <c r="K56" s="55"/>
      <c r="L56" s="11">
        <f>SUM(K52:K54)*E51</f>
        <v>0</v>
      </c>
    </row>
    <row r="57" spans="1:12" ht="409.6" thickBot="1" x14ac:dyDescent="0.35">
      <c r="A57" s="2" t="s">
        <v>130</v>
      </c>
      <c r="B57" s="43" t="s">
        <v>257</v>
      </c>
      <c r="C57" s="39"/>
      <c r="D57" s="5" t="s">
        <v>264</v>
      </c>
      <c r="E57" s="6">
        <v>0</v>
      </c>
      <c r="F57" s="4"/>
      <c r="G57" s="4"/>
      <c r="H57" s="4"/>
      <c r="I57" s="4"/>
      <c r="J57" s="4"/>
      <c r="K57" s="4"/>
      <c r="L57" s="4"/>
    </row>
    <row r="58" spans="1:12" ht="10.8" thickBot="1" x14ac:dyDescent="0.35">
      <c r="A58" s="2" t="s">
        <v>131</v>
      </c>
      <c r="B58" s="41"/>
      <c r="C58" s="42" t="s">
        <v>118</v>
      </c>
      <c r="D58" s="41"/>
      <c r="E58" s="41"/>
      <c r="F58" s="43">
        <f>'Išlaidos darbuotojams'!G152</f>
        <v>0</v>
      </c>
      <c r="G58" s="43">
        <f>'Išlaidos investicijoms'!D127</f>
        <v>0</v>
      </c>
      <c r="H58" s="43">
        <f>'Išlaidos medžiagoms'!E138</f>
        <v>0</v>
      </c>
      <c r="I58" s="43">
        <f>'Išlaidos paslaugoms'!C137</f>
        <v>0</v>
      </c>
      <c r="J58" s="43">
        <f>0.05*(F58+G58+H58+I58)</f>
        <v>0</v>
      </c>
      <c r="K58" s="43">
        <f>SUM(F58:J58)</f>
        <v>0</v>
      </c>
      <c r="L58" s="4"/>
    </row>
    <row r="59" spans="1:12" ht="10.8" thickBot="1" x14ac:dyDescent="0.35">
      <c r="A59" s="2" t="s">
        <v>132</v>
      </c>
      <c r="B59" s="41"/>
      <c r="C59" s="42" t="s">
        <v>119</v>
      </c>
      <c r="D59" s="41"/>
      <c r="E59" s="41"/>
      <c r="F59" s="43">
        <f>'Išlaidos darbuotojams'!G157</f>
        <v>0</v>
      </c>
      <c r="G59" s="43">
        <f>'Išlaidos investicijoms'!D131</f>
        <v>0</v>
      </c>
      <c r="H59" s="43">
        <f>'Išlaidos medžiagoms'!E142</f>
        <v>0</v>
      </c>
      <c r="I59" s="43">
        <f>'Išlaidos paslaugoms'!C141</f>
        <v>0</v>
      </c>
      <c r="J59" s="43">
        <f>0.05*(F59+G59+H59+I59)</f>
        <v>0</v>
      </c>
      <c r="K59" s="43">
        <f>SUM(F59:J59)</f>
        <v>0</v>
      </c>
      <c r="L59" s="4"/>
    </row>
    <row r="60" spans="1:12" ht="10.8" thickBot="1" x14ac:dyDescent="0.35">
      <c r="A60" s="2" t="s">
        <v>137</v>
      </c>
      <c r="B60" s="41"/>
      <c r="C60" s="42" t="s">
        <v>120</v>
      </c>
      <c r="D60" s="41"/>
      <c r="E60" s="41"/>
      <c r="F60" s="43">
        <f>'Išlaidos darbuotojams'!G162</f>
        <v>0</v>
      </c>
      <c r="G60" s="43">
        <f>'Išlaidos investicijoms'!D135</f>
        <v>0</v>
      </c>
      <c r="H60" s="43">
        <f>'Išlaidos medžiagoms'!E146</f>
        <v>0</v>
      </c>
      <c r="I60" s="43">
        <f>'Išlaidos paslaugoms'!C145</f>
        <v>0</v>
      </c>
      <c r="J60" s="43">
        <f>0.05*(F60+G60+H60+I60)</f>
        <v>0</v>
      </c>
      <c r="K60" s="43">
        <f>SUM(F60:J60)</f>
        <v>0</v>
      </c>
      <c r="L60" s="4"/>
    </row>
    <row r="61" spans="1:12" ht="10.8" thickBot="1" x14ac:dyDescent="0.35">
      <c r="A61" s="2" t="s">
        <v>10</v>
      </c>
      <c r="B61" s="41"/>
      <c r="C61" s="42" t="s">
        <v>10</v>
      </c>
      <c r="D61" s="41"/>
      <c r="E61" s="41"/>
      <c r="F61" s="44"/>
      <c r="G61" s="43"/>
      <c r="H61" s="43"/>
      <c r="I61" s="43"/>
      <c r="J61" s="43"/>
      <c r="K61" s="43"/>
      <c r="L61" s="4"/>
    </row>
    <row r="62" spans="1:12" ht="19.05" customHeight="1" thickBot="1" x14ac:dyDescent="0.35">
      <c r="A62" s="2"/>
      <c r="B62" s="62" t="s">
        <v>110</v>
      </c>
      <c r="C62" s="63"/>
      <c r="D62" s="63"/>
      <c r="E62" s="63"/>
      <c r="F62" s="63"/>
      <c r="G62" s="63"/>
      <c r="H62" s="63"/>
      <c r="I62" s="63"/>
      <c r="J62" s="63"/>
      <c r="K62" s="64"/>
      <c r="L62" s="11">
        <f>SUM(K58:K60)*E57</f>
        <v>0</v>
      </c>
    </row>
    <row r="63" spans="1:12" ht="21" thickBot="1" x14ac:dyDescent="0.35">
      <c r="A63" s="2" t="s">
        <v>133</v>
      </c>
      <c r="B63" s="45" t="s">
        <v>17</v>
      </c>
      <c r="C63" s="41"/>
      <c r="D63" s="43" t="s">
        <v>264</v>
      </c>
      <c r="E63" s="42">
        <v>0</v>
      </c>
      <c r="F63" s="25"/>
      <c r="G63" s="25"/>
      <c r="H63" s="25"/>
      <c r="I63" s="25"/>
      <c r="J63" s="25"/>
      <c r="K63" s="25"/>
      <c r="L63" s="4"/>
    </row>
    <row r="64" spans="1:12" ht="50.55" customHeight="1" thickBot="1" x14ac:dyDescent="0.25">
      <c r="A64" s="2" t="s">
        <v>134</v>
      </c>
      <c r="B64" s="47" t="s">
        <v>258</v>
      </c>
      <c r="C64" s="42" t="s">
        <v>121</v>
      </c>
      <c r="D64" s="25"/>
      <c r="E64" s="25"/>
      <c r="F64" s="43">
        <f>'Išlaidos darbuotojams'!G169</f>
        <v>0</v>
      </c>
      <c r="G64" s="43">
        <f>'Išlaidos investicijoms'!D141</f>
        <v>0</v>
      </c>
      <c r="H64" s="43">
        <f>'Išlaidos medžiagoms'!E153</f>
        <v>0</v>
      </c>
      <c r="I64" s="43">
        <f>'Išlaidos paslaugoms'!C152</f>
        <v>0</v>
      </c>
      <c r="J64" s="43">
        <f>0.05*(F64+G64+H64+I64)</f>
        <v>0</v>
      </c>
      <c r="K64" s="43">
        <f>SUM(F64:J64)</f>
        <v>0</v>
      </c>
      <c r="L64" s="4"/>
    </row>
    <row r="65" spans="1:12" ht="10.8" thickBot="1" x14ac:dyDescent="0.35">
      <c r="A65" s="2" t="s">
        <v>135</v>
      </c>
      <c r="B65" s="7"/>
      <c r="C65" s="6" t="s">
        <v>122</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8" thickBot="1" x14ac:dyDescent="0.35">
      <c r="A66" s="2" t="s">
        <v>138</v>
      </c>
      <c r="B66" s="7"/>
      <c r="C66" s="6" t="s">
        <v>123</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8" thickBot="1" x14ac:dyDescent="0.35">
      <c r="A67" s="2" t="s">
        <v>10</v>
      </c>
      <c r="B67" s="7"/>
      <c r="C67" s="6" t="s">
        <v>10</v>
      </c>
      <c r="D67" s="4"/>
      <c r="E67" s="4"/>
      <c r="F67" s="10"/>
      <c r="G67" s="5"/>
      <c r="H67" s="5"/>
      <c r="I67" s="5"/>
      <c r="J67" s="5"/>
      <c r="K67" s="5"/>
      <c r="L67" s="4"/>
    </row>
    <row r="68" spans="1:12" ht="19.05" customHeight="1" thickBot="1" x14ac:dyDescent="0.35">
      <c r="A68" s="2"/>
      <c r="B68" s="53" t="s">
        <v>111</v>
      </c>
      <c r="C68" s="54"/>
      <c r="D68" s="54"/>
      <c r="E68" s="54"/>
      <c r="F68" s="54"/>
      <c r="G68" s="54"/>
      <c r="H68" s="54"/>
      <c r="I68" s="54"/>
      <c r="J68" s="54"/>
      <c r="K68" s="55"/>
      <c r="L68" s="11">
        <f>SUM(K64:K66)*E63</f>
        <v>0</v>
      </c>
    </row>
    <row r="69" spans="1:12" ht="21" thickBot="1" x14ac:dyDescent="0.35">
      <c r="A69" s="2" t="s">
        <v>140</v>
      </c>
      <c r="B69" s="3" t="s">
        <v>17</v>
      </c>
      <c r="C69" s="39"/>
      <c r="D69" s="5"/>
      <c r="E69" s="6">
        <v>0</v>
      </c>
      <c r="F69" s="4"/>
      <c r="G69" s="4"/>
      <c r="H69" s="4"/>
      <c r="I69" s="4"/>
      <c r="J69" s="4"/>
      <c r="K69" s="4"/>
      <c r="L69" s="4"/>
    </row>
    <row r="70" spans="1:12" ht="10.8" thickBot="1" x14ac:dyDescent="0.35">
      <c r="A70" s="2" t="s">
        <v>141</v>
      </c>
      <c r="B70" s="7"/>
      <c r="C70" s="6" t="s">
        <v>124</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8" thickBot="1" x14ac:dyDescent="0.35">
      <c r="A71" s="2" t="s">
        <v>142</v>
      </c>
      <c r="B71" s="7"/>
      <c r="C71" s="6" t="s">
        <v>125</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8" thickBot="1" x14ac:dyDescent="0.35">
      <c r="A72" s="2" t="s">
        <v>142</v>
      </c>
      <c r="B72" s="7"/>
      <c r="C72" s="6" t="s">
        <v>126</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8" thickBot="1" x14ac:dyDescent="0.35">
      <c r="A73" s="2" t="s">
        <v>10</v>
      </c>
      <c r="B73" s="7"/>
      <c r="C73" s="6" t="s">
        <v>10</v>
      </c>
      <c r="D73" s="4"/>
      <c r="E73" s="4"/>
      <c r="F73" s="10"/>
      <c r="G73" s="5"/>
      <c r="H73" s="5"/>
      <c r="I73" s="5"/>
      <c r="J73" s="5"/>
      <c r="K73" s="5"/>
      <c r="L73" s="4"/>
    </row>
    <row r="74" spans="1:12" ht="19.05" customHeight="1" thickBot="1" x14ac:dyDescent="0.35">
      <c r="A74" s="2"/>
      <c r="B74" s="53" t="s">
        <v>112</v>
      </c>
      <c r="C74" s="54"/>
      <c r="D74" s="54"/>
      <c r="E74" s="54"/>
      <c r="F74" s="54"/>
      <c r="G74" s="54"/>
      <c r="H74" s="54"/>
      <c r="I74" s="54"/>
      <c r="J74" s="54"/>
      <c r="K74" s="55"/>
      <c r="L74" s="11">
        <f>SUM(K70:K72)*E69</f>
        <v>0</v>
      </c>
    </row>
    <row r="75" spans="1:12" ht="21" thickBot="1" x14ac:dyDescent="0.35">
      <c r="A75" s="2" t="s">
        <v>143</v>
      </c>
      <c r="B75" s="3" t="s">
        <v>17</v>
      </c>
      <c r="C75" s="39"/>
      <c r="D75" s="5"/>
      <c r="E75" s="6">
        <v>0</v>
      </c>
      <c r="F75" s="4"/>
      <c r="G75" s="4"/>
      <c r="H75" s="4"/>
      <c r="I75" s="4"/>
      <c r="J75" s="4"/>
      <c r="K75" s="4"/>
      <c r="L75" s="4"/>
    </row>
    <row r="76" spans="1:12" ht="10.8" thickBot="1" x14ac:dyDescent="0.35">
      <c r="A76" s="2" t="s">
        <v>144</v>
      </c>
      <c r="B76" s="7"/>
      <c r="C76" s="6" t="s">
        <v>127</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8" thickBot="1" x14ac:dyDescent="0.35">
      <c r="A77" s="2" t="s">
        <v>145</v>
      </c>
      <c r="B77" s="7"/>
      <c r="C77" s="6" t="s">
        <v>128</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8" thickBot="1" x14ac:dyDescent="0.35">
      <c r="A78" s="2" t="s">
        <v>145</v>
      </c>
      <c r="B78" s="7"/>
      <c r="C78" s="6" t="s">
        <v>129</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8" thickBot="1" x14ac:dyDescent="0.35">
      <c r="A79" s="2" t="s">
        <v>10</v>
      </c>
      <c r="B79" s="7"/>
      <c r="C79" s="6" t="s">
        <v>10</v>
      </c>
      <c r="D79" s="4"/>
      <c r="E79" s="4"/>
      <c r="F79" s="10"/>
      <c r="G79" s="5"/>
      <c r="H79" s="5"/>
      <c r="I79" s="5"/>
      <c r="J79" s="5"/>
      <c r="K79" s="5"/>
      <c r="L79" s="4"/>
    </row>
    <row r="80" spans="1:12" ht="19.05" customHeight="1" thickBot="1" x14ac:dyDescent="0.35">
      <c r="A80" s="2"/>
      <c r="B80" s="53" t="s">
        <v>117</v>
      </c>
      <c r="C80" s="54"/>
      <c r="D80" s="54"/>
      <c r="E80" s="54"/>
      <c r="F80" s="54"/>
      <c r="G80" s="54"/>
      <c r="H80" s="54"/>
      <c r="I80" s="54"/>
      <c r="J80" s="54"/>
      <c r="K80" s="55"/>
      <c r="L80" s="11">
        <f>SUM(K76:K78)*E75</f>
        <v>0</v>
      </c>
    </row>
    <row r="81" spans="1:12" ht="12" customHeight="1" thickBot="1" x14ac:dyDescent="0.35">
      <c r="A81" s="2"/>
      <c r="B81" s="5" t="s">
        <v>10</v>
      </c>
      <c r="C81" s="5"/>
      <c r="D81" s="5"/>
      <c r="E81" s="5"/>
      <c r="F81" s="5"/>
      <c r="G81" s="5"/>
      <c r="H81" s="5"/>
      <c r="I81" s="5"/>
      <c r="J81" s="5"/>
      <c r="K81" s="5"/>
      <c r="L81" s="5"/>
    </row>
    <row r="82" spans="1:12" ht="12" customHeight="1" thickBot="1" x14ac:dyDescent="0.35">
      <c r="A82" s="2"/>
      <c r="B82" s="56" t="s">
        <v>72</v>
      </c>
      <c r="C82" s="57"/>
      <c r="D82" s="57"/>
      <c r="E82" s="57"/>
      <c r="F82" s="57"/>
      <c r="G82" s="57"/>
      <c r="H82" s="57"/>
      <c r="I82" s="57"/>
      <c r="J82" s="57"/>
      <c r="K82" s="58"/>
      <c r="L82" s="12">
        <f>SUM(L50,L56,L62+L68+L74+L80)</f>
        <v>21268.799999999999</v>
      </c>
    </row>
    <row r="83" spans="1:12" ht="10.8" thickBot="1" x14ac:dyDescent="0.35">
      <c r="A83" s="2"/>
      <c r="B83" s="56" t="s">
        <v>73</v>
      </c>
      <c r="C83" s="57"/>
      <c r="D83" s="57"/>
      <c r="E83" s="57"/>
      <c r="F83" s="57"/>
      <c r="G83" s="57"/>
      <c r="H83" s="57"/>
      <c r="I83" s="57"/>
      <c r="J83" s="57"/>
      <c r="K83" s="58"/>
      <c r="L83" s="23">
        <f>+L82-L43</f>
        <v>-21563.325000000008</v>
      </c>
    </row>
  </sheetData>
  <mergeCells count="18">
    <mergeCell ref="B74:K74"/>
    <mergeCell ref="B80:K80"/>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214"/>
  <sheetViews>
    <sheetView zoomScale="85" zoomScaleNormal="85" workbookViewId="0">
      <selection activeCell="K36" sqref="K36"/>
    </sheetView>
  </sheetViews>
  <sheetFormatPr defaultColWidth="8.77734375" defaultRowHeight="10.199999999999999" x14ac:dyDescent="0.3"/>
  <cols>
    <col min="1" max="1" width="30.77734375" style="1" customWidth="1"/>
    <col min="2" max="2" width="10" style="1" customWidth="1"/>
    <col min="3" max="3" width="11.21875" style="1" customWidth="1"/>
    <col min="4" max="4" width="19.44140625" style="1" customWidth="1"/>
    <col min="5" max="5" width="20.44140625" style="1" customWidth="1"/>
    <col min="6" max="6" width="14" style="1" customWidth="1"/>
    <col min="7" max="7" width="13.77734375" style="1" customWidth="1"/>
    <col min="8" max="16384" width="8.77734375" style="1"/>
  </cols>
  <sheetData>
    <row r="1" spans="1:7" ht="15.75" customHeight="1" thickBot="1" x14ac:dyDescent="0.35">
      <c r="A1" s="65" t="s">
        <v>74</v>
      </c>
      <c r="B1" s="66"/>
      <c r="C1" s="66"/>
      <c r="D1" s="66"/>
      <c r="E1" s="66"/>
      <c r="F1" s="66"/>
      <c r="G1" s="67"/>
    </row>
    <row r="2" spans="1:7" ht="68.25" customHeight="1" thickBot="1" x14ac:dyDescent="0.35">
      <c r="A2" s="31" t="s">
        <v>85</v>
      </c>
      <c r="B2" s="32" t="s">
        <v>18</v>
      </c>
      <c r="C2" s="32" t="s">
        <v>19</v>
      </c>
      <c r="D2" s="32" t="s">
        <v>76</v>
      </c>
      <c r="E2" s="32" t="s">
        <v>77</v>
      </c>
      <c r="F2" s="32" t="s">
        <v>20</v>
      </c>
      <c r="G2" s="32" t="s">
        <v>78</v>
      </c>
    </row>
    <row r="3" spans="1:7" ht="10.8" thickBot="1" x14ac:dyDescent="0.35">
      <c r="A3" s="33">
        <v>1</v>
      </c>
      <c r="B3" s="34">
        <v>2</v>
      </c>
      <c r="C3" s="33">
        <v>3</v>
      </c>
      <c r="D3" s="34">
        <v>4</v>
      </c>
      <c r="E3" s="33">
        <v>5</v>
      </c>
      <c r="F3" s="34">
        <v>6</v>
      </c>
      <c r="G3" s="33">
        <v>7</v>
      </c>
    </row>
    <row r="4" spans="1:7" ht="27.75" customHeight="1" thickBot="1" x14ac:dyDescent="0.35">
      <c r="A4" s="24" t="str">
        <f>'PI skaičiuoklė'!B6</f>
        <v xml:space="preserve">Alkoholio kontrolės įstatymo 16 straipsnio 7 dalis: Didmeninės ir mažmeninės prekybos alkoholio produktais licencijavimo taisykles, remdamasi šiuo Įstatymu, Civiliniu kodeksu ir Europos Sąjungos teisės reikalavimais, nustato Lietuvos Respublikos Vyriausybė. Didmeninės ir mažmeninės prekybos alkoholio produktais licencijavimo taisyklių, patvirtintų patvirtintas Lietuvos Respublikos Vyriausybės 2004 m. gegužės 20 d. nutarimu Nr. 618 „Dėl Didmeninės ir mažmeninės prekybos alkoholio produktais licencijavimo taisyklių patvirtinimo“, 3. Nustatomos šių rūšių licencijos verstis didmenine ar mažmenine prekyba alkoholiniais gėrimais:
3.1. verstis didmenine prekyba alkoholiniais gėrimais;
3.2. verstis didmenine prekyba alumi, alaus mišiniais su nealkoholiniais gėrimais, natūralios fermentacijos sidru, kurio tūrinė etilo alkoholio koncentracija neviršija 8,5 procento;
3.3. verstis mažmenine prekyba alkoholiniais gėrimais;
3.4. verstis mažmenine prekyba alkoholiniais gėrimais, kurių tūrinė etilo alkoholio koncentracija neviršija 22 procentų;
3.5. verstis mažmenine prekyba alumi, alaus mišiniais su nealkoholiniais gėrimais, natūralios fermentacijos sidru, kurio tūrinė etilo alkoholio koncentracija neviršija 8,5 procento;
3.6. verstis mažmenine prekyba alumi, alaus mišiniais su nealkoholiniais gėrimais, natūralios fermentacijos sidru, kurių tūrinė etilo alkoholio koncentracija neviršija 7,5 procento;
3.6(1). verstis mažmenine prekyba alkoholiniais gėrimais, kurių tūrinė etilo alkoholio koncentracija neviršija 15 procentų, kurortinio, poilsio ir turizmo sezonų laikotarpiu; &lt;...&gt;    
3.9. vienkartinės – verstis mažmenine prekyba natūralios fermentacijos alkoholiniais gėrimais, kurių tūrinė etilo alkoholio koncentracija neviršija 13 procentų, parodose;
3.10. vienkartinės – verstis mažmenine prekyba alumi ir alaus mišiniais su nealkoholiniais gėrimais, kurių tūrinė etilo alkoholio koncentracija neviršija 13 procentų, natūralios fermentacijos sidru, kurio tūrinė etilo alkoholio koncentracija neviršija 8,5 procento, parodose;
3.11. vienkartinės – verstis mažmenine prekyba alkoholiniais gėrimais parodose ir mugėse, rengiamose stacionariuose pastatuose;
3.12. vienkartinės – verstis mažmenine prekyba natūralios fermentacijos alkoholiniais gėrimais, kurių tūrinė etilo alkoholio koncentracija neviršija 7,5 procento, masiniuose renginiuose ir mugėse;
3.13. vienkartinės – verstis mažmenine prekyba alumi, alaus mišiniais su nealkoholiniais gėrimais ir natūralios fermentacijos sidru, kurių tūrinė etilo alkoholio koncentracija neviršija 7,5 procento, masiniuose renginiuose ir mugėse. </v>
      </c>
      <c r="B4" s="4"/>
      <c r="C4" s="25"/>
      <c r="D4" s="25"/>
      <c r="E4" s="25"/>
      <c r="F4" s="25"/>
      <c r="G4" s="25"/>
    </row>
    <row r="5" spans="1:7" ht="21" thickBot="1" x14ac:dyDescent="0.35">
      <c r="A5" s="8" t="str">
        <f>'PI skaičiuoklė'!C7</f>
        <v>pateikti dokumentus dėl licencijos gavimo</v>
      </c>
      <c r="B5" s="4"/>
      <c r="C5" s="25"/>
      <c r="D5" s="25"/>
      <c r="E5" s="25"/>
      <c r="F5" s="25"/>
      <c r="G5" s="25"/>
    </row>
    <row r="6" spans="1:7" ht="11.1" customHeight="1" thickBot="1" x14ac:dyDescent="0.35">
      <c r="A6" s="26"/>
      <c r="B6" s="5" t="s">
        <v>262</v>
      </c>
      <c r="C6" s="5">
        <v>1</v>
      </c>
      <c r="D6" s="5">
        <v>8.82</v>
      </c>
      <c r="E6" s="5">
        <v>1</v>
      </c>
      <c r="F6" s="5">
        <v>1</v>
      </c>
      <c r="G6" s="5">
        <f>+C6*D6*E6*F6</f>
        <v>8.82</v>
      </c>
    </row>
    <row r="7" spans="1:7" ht="10.8" thickBot="1" x14ac:dyDescent="0.35">
      <c r="A7" s="13"/>
      <c r="B7" s="5" t="s">
        <v>22</v>
      </c>
      <c r="C7" s="5">
        <v>0</v>
      </c>
      <c r="D7" s="5">
        <v>0</v>
      </c>
      <c r="E7" s="5">
        <v>0</v>
      </c>
      <c r="F7" s="5">
        <v>0</v>
      </c>
      <c r="G7" s="5">
        <f t="shared" ref="G7" si="0">+C7*D7*E7*F7</f>
        <v>0</v>
      </c>
    </row>
    <row r="8" spans="1:7" ht="10.8" thickBot="1" x14ac:dyDescent="0.35">
      <c r="A8" s="13"/>
      <c r="B8" s="5" t="s">
        <v>10</v>
      </c>
      <c r="C8" s="5"/>
      <c r="D8" s="5"/>
      <c r="E8" s="5"/>
      <c r="F8" s="5"/>
      <c r="G8" s="5"/>
    </row>
    <row r="9" spans="1:7" ht="12.75" customHeight="1" thickBot="1" x14ac:dyDescent="0.35">
      <c r="A9" s="53" t="s">
        <v>79</v>
      </c>
      <c r="B9" s="54"/>
      <c r="C9" s="54"/>
      <c r="D9" s="54"/>
      <c r="E9" s="54"/>
      <c r="F9" s="55"/>
      <c r="G9" s="5">
        <f>SUM(G6:G8)</f>
        <v>8.82</v>
      </c>
    </row>
    <row r="10" spans="1:7" ht="10.8" thickBot="1" x14ac:dyDescent="0.35">
      <c r="A10" s="8" t="str">
        <f>'PI skaičiuoklė'!C8</f>
        <v>Veiksmas A2</v>
      </c>
      <c r="B10" s="39"/>
      <c r="C10" s="39"/>
      <c r="D10" s="39"/>
      <c r="E10" s="39"/>
      <c r="F10" s="39"/>
      <c r="G10" s="39"/>
    </row>
    <row r="11" spans="1:7" ht="10.8" thickBot="1" x14ac:dyDescent="0.35">
      <c r="A11" s="26"/>
      <c r="B11" s="5" t="s">
        <v>23</v>
      </c>
      <c r="C11" s="5">
        <v>0</v>
      </c>
      <c r="D11" s="5">
        <v>0</v>
      </c>
      <c r="E11" s="5">
        <v>0</v>
      </c>
      <c r="F11" s="5">
        <v>0</v>
      </c>
      <c r="G11" s="5">
        <f>+C11*D11*E11*F11</f>
        <v>0</v>
      </c>
    </row>
    <row r="12" spans="1:7" ht="10.8" thickBot="1" x14ac:dyDescent="0.35">
      <c r="A12" s="13"/>
      <c r="B12" s="5" t="s">
        <v>24</v>
      </c>
      <c r="C12" s="5">
        <v>0</v>
      </c>
      <c r="D12" s="5">
        <v>0</v>
      </c>
      <c r="E12" s="5">
        <v>0</v>
      </c>
      <c r="F12" s="5">
        <v>0</v>
      </c>
      <c r="G12" s="5">
        <f t="shared" ref="G12" si="1">+C12*D12*E12*F12</f>
        <v>0</v>
      </c>
    </row>
    <row r="13" spans="1:7" ht="10.8" thickBot="1" x14ac:dyDescent="0.35">
      <c r="A13" s="13"/>
      <c r="B13" s="5" t="s">
        <v>10</v>
      </c>
      <c r="C13" s="5"/>
      <c r="D13" s="5"/>
      <c r="E13" s="5"/>
      <c r="F13" s="5"/>
      <c r="G13" s="5"/>
    </row>
    <row r="14" spans="1:7" ht="10.8" thickBot="1" x14ac:dyDescent="0.35">
      <c r="A14" s="53" t="s">
        <v>80</v>
      </c>
      <c r="B14" s="54"/>
      <c r="C14" s="54"/>
      <c r="D14" s="54"/>
      <c r="E14" s="54"/>
      <c r="F14" s="55"/>
      <c r="G14" s="5">
        <f>SUM(G11:G13)</f>
        <v>0</v>
      </c>
    </row>
    <row r="15" spans="1:7" ht="10.8" thickBot="1" x14ac:dyDescent="0.35">
      <c r="A15" s="8" t="str">
        <f>'PI skaičiuoklė'!C9</f>
        <v>Veiksmas A3</v>
      </c>
      <c r="B15" s="39"/>
      <c r="C15" s="39"/>
      <c r="D15" s="39"/>
      <c r="E15" s="39"/>
      <c r="F15" s="39"/>
      <c r="G15" s="39"/>
    </row>
    <row r="16" spans="1:7" ht="10.8" thickBot="1" x14ac:dyDescent="0.35">
      <c r="A16" s="26"/>
      <c r="B16" s="5" t="s">
        <v>183</v>
      </c>
      <c r="C16" s="5">
        <v>0</v>
      </c>
      <c r="D16" s="5">
        <v>0</v>
      </c>
      <c r="E16" s="5">
        <v>0</v>
      </c>
      <c r="F16" s="5">
        <v>0</v>
      </c>
      <c r="G16" s="5">
        <f>+C16*D16*E16*F16</f>
        <v>0</v>
      </c>
    </row>
    <row r="17" spans="1:7" ht="10.8" thickBot="1" x14ac:dyDescent="0.35">
      <c r="A17" s="13"/>
      <c r="B17" s="5" t="s">
        <v>184</v>
      </c>
      <c r="C17" s="5">
        <v>0</v>
      </c>
      <c r="D17" s="5">
        <v>0</v>
      </c>
      <c r="E17" s="5">
        <v>0</v>
      </c>
      <c r="F17" s="5">
        <v>0</v>
      </c>
      <c r="G17" s="5">
        <f t="shared" ref="G17" si="2">+C17*D17*E17*F17</f>
        <v>0</v>
      </c>
    </row>
    <row r="18" spans="1:7" ht="10.8" thickBot="1" x14ac:dyDescent="0.35">
      <c r="A18" s="13"/>
      <c r="B18" s="5" t="s">
        <v>10</v>
      </c>
      <c r="C18" s="5"/>
      <c r="D18" s="5"/>
      <c r="E18" s="5"/>
      <c r="F18" s="5"/>
      <c r="G18" s="5"/>
    </row>
    <row r="19" spans="1:7" ht="10.8" thickBot="1" x14ac:dyDescent="0.35">
      <c r="A19" s="53" t="s">
        <v>146</v>
      </c>
      <c r="B19" s="54"/>
      <c r="C19" s="54"/>
      <c r="D19" s="54"/>
      <c r="E19" s="54"/>
      <c r="F19" s="55"/>
      <c r="G19" s="5">
        <f>SUM(G16:G18)</f>
        <v>0</v>
      </c>
    </row>
    <row r="20" spans="1:7" ht="10.8" thickBot="1" x14ac:dyDescent="0.35">
      <c r="A20" s="56" t="s">
        <v>81</v>
      </c>
      <c r="B20" s="57"/>
      <c r="C20" s="57"/>
      <c r="D20" s="57"/>
      <c r="E20" s="57"/>
      <c r="F20" s="58"/>
      <c r="G20" s="27">
        <f>SUM(G9,G14,G19)</f>
        <v>8.82</v>
      </c>
    </row>
    <row r="21" spans="1:7" ht="153.6" thickBot="1" x14ac:dyDescent="0.35">
      <c r="A21" s="24" t="str">
        <f>'PI skaičiuoklė'!B12</f>
        <v>Alkoholio kontrolės įstatymo 18(6) straipsnio 3 dalis: Įmonės, Europos juridiniai asmenys ir jų filialai, turintys licencijas verstis mažmenine prekyba alkoholiniais gėrimais, privalo kreiptis į licenciją išdavusią instituciją dėl licencijos patikslinimo, kai savivaldybės taryba, vadovaudamasi šio Įstatymo 18 straipsnio 9 dalimi, apriboja įmonės, Europos juridinio asmens ar jo filialo prekybos alkoholiniais gėrimais laiką, per 5 darbo dienas nuo savivaldybės administracijos rašytinio pranešimo apie savivaldybės tarybos nustatytą apribojimą gavimo dienos.</v>
      </c>
      <c r="B21" s="4"/>
      <c r="C21" s="4"/>
      <c r="D21" s="4"/>
      <c r="E21" s="4"/>
      <c r="F21" s="4"/>
      <c r="G21" s="4"/>
    </row>
    <row r="22" spans="1:7" ht="21" thickBot="1" x14ac:dyDescent="0.35">
      <c r="A22" s="8" t="str">
        <f>'PI skaičiuoklė'!C13</f>
        <v>pateikti dokumentus licencijos patikslinimui</v>
      </c>
      <c r="B22" s="4"/>
      <c r="C22" s="4"/>
      <c r="D22" s="4"/>
      <c r="E22" s="4"/>
      <c r="F22" s="4"/>
      <c r="G22" s="4"/>
    </row>
    <row r="23" spans="1:7" ht="41.4" thickBot="1" x14ac:dyDescent="0.35">
      <c r="A23" s="26"/>
      <c r="B23" s="5" t="s">
        <v>262</v>
      </c>
      <c r="C23" s="5">
        <v>1</v>
      </c>
      <c r="D23" s="5">
        <v>8.82</v>
      </c>
      <c r="E23" s="5">
        <v>1</v>
      </c>
      <c r="F23" s="5">
        <v>1</v>
      </c>
      <c r="G23" s="5">
        <f t="shared" ref="G23:G24" si="3">+C23*D23*E23*F23</f>
        <v>8.82</v>
      </c>
    </row>
    <row r="24" spans="1:7" ht="10.8" thickBot="1" x14ac:dyDescent="0.35">
      <c r="A24" s="13"/>
      <c r="B24" s="5" t="s">
        <v>26</v>
      </c>
      <c r="C24" s="5">
        <v>0</v>
      </c>
      <c r="D24" s="5">
        <v>0</v>
      </c>
      <c r="E24" s="5">
        <v>0</v>
      </c>
      <c r="F24" s="5">
        <v>0</v>
      </c>
      <c r="G24" s="5">
        <f t="shared" si="3"/>
        <v>0</v>
      </c>
    </row>
    <row r="25" spans="1:7" ht="10.8" thickBot="1" x14ac:dyDescent="0.35">
      <c r="A25" s="13"/>
      <c r="B25" s="5" t="s">
        <v>10</v>
      </c>
      <c r="C25" s="5"/>
      <c r="D25" s="5"/>
      <c r="E25" s="5"/>
      <c r="F25" s="5"/>
      <c r="G25" s="5"/>
    </row>
    <row r="26" spans="1:7" ht="10.8" thickBot="1" x14ac:dyDescent="0.35">
      <c r="A26" s="53" t="s">
        <v>82</v>
      </c>
      <c r="B26" s="54"/>
      <c r="C26" s="54"/>
      <c r="D26" s="54"/>
      <c r="E26" s="54"/>
      <c r="F26" s="55"/>
      <c r="G26" s="5">
        <f>SUM(G23:G25)</f>
        <v>8.82</v>
      </c>
    </row>
    <row r="27" spans="1:7" ht="10.8" thickBot="1" x14ac:dyDescent="0.35">
      <c r="A27" s="8" t="str">
        <f>'PI skaičiuoklė'!C14</f>
        <v>Veiksmas B2</v>
      </c>
      <c r="B27" s="4"/>
      <c r="C27" s="4"/>
      <c r="D27" s="4"/>
      <c r="E27" s="4"/>
      <c r="F27" s="4"/>
      <c r="G27" s="4"/>
    </row>
    <row r="28" spans="1:7" ht="10.8" thickBot="1" x14ac:dyDescent="0.35">
      <c r="A28" s="26"/>
      <c r="B28" s="5" t="s">
        <v>27</v>
      </c>
      <c r="C28" s="5">
        <v>0</v>
      </c>
      <c r="D28" s="5">
        <v>0</v>
      </c>
      <c r="E28" s="5">
        <v>0</v>
      </c>
      <c r="F28" s="5">
        <v>0</v>
      </c>
      <c r="G28" s="5">
        <f t="shared" ref="G28:G29" si="4">+C28*D28*E28*F28</f>
        <v>0</v>
      </c>
    </row>
    <row r="29" spans="1:7" ht="10.8" thickBot="1" x14ac:dyDescent="0.35">
      <c r="A29" s="13"/>
      <c r="B29" s="5" t="s">
        <v>28</v>
      </c>
      <c r="C29" s="5">
        <v>0</v>
      </c>
      <c r="D29" s="5">
        <v>0</v>
      </c>
      <c r="E29" s="5">
        <v>0</v>
      </c>
      <c r="F29" s="5">
        <v>0</v>
      </c>
      <c r="G29" s="5">
        <f t="shared" si="4"/>
        <v>0</v>
      </c>
    </row>
    <row r="30" spans="1:7" ht="10.8" thickBot="1" x14ac:dyDescent="0.35">
      <c r="A30" s="13"/>
      <c r="B30" s="5" t="s">
        <v>10</v>
      </c>
      <c r="C30" s="5"/>
      <c r="D30" s="5"/>
      <c r="E30" s="5"/>
      <c r="F30" s="5"/>
      <c r="G30" s="5"/>
    </row>
    <row r="31" spans="1:7" ht="10.8" thickBot="1" x14ac:dyDescent="0.35">
      <c r="A31" s="53" t="s">
        <v>83</v>
      </c>
      <c r="B31" s="54"/>
      <c r="C31" s="54"/>
      <c r="D31" s="54"/>
      <c r="E31" s="54"/>
      <c r="F31" s="55"/>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181</v>
      </c>
      <c r="C33" s="5">
        <v>0</v>
      </c>
      <c r="D33" s="5">
        <v>0</v>
      </c>
      <c r="E33" s="5">
        <v>0</v>
      </c>
      <c r="F33" s="5">
        <v>0</v>
      </c>
      <c r="G33" s="5">
        <f>+C33*D33*E33*F33</f>
        <v>0</v>
      </c>
    </row>
    <row r="34" spans="1:7" ht="10.8" thickBot="1" x14ac:dyDescent="0.35">
      <c r="A34" s="13"/>
      <c r="B34" s="5" t="s">
        <v>182</v>
      </c>
      <c r="C34" s="5">
        <v>0</v>
      </c>
      <c r="D34" s="5">
        <v>0</v>
      </c>
      <c r="E34" s="5">
        <v>0</v>
      </c>
      <c r="F34" s="5">
        <v>0</v>
      </c>
      <c r="G34" s="5">
        <f t="shared" ref="G34" si="5">+C34*D34*E34*F34</f>
        <v>0</v>
      </c>
    </row>
    <row r="35" spans="1:7" ht="10.8" thickBot="1" x14ac:dyDescent="0.35">
      <c r="A35" s="13"/>
      <c r="B35" s="5" t="s">
        <v>10</v>
      </c>
      <c r="C35" s="5"/>
      <c r="D35" s="5"/>
      <c r="E35" s="5"/>
      <c r="F35" s="5"/>
      <c r="G35" s="5"/>
    </row>
    <row r="36" spans="1:7" ht="10.8" thickBot="1" x14ac:dyDescent="0.35">
      <c r="A36" s="53" t="s">
        <v>147</v>
      </c>
      <c r="B36" s="54"/>
      <c r="C36" s="54"/>
      <c r="D36" s="54"/>
      <c r="E36" s="54"/>
      <c r="F36" s="55"/>
      <c r="G36" s="5">
        <f>SUM(G33:G35)</f>
        <v>0</v>
      </c>
    </row>
    <row r="37" spans="1:7" ht="10.8" thickBot="1" x14ac:dyDescent="0.35">
      <c r="A37" s="56" t="s">
        <v>84</v>
      </c>
      <c r="B37" s="57"/>
      <c r="C37" s="57"/>
      <c r="D37" s="57"/>
      <c r="E37" s="57"/>
      <c r="F37" s="58"/>
      <c r="G37" s="27">
        <f>SUM(G26,G31,G36)</f>
        <v>8.82</v>
      </c>
    </row>
    <row r="38" spans="1:7" ht="409.6" thickBot="1" x14ac:dyDescent="0.35">
      <c r="A38" s="24" t="str">
        <f>'PI skaičiuoklė'!B18</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v>
      </c>
      <c r="B38" s="4"/>
      <c r="C38" s="4"/>
      <c r="D38" s="4"/>
      <c r="E38" s="4"/>
      <c r="F38" s="4"/>
      <c r="G38" s="4"/>
    </row>
    <row r="39" spans="1:7" ht="21" thickBot="1" x14ac:dyDescent="0.35">
      <c r="A39" s="8" t="str">
        <f>'PI skaičiuoklė'!C19</f>
        <v>Pateikti prašymą ir dokumentus licencijai gauti</v>
      </c>
      <c r="B39" s="4"/>
      <c r="C39" s="4"/>
      <c r="D39" s="4"/>
      <c r="E39" s="4"/>
      <c r="F39" s="4"/>
      <c r="G39" s="4"/>
    </row>
    <row r="40" spans="1:7" ht="41.4" thickBot="1" x14ac:dyDescent="0.35">
      <c r="A40" s="26"/>
      <c r="B40" s="5" t="s">
        <v>262</v>
      </c>
      <c r="C40" s="5">
        <v>1</v>
      </c>
      <c r="D40" s="5">
        <v>0</v>
      </c>
      <c r="E40" s="5">
        <v>0.5</v>
      </c>
      <c r="F40" s="5">
        <v>1</v>
      </c>
      <c r="G40" s="5">
        <f t="shared" ref="G40:G41" si="6">+C40*D40*E40*F40</f>
        <v>0</v>
      </c>
    </row>
    <row r="41" spans="1:7" ht="10.8" thickBot="1" x14ac:dyDescent="0.35">
      <c r="A41" s="13"/>
      <c r="B41" s="5" t="s">
        <v>149</v>
      </c>
      <c r="C41" s="5">
        <v>0</v>
      </c>
      <c r="D41" s="5">
        <v>0</v>
      </c>
      <c r="E41" s="5">
        <v>0</v>
      </c>
      <c r="F41" s="5">
        <v>0</v>
      </c>
      <c r="G41" s="5">
        <f t="shared" si="6"/>
        <v>0</v>
      </c>
    </row>
    <row r="42" spans="1:7" ht="10.8" thickBot="1" x14ac:dyDescent="0.35">
      <c r="A42" s="13"/>
      <c r="B42" s="5" t="s">
        <v>10</v>
      </c>
      <c r="C42" s="5"/>
      <c r="D42" s="5"/>
      <c r="E42" s="5"/>
      <c r="F42" s="5"/>
      <c r="G42" s="5"/>
    </row>
    <row r="43" spans="1:7" ht="10.8" thickBot="1" x14ac:dyDescent="0.35">
      <c r="A43" s="53" t="s">
        <v>152</v>
      </c>
      <c r="B43" s="54"/>
      <c r="C43" s="54"/>
      <c r="D43" s="54"/>
      <c r="E43" s="54"/>
      <c r="F43" s="55"/>
      <c r="G43" s="5">
        <f>SUM(G40:G42)</f>
        <v>0</v>
      </c>
    </row>
    <row r="44" spans="1:7" ht="10.8" thickBot="1" x14ac:dyDescent="0.35">
      <c r="A44" s="8" t="str">
        <f>'PI skaičiuoklė'!C20</f>
        <v>Veiksmas C2</v>
      </c>
      <c r="B44" s="4"/>
      <c r="C44" s="4"/>
      <c r="D44" s="4"/>
      <c r="E44" s="4"/>
      <c r="F44" s="4"/>
      <c r="G44" s="4"/>
    </row>
    <row r="45" spans="1:7" ht="10.8" thickBot="1" x14ac:dyDescent="0.35">
      <c r="A45" s="26"/>
      <c r="B45" s="5" t="s">
        <v>150</v>
      </c>
      <c r="C45" s="5">
        <v>0</v>
      </c>
      <c r="D45" s="5">
        <v>0</v>
      </c>
      <c r="E45" s="5">
        <v>0</v>
      </c>
      <c r="F45" s="5">
        <v>0</v>
      </c>
      <c r="G45" s="5">
        <f t="shared" ref="G45:G46" si="7">+C45*D45*E45*F45</f>
        <v>0</v>
      </c>
    </row>
    <row r="46" spans="1:7" ht="10.8" thickBot="1" x14ac:dyDescent="0.35">
      <c r="A46" s="13"/>
      <c r="B46" s="5" t="s">
        <v>151</v>
      </c>
      <c r="C46" s="5">
        <v>0</v>
      </c>
      <c r="D46" s="5">
        <v>0</v>
      </c>
      <c r="E46" s="5">
        <v>0</v>
      </c>
      <c r="F46" s="5">
        <v>0</v>
      </c>
      <c r="G46" s="5">
        <f t="shared" si="7"/>
        <v>0</v>
      </c>
    </row>
    <row r="47" spans="1:7" ht="10.8" thickBot="1" x14ac:dyDescent="0.35">
      <c r="A47" s="13"/>
      <c r="B47" s="5" t="s">
        <v>10</v>
      </c>
      <c r="C47" s="5"/>
      <c r="D47" s="5"/>
      <c r="E47" s="5"/>
      <c r="F47" s="5"/>
      <c r="G47" s="5"/>
    </row>
    <row r="48" spans="1:7" ht="10.8" thickBot="1" x14ac:dyDescent="0.35">
      <c r="A48" s="53" t="s">
        <v>153</v>
      </c>
      <c r="B48" s="54"/>
      <c r="C48" s="54"/>
      <c r="D48" s="54"/>
      <c r="E48" s="54"/>
      <c r="F48" s="55"/>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188</v>
      </c>
      <c r="C50" s="5">
        <v>0</v>
      </c>
      <c r="D50" s="5">
        <v>0</v>
      </c>
      <c r="E50" s="5">
        <v>0</v>
      </c>
      <c r="F50" s="5">
        <v>0</v>
      </c>
      <c r="G50" s="5">
        <f>+C50*D50*E50*F50</f>
        <v>0</v>
      </c>
    </row>
    <row r="51" spans="1:7" ht="10.8" thickBot="1" x14ac:dyDescent="0.35">
      <c r="A51" s="13"/>
      <c r="B51" s="5" t="s">
        <v>189</v>
      </c>
      <c r="C51" s="5">
        <v>0</v>
      </c>
      <c r="D51" s="5">
        <v>0</v>
      </c>
      <c r="E51" s="5">
        <v>0</v>
      </c>
      <c r="F51" s="5">
        <v>0</v>
      </c>
      <c r="G51" s="5">
        <f t="shared" ref="G51" si="8">+C51*D51*E51*F51</f>
        <v>0</v>
      </c>
    </row>
    <row r="52" spans="1:7" ht="10.8" thickBot="1" x14ac:dyDescent="0.35">
      <c r="A52" s="13"/>
      <c r="B52" s="5" t="s">
        <v>10</v>
      </c>
      <c r="C52" s="5"/>
      <c r="D52" s="5"/>
      <c r="E52" s="5"/>
      <c r="F52" s="5"/>
      <c r="G52" s="5"/>
    </row>
    <row r="53" spans="1:7" ht="10.8" thickBot="1" x14ac:dyDescent="0.35">
      <c r="A53" s="53" t="s">
        <v>154</v>
      </c>
      <c r="B53" s="54"/>
      <c r="C53" s="54"/>
      <c r="D53" s="54"/>
      <c r="E53" s="54"/>
      <c r="F53" s="55"/>
      <c r="G53" s="5">
        <f>SUM(G50:G52)</f>
        <v>0</v>
      </c>
    </row>
    <row r="54" spans="1:7" ht="10.8" thickBot="1" x14ac:dyDescent="0.35">
      <c r="A54" s="56" t="s">
        <v>162</v>
      </c>
      <c r="B54" s="57"/>
      <c r="C54" s="57"/>
      <c r="D54" s="57"/>
      <c r="E54" s="57"/>
      <c r="F54" s="58"/>
      <c r="G54" s="27">
        <f>SUM(G43,G48,G53)</f>
        <v>0</v>
      </c>
    </row>
    <row r="55" spans="1:7" ht="21" thickBot="1" x14ac:dyDescent="0.35">
      <c r="A55" s="24" t="str">
        <f>'PI skaičiuoklė'!B25</f>
        <v>Straipsnis (-iai), punktas (-ai) ir įpareigojimas</v>
      </c>
      <c r="B55" s="39"/>
      <c r="C55" s="39"/>
      <c r="D55" s="39"/>
      <c r="E55" s="39"/>
      <c r="F55" s="39"/>
      <c r="G55" s="39"/>
    </row>
    <row r="56" spans="1:7" ht="10.8" thickBot="1" x14ac:dyDescent="0.35">
      <c r="A56" s="8" t="str">
        <f>'PI skaičiuoklė'!C26</f>
        <v>Veiksmas D1</v>
      </c>
      <c r="B56" s="39"/>
      <c r="C56" s="39"/>
      <c r="D56" s="39"/>
      <c r="E56" s="39"/>
      <c r="F56" s="39"/>
      <c r="G56" s="39"/>
    </row>
    <row r="57" spans="1:7" ht="10.8" thickBot="1" x14ac:dyDescent="0.35">
      <c r="A57" s="26"/>
      <c r="B57" s="5" t="s">
        <v>158</v>
      </c>
      <c r="C57" s="5">
        <v>0</v>
      </c>
      <c r="D57" s="5">
        <v>0</v>
      </c>
      <c r="E57" s="5">
        <v>0</v>
      </c>
      <c r="F57" s="5">
        <v>0</v>
      </c>
      <c r="G57" s="5">
        <f t="shared" ref="G57:G58" si="9">+C57*D57*E57*F57</f>
        <v>0</v>
      </c>
    </row>
    <row r="58" spans="1:7" ht="10.8" thickBot="1" x14ac:dyDescent="0.35">
      <c r="A58" s="13"/>
      <c r="B58" s="5" t="s">
        <v>159</v>
      </c>
      <c r="C58" s="5">
        <v>0</v>
      </c>
      <c r="D58" s="5">
        <v>0</v>
      </c>
      <c r="E58" s="5">
        <v>0</v>
      </c>
      <c r="F58" s="5">
        <v>0</v>
      </c>
      <c r="G58" s="5">
        <f t="shared" si="9"/>
        <v>0</v>
      </c>
    </row>
    <row r="59" spans="1:7" ht="10.8" thickBot="1" x14ac:dyDescent="0.35">
      <c r="A59" s="13"/>
      <c r="B59" s="5" t="s">
        <v>10</v>
      </c>
      <c r="C59" s="5"/>
      <c r="D59" s="5"/>
      <c r="E59" s="5"/>
      <c r="F59" s="5"/>
      <c r="G59" s="5"/>
    </row>
    <row r="60" spans="1:7" ht="10.8" thickBot="1" x14ac:dyDescent="0.35">
      <c r="A60" s="53" t="s">
        <v>155</v>
      </c>
      <c r="B60" s="54"/>
      <c r="C60" s="54"/>
      <c r="D60" s="54"/>
      <c r="E60" s="54"/>
      <c r="F60" s="55"/>
      <c r="G60" s="5">
        <f>SUM(G57:G59)</f>
        <v>0</v>
      </c>
    </row>
    <row r="61" spans="1:7" ht="10.8" thickBot="1" x14ac:dyDescent="0.35">
      <c r="A61" s="8" t="str">
        <f>'PI skaičiuoklė'!C27</f>
        <v>Veiksmas D2</v>
      </c>
      <c r="B61" s="4"/>
      <c r="C61" s="4"/>
      <c r="D61" s="4"/>
      <c r="E61" s="4"/>
      <c r="F61" s="4"/>
      <c r="G61" s="4"/>
    </row>
    <row r="62" spans="1:7" ht="10.8" thickBot="1" x14ac:dyDescent="0.35">
      <c r="A62" s="26"/>
      <c r="B62" s="5" t="s">
        <v>160</v>
      </c>
      <c r="C62" s="5">
        <v>0</v>
      </c>
      <c r="D62" s="5">
        <v>0</v>
      </c>
      <c r="E62" s="5">
        <v>0</v>
      </c>
      <c r="F62" s="5">
        <v>0</v>
      </c>
      <c r="G62" s="5">
        <f t="shared" ref="G62:G63" si="10">+C62*D62*E62*F62</f>
        <v>0</v>
      </c>
    </row>
    <row r="63" spans="1:7" ht="10.8" thickBot="1" x14ac:dyDescent="0.35">
      <c r="A63" s="13"/>
      <c r="B63" s="5" t="s">
        <v>161</v>
      </c>
      <c r="C63" s="5">
        <v>0</v>
      </c>
      <c r="D63" s="5">
        <v>0</v>
      </c>
      <c r="E63" s="5">
        <v>0</v>
      </c>
      <c r="F63" s="5">
        <v>0</v>
      </c>
      <c r="G63" s="5">
        <f t="shared" si="10"/>
        <v>0</v>
      </c>
    </row>
    <row r="64" spans="1:7" ht="10.8" thickBot="1" x14ac:dyDescent="0.35">
      <c r="A64" s="13"/>
      <c r="B64" s="5" t="s">
        <v>10</v>
      </c>
      <c r="C64" s="5"/>
      <c r="D64" s="5"/>
      <c r="E64" s="5"/>
      <c r="F64" s="5"/>
      <c r="G64" s="5"/>
    </row>
    <row r="65" spans="1:7" ht="10.8" thickBot="1" x14ac:dyDescent="0.35">
      <c r="A65" s="53" t="s">
        <v>156</v>
      </c>
      <c r="B65" s="54"/>
      <c r="C65" s="54"/>
      <c r="D65" s="54"/>
      <c r="E65" s="54"/>
      <c r="F65" s="55"/>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191</v>
      </c>
      <c r="C67" s="5">
        <v>0</v>
      </c>
      <c r="D67" s="5">
        <v>0</v>
      </c>
      <c r="E67" s="5">
        <v>0</v>
      </c>
      <c r="F67" s="5">
        <v>0</v>
      </c>
      <c r="G67" s="5">
        <f>+C67*D67*E67*F67</f>
        <v>0</v>
      </c>
    </row>
    <row r="68" spans="1:7" ht="10.8" thickBot="1" x14ac:dyDescent="0.35">
      <c r="A68" s="13"/>
      <c r="B68" s="5" t="s">
        <v>192</v>
      </c>
      <c r="C68" s="5">
        <v>0</v>
      </c>
      <c r="D68" s="5">
        <v>0</v>
      </c>
      <c r="E68" s="5">
        <v>0</v>
      </c>
      <c r="F68" s="5">
        <v>0</v>
      </c>
      <c r="G68" s="5">
        <f t="shared" ref="G68" si="11">+C68*D68*E68*F68</f>
        <v>0</v>
      </c>
    </row>
    <row r="69" spans="1:7" ht="10.8" thickBot="1" x14ac:dyDescent="0.35">
      <c r="A69" s="13"/>
      <c r="B69" s="5" t="s">
        <v>10</v>
      </c>
      <c r="C69" s="5"/>
      <c r="D69" s="5"/>
      <c r="E69" s="5"/>
      <c r="F69" s="5"/>
      <c r="G69" s="5"/>
    </row>
    <row r="70" spans="1:7" ht="10.8" thickBot="1" x14ac:dyDescent="0.35">
      <c r="A70" s="53" t="s">
        <v>157</v>
      </c>
      <c r="B70" s="54"/>
      <c r="C70" s="54"/>
      <c r="D70" s="54"/>
      <c r="E70" s="54"/>
      <c r="F70" s="55"/>
      <c r="G70" s="5">
        <f>SUM(G67:G69)</f>
        <v>0</v>
      </c>
    </row>
    <row r="71" spans="1:7" ht="10.8" thickBot="1" x14ac:dyDescent="0.35">
      <c r="A71" s="56" t="s">
        <v>163</v>
      </c>
      <c r="B71" s="57"/>
      <c r="C71" s="57"/>
      <c r="D71" s="57"/>
      <c r="E71" s="57"/>
      <c r="F71" s="58"/>
      <c r="G71" s="27">
        <f>SUM(G60,G65,G70)</f>
        <v>0</v>
      </c>
    </row>
    <row r="72" spans="1:7" ht="21" thickBot="1" x14ac:dyDescent="0.35">
      <c r="A72" s="24" t="str">
        <f>'PI skaičiuoklė'!B31</f>
        <v>Straipsnis (-iai), punktas (-ai) ir įpareigojimas</v>
      </c>
      <c r="B72" s="4"/>
      <c r="C72" s="4"/>
      <c r="D72" s="4"/>
      <c r="E72" s="4"/>
      <c r="F72" s="4"/>
      <c r="G72" s="4"/>
    </row>
    <row r="73" spans="1:7" ht="10.8" thickBot="1" x14ac:dyDescent="0.35">
      <c r="A73" s="8" t="str">
        <f>'PI skaičiuoklė'!C32</f>
        <v>Veiksmas E1</v>
      </c>
      <c r="B73" s="4"/>
      <c r="C73" s="4"/>
      <c r="D73" s="4"/>
      <c r="E73" s="4"/>
      <c r="F73" s="4"/>
      <c r="G73" s="4"/>
    </row>
    <row r="74" spans="1:7" ht="10.8" thickBot="1" x14ac:dyDescent="0.35">
      <c r="A74" s="26"/>
      <c r="B74" s="5" t="s">
        <v>164</v>
      </c>
      <c r="C74" s="5">
        <v>0</v>
      </c>
      <c r="D74" s="5">
        <v>0</v>
      </c>
      <c r="E74" s="5">
        <v>0</v>
      </c>
      <c r="F74" s="5">
        <v>0</v>
      </c>
      <c r="G74" s="5">
        <f t="shared" ref="G74:G75" si="12">+C74*D74*E74*F74</f>
        <v>0</v>
      </c>
    </row>
    <row r="75" spans="1:7" ht="10.8" thickBot="1" x14ac:dyDescent="0.35">
      <c r="A75" s="13"/>
      <c r="B75" s="5" t="s">
        <v>165</v>
      </c>
      <c r="C75" s="5">
        <v>0</v>
      </c>
      <c r="D75" s="5">
        <v>0</v>
      </c>
      <c r="E75" s="5">
        <v>0</v>
      </c>
      <c r="F75" s="5">
        <v>0</v>
      </c>
      <c r="G75" s="5">
        <f t="shared" si="12"/>
        <v>0</v>
      </c>
    </row>
    <row r="76" spans="1:7" ht="10.8" thickBot="1" x14ac:dyDescent="0.35">
      <c r="A76" s="13"/>
      <c r="B76" s="5" t="s">
        <v>10</v>
      </c>
      <c r="C76" s="5"/>
      <c r="D76" s="5"/>
      <c r="E76" s="5"/>
      <c r="F76" s="5"/>
      <c r="G76" s="5"/>
    </row>
    <row r="77" spans="1:7" ht="10.8" thickBot="1" x14ac:dyDescent="0.35">
      <c r="A77" s="53" t="s">
        <v>168</v>
      </c>
      <c r="B77" s="54"/>
      <c r="C77" s="54"/>
      <c r="D77" s="54"/>
      <c r="E77" s="54"/>
      <c r="F77" s="55"/>
      <c r="G77" s="5">
        <f>SUM(G74:G76)</f>
        <v>0</v>
      </c>
    </row>
    <row r="78" spans="1:7" ht="10.8" thickBot="1" x14ac:dyDescent="0.35">
      <c r="A78" s="8" t="str">
        <f>'PI skaičiuoklė'!C33</f>
        <v>Veiksmas E2</v>
      </c>
      <c r="B78" s="4"/>
      <c r="C78" s="4"/>
      <c r="D78" s="4"/>
      <c r="E78" s="4"/>
      <c r="F78" s="4"/>
      <c r="G78" s="4"/>
    </row>
    <row r="79" spans="1:7" ht="10.8" thickBot="1" x14ac:dyDescent="0.35">
      <c r="A79" s="26"/>
      <c r="B79" s="5" t="s">
        <v>167</v>
      </c>
      <c r="C79" s="5">
        <v>0</v>
      </c>
      <c r="D79" s="5">
        <v>0</v>
      </c>
      <c r="E79" s="5">
        <v>0</v>
      </c>
      <c r="F79" s="5">
        <v>0</v>
      </c>
      <c r="G79" s="5">
        <f t="shared" ref="G79:G80" si="13">+C79*D79*E79*F79</f>
        <v>0</v>
      </c>
    </row>
    <row r="80" spans="1:7" ht="10.8" thickBot="1" x14ac:dyDescent="0.35">
      <c r="A80" s="13"/>
      <c r="B80" s="5" t="s">
        <v>166</v>
      </c>
      <c r="C80" s="5">
        <v>0</v>
      </c>
      <c r="D80" s="5">
        <v>0</v>
      </c>
      <c r="E80" s="5">
        <v>0</v>
      </c>
      <c r="F80" s="5">
        <v>0</v>
      </c>
      <c r="G80" s="5">
        <f t="shared" si="13"/>
        <v>0</v>
      </c>
    </row>
    <row r="81" spans="1:7" ht="10.8" thickBot="1" x14ac:dyDescent="0.35">
      <c r="A81" s="13"/>
      <c r="B81" s="5" t="s">
        <v>10</v>
      </c>
      <c r="C81" s="5"/>
      <c r="D81" s="5"/>
      <c r="E81" s="5"/>
      <c r="F81" s="5"/>
      <c r="G81" s="5"/>
    </row>
    <row r="82" spans="1:7" ht="10.8" thickBot="1" x14ac:dyDescent="0.35">
      <c r="A82" s="53" t="s">
        <v>169</v>
      </c>
      <c r="B82" s="54"/>
      <c r="C82" s="54"/>
      <c r="D82" s="54"/>
      <c r="E82" s="54"/>
      <c r="F82" s="55"/>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194</v>
      </c>
      <c r="C84" s="5">
        <v>0</v>
      </c>
      <c r="D84" s="5">
        <v>0</v>
      </c>
      <c r="E84" s="5">
        <v>0</v>
      </c>
      <c r="F84" s="5">
        <v>0</v>
      </c>
      <c r="G84" s="5">
        <f>+C84*D84*E84*F84</f>
        <v>0</v>
      </c>
    </row>
    <row r="85" spans="1:7" ht="10.8" thickBot="1" x14ac:dyDescent="0.35">
      <c r="A85" s="13"/>
      <c r="B85" s="5" t="s">
        <v>195</v>
      </c>
      <c r="C85" s="5">
        <v>0</v>
      </c>
      <c r="D85" s="5">
        <v>0</v>
      </c>
      <c r="E85" s="5">
        <v>0</v>
      </c>
      <c r="F85" s="5">
        <v>0</v>
      </c>
      <c r="G85" s="5">
        <f t="shared" ref="G85" si="14">+C85*D85*E85*F85</f>
        <v>0</v>
      </c>
    </row>
    <row r="86" spans="1:7" ht="10.8" thickBot="1" x14ac:dyDescent="0.35">
      <c r="A86" s="13"/>
      <c r="B86" s="5" t="s">
        <v>10</v>
      </c>
      <c r="C86" s="5"/>
      <c r="D86" s="5"/>
      <c r="E86" s="5"/>
      <c r="F86" s="5"/>
      <c r="G86" s="5"/>
    </row>
    <row r="87" spans="1:7" ht="10.8" thickBot="1" x14ac:dyDescent="0.35">
      <c r="A87" s="53" t="s">
        <v>170</v>
      </c>
      <c r="B87" s="54"/>
      <c r="C87" s="54"/>
      <c r="D87" s="54"/>
      <c r="E87" s="54"/>
      <c r="F87" s="55"/>
      <c r="G87" s="5">
        <f>SUM(G84:G86)</f>
        <v>0</v>
      </c>
    </row>
    <row r="88" spans="1:7" ht="10.8" thickBot="1" x14ac:dyDescent="0.35">
      <c r="A88" s="56" t="s">
        <v>171</v>
      </c>
      <c r="B88" s="57"/>
      <c r="C88" s="57"/>
      <c r="D88" s="57"/>
      <c r="E88" s="57"/>
      <c r="F88" s="58"/>
      <c r="G88" s="27">
        <f>SUM(G77,G82,G87)</f>
        <v>0</v>
      </c>
    </row>
    <row r="89" spans="1:7" ht="21" thickBot="1" x14ac:dyDescent="0.35">
      <c r="A89" s="24" t="str">
        <f>'PI skaičiuoklė'!B37</f>
        <v>Straipsnis (-iai), punktas (-ai) ir įpareigojimas</v>
      </c>
      <c r="B89" s="4"/>
      <c r="C89" s="4"/>
      <c r="D89" s="4"/>
      <c r="E89" s="4"/>
      <c r="F89" s="4"/>
      <c r="G89" s="4"/>
    </row>
    <row r="90" spans="1:7" ht="10.8" thickBot="1" x14ac:dyDescent="0.35">
      <c r="A90" s="8" t="str">
        <f>'PI skaičiuoklė'!C38</f>
        <v>Veiksmas F1</v>
      </c>
      <c r="B90" s="4"/>
      <c r="C90" s="4"/>
      <c r="D90" s="4"/>
      <c r="E90" s="4"/>
      <c r="F90" s="4"/>
      <c r="G90" s="4"/>
    </row>
    <row r="91" spans="1:7" ht="10.8" thickBot="1" x14ac:dyDescent="0.35">
      <c r="A91" s="26"/>
      <c r="B91" s="5" t="s">
        <v>172</v>
      </c>
      <c r="C91" s="5">
        <v>0</v>
      </c>
      <c r="D91" s="5">
        <v>0</v>
      </c>
      <c r="E91" s="5">
        <v>0</v>
      </c>
      <c r="F91" s="5">
        <v>0</v>
      </c>
      <c r="G91" s="5">
        <f t="shared" ref="G91:G92" si="15">+C91*D91*E91*F91</f>
        <v>0</v>
      </c>
    </row>
    <row r="92" spans="1:7" ht="10.8" thickBot="1" x14ac:dyDescent="0.35">
      <c r="A92" s="13"/>
      <c r="B92" s="5" t="s">
        <v>173</v>
      </c>
      <c r="C92" s="5">
        <v>0</v>
      </c>
      <c r="D92" s="5">
        <v>0</v>
      </c>
      <c r="E92" s="5">
        <v>0</v>
      </c>
      <c r="F92" s="5">
        <v>0</v>
      </c>
      <c r="G92" s="5">
        <f t="shared" si="15"/>
        <v>0</v>
      </c>
    </row>
    <row r="93" spans="1:7" ht="10.8" thickBot="1" x14ac:dyDescent="0.35">
      <c r="A93" s="13"/>
      <c r="B93" s="5" t="s">
        <v>10</v>
      </c>
      <c r="C93" s="5"/>
      <c r="D93" s="5"/>
      <c r="E93" s="5"/>
      <c r="F93" s="5"/>
      <c r="G93" s="5"/>
    </row>
    <row r="94" spans="1:7" ht="10.8" thickBot="1" x14ac:dyDescent="0.35">
      <c r="A94" s="53" t="s">
        <v>176</v>
      </c>
      <c r="B94" s="54"/>
      <c r="C94" s="54"/>
      <c r="D94" s="54"/>
      <c r="E94" s="54"/>
      <c r="F94" s="55"/>
      <c r="G94" s="5">
        <f>SUM(G91:G93)</f>
        <v>0</v>
      </c>
    </row>
    <row r="95" spans="1:7" ht="10.8" thickBot="1" x14ac:dyDescent="0.35">
      <c r="A95" s="8" t="str">
        <f>'PI skaičiuoklė'!C39</f>
        <v>Veiksmas F2</v>
      </c>
      <c r="B95" s="4"/>
      <c r="C95" s="4"/>
      <c r="D95" s="4"/>
      <c r="E95" s="4"/>
      <c r="F95" s="4"/>
      <c r="G95" s="4"/>
    </row>
    <row r="96" spans="1:7" ht="10.8" thickBot="1" x14ac:dyDescent="0.35">
      <c r="A96" s="26"/>
      <c r="B96" s="5" t="s">
        <v>174</v>
      </c>
      <c r="C96" s="5">
        <v>0</v>
      </c>
      <c r="D96" s="5">
        <v>0</v>
      </c>
      <c r="E96" s="5">
        <v>0</v>
      </c>
      <c r="F96" s="5">
        <v>0</v>
      </c>
      <c r="G96" s="5">
        <f t="shared" ref="G96:G97" si="16">+C96*D96*E96*F96</f>
        <v>0</v>
      </c>
    </row>
    <row r="97" spans="1:7" ht="10.8" thickBot="1" x14ac:dyDescent="0.35">
      <c r="A97" s="13"/>
      <c r="B97" s="5" t="s">
        <v>175</v>
      </c>
      <c r="C97" s="5">
        <v>0</v>
      </c>
      <c r="D97" s="5">
        <v>0</v>
      </c>
      <c r="E97" s="5">
        <v>0</v>
      </c>
      <c r="F97" s="5">
        <v>0</v>
      </c>
      <c r="G97" s="5">
        <f t="shared" si="16"/>
        <v>0</v>
      </c>
    </row>
    <row r="98" spans="1:7" ht="10.8" thickBot="1" x14ac:dyDescent="0.35">
      <c r="A98" s="13"/>
      <c r="B98" s="5" t="s">
        <v>10</v>
      </c>
      <c r="C98" s="5"/>
      <c r="D98" s="5"/>
      <c r="E98" s="5"/>
      <c r="F98" s="5"/>
      <c r="G98" s="5"/>
    </row>
    <row r="99" spans="1:7" ht="10.8" thickBot="1" x14ac:dyDescent="0.35">
      <c r="A99" s="53" t="s">
        <v>177</v>
      </c>
      <c r="B99" s="54"/>
      <c r="C99" s="54"/>
      <c r="D99" s="54"/>
      <c r="E99" s="54"/>
      <c r="F99" s="55"/>
      <c r="G99" s="5">
        <f>SUM(G96:G98)</f>
        <v>0</v>
      </c>
    </row>
    <row r="100" spans="1:7" ht="10.8" thickBot="1" x14ac:dyDescent="0.35">
      <c r="A100" s="8" t="str">
        <f>'PI skaičiuoklė'!C40</f>
        <v>Veiksmas F3</v>
      </c>
      <c r="B100" s="39"/>
      <c r="C100" s="39"/>
      <c r="D100" s="39"/>
      <c r="E100" s="39"/>
      <c r="F100" s="39"/>
      <c r="G100" s="39"/>
    </row>
    <row r="101" spans="1:7" ht="10.8" thickBot="1" x14ac:dyDescent="0.35">
      <c r="A101" s="26"/>
      <c r="B101" s="5" t="s">
        <v>185</v>
      </c>
      <c r="C101" s="5">
        <v>0</v>
      </c>
      <c r="D101" s="5">
        <v>0</v>
      </c>
      <c r="E101" s="5">
        <v>0</v>
      </c>
      <c r="F101" s="5">
        <v>0</v>
      </c>
      <c r="G101" s="5">
        <f>+C101*D101*E101*F101</f>
        <v>0</v>
      </c>
    </row>
    <row r="102" spans="1:7" ht="10.8" thickBot="1" x14ac:dyDescent="0.35">
      <c r="A102" s="13"/>
      <c r="B102" s="5" t="s">
        <v>186</v>
      </c>
      <c r="C102" s="5">
        <v>0</v>
      </c>
      <c r="D102" s="5">
        <v>0</v>
      </c>
      <c r="E102" s="5">
        <v>0</v>
      </c>
      <c r="F102" s="5">
        <v>0</v>
      </c>
      <c r="G102" s="5">
        <f t="shared" ref="G102" si="17">+C102*D102*E102*F102</f>
        <v>0</v>
      </c>
    </row>
    <row r="103" spans="1:7" ht="10.8" thickBot="1" x14ac:dyDescent="0.35">
      <c r="A103" s="13"/>
      <c r="B103" s="5" t="s">
        <v>10</v>
      </c>
      <c r="C103" s="5"/>
      <c r="D103" s="5"/>
      <c r="E103" s="5"/>
      <c r="F103" s="5"/>
      <c r="G103" s="5"/>
    </row>
    <row r="104" spans="1:7" ht="10.8" thickBot="1" x14ac:dyDescent="0.35">
      <c r="A104" s="53" t="s">
        <v>179</v>
      </c>
      <c r="B104" s="54"/>
      <c r="C104" s="54"/>
      <c r="D104" s="54"/>
      <c r="E104" s="54"/>
      <c r="F104" s="55"/>
      <c r="G104" s="5">
        <f>SUM(G101:G103)</f>
        <v>0</v>
      </c>
    </row>
    <row r="105" spans="1:7" ht="10.8" thickBot="1" x14ac:dyDescent="0.35">
      <c r="A105" s="56" t="s">
        <v>178</v>
      </c>
      <c r="B105" s="57"/>
      <c r="C105" s="57"/>
      <c r="D105" s="57"/>
      <c r="E105" s="57"/>
      <c r="F105" s="58"/>
      <c r="G105" s="27">
        <f>SUM(G94,G99,G104)</f>
        <v>0</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23.25" customHeight="1" thickBot="1" x14ac:dyDescent="0.35">
      <c r="A110" s="68" t="s">
        <v>75</v>
      </c>
      <c r="B110" s="69"/>
      <c r="C110" s="69"/>
      <c r="D110" s="69"/>
      <c r="E110" s="69"/>
      <c r="F110" s="69"/>
      <c r="G110" s="70"/>
    </row>
    <row r="111" spans="1:7" ht="67.5" customHeight="1" thickBot="1" x14ac:dyDescent="0.35">
      <c r="A111" s="31" t="s">
        <v>86</v>
      </c>
      <c r="B111" s="32" t="s">
        <v>18</v>
      </c>
      <c r="C111" s="32" t="s">
        <v>19</v>
      </c>
      <c r="D111" s="32" t="s">
        <v>76</v>
      </c>
      <c r="E111" s="32" t="s">
        <v>77</v>
      </c>
      <c r="F111" s="32" t="s">
        <v>20</v>
      </c>
      <c r="G111" s="32" t="s">
        <v>78</v>
      </c>
    </row>
    <row r="112" spans="1:7" ht="10.8" thickBot="1" x14ac:dyDescent="0.35">
      <c r="A112" s="33">
        <v>1</v>
      </c>
      <c r="B112" s="34">
        <v>2</v>
      </c>
      <c r="C112" s="33">
        <v>3</v>
      </c>
      <c r="D112" s="34">
        <v>4</v>
      </c>
      <c r="E112" s="33">
        <v>5</v>
      </c>
      <c r="F112" s="34">
        <v>6</v>
      </c>
      <c r="G112" s="33">
        <v>7</v>
      </c>
    </row>
    <row r="113" spans="1:7" ht="409.6" thickBot="1" x14ac:dyDescent="0.35">
      <c r="A113" s="24" t="str">
        <f>'PI skaičiuoklė'!B45</f>
        <v xml:space="preserve">15(1) straipsnis. Licencijų verstis didmenine ar mažmenine prekyba alkoholiniais gėrimais ir licencijų verstis didmenine prekyba alkoholio produktais, išskyrus alkoholinius gėrimus, rūšys 
1. Licencijos verstis didmenine ar mažmenine prekyba alkoholiniais gėrimais yra šių rūšių: 
1) verstis didmenine prekyba alkoholiniais gėrimais; 
2) verstis didmenine prekyba alumi, alaus mišiniais su nealkoholiniais gėrimais, natūralios fermentacijos sidru, kurių tūrinė etilo alkoholio koncentracija neviršija 8,5 procento; 
3) verstis mažmenine prekyba alkoholiniais gėrimais; 
4) verstis mažmenine prekyba alkoholiniais gėrimais, kurių tūrinė etilo alkoholio koncentracija neviršija 22 procentų; 
5) verstis mažmenine prekyba alumi, alaus mišiniais su nealkoholiniais gėrimais, natūralios fermentacijos sidru, kurių tūrinė etilo alkoholio koncentracija neviršija 8,5 procento; 
6) verstis mažmenine prekyba alkoholiniais gėrimais, kurių tūrinė etilo alkoholio koncentracija neviršija 15 procentų, kurortinio, poilsio ir turizmo sezonų laikotarpiu, kurį nustato atitinkamos savivaldybės taryba savo sprendimu;  
7) vienkartinės – verstis mažmenine prekyba alkoholiniais gėrimais parodose ir mugėse, rengiamose stacionariuose pastatuose;  
8) vienkartinės – verstis mažmenine prekyba alumi, alaus mišiniais su nealkoholiniais gėrimais, natūralios fermentacijos sidru, kurių tūrinė etilo alkoholio koncentracija neviršija 8,5 procentų, sporto renginiuose; 
9) vienkartinės – verstis mažmenine prekyba alkoholiniais gėrimais, kurių tūrinė etilo alkoholio koncentracija neviršija 15 procentų parodose, mugėse ir masiniuose renginiuose, išskyrus sporto renginius. </v>
      </c>
      <c r="B113" s="4"/>
      <c r="C113" s="25"/>
      <c r="D113" s="25"/>
      <c r="E113" s="25"/>
      <c r="F113" s="25"/>
      <c r="G113" s="25"/>
    </row>
    <row r="114" spans="1:7" ht="21" thickBot="1" x14ac:dyDescent="0.35">
      <c r="A114" s="8" t="str">
        <f>'PI skaičiuoklė'!C46</f>
        <v>pateikti dokumentus dėl licencijos gavimo</v>
      </c>
      <c r="B114" s="4"/>
      <c r="C114" s="25"/>
      <c r="D114" s="25"/>
      <c r="E114" s="25"/>
      <c r="F114" s="25"/>
      <c r="G114" s="25"/>
    </row>
    <row r="115" spans="1:7" ht="10.8" thickBot="1" x14ac:dyDescent="0.35">
      <c r="A115" s="26"/>
      <c r="B115" s="5" t="s">
        <v>21</v>
      </c>
      <c r="C115" s="5">
        <v>1</v>
      </c>
      <c r="D115" s="5">
        <v>8</v>
      </c>
      <c r="E115" s="5">
        <v>1</v>
      </c>
      <c r="F115" s="5">
        <v>1</v>
      </c>
      <c r="G115" s="5">
        <f>+C115*D115*E115*F115</f>
        <v>8</v>
      </c>
    </row>
    <row r="116" spans="1:7" ht="10.8" thickBot="1" x14ac:dyDescent="0.35">
      <c r="A116" s="13"/>
      <c r="B116" s="5" t="s">
        <v>22</v>
      </c>
      <c r="C116" s="5"/>
      <c r="D116" s="5"/>
      <c r="E116" s="5"/>
      <c r="F116" s="5"/>
      <c r="G116" s="5">
        <f t="shared" ref="G116" si="18">+C116*D116*E116*F116</f>
        <v>0</v>
      </c>
    </row>
    <row r="117" spans="1:7" ht="10.8" thickBot="1" x14ac:dyDescent="0.35">
      <c r="A117" s="13"/>
      <c r="B117" s="5" t="s">
        <v>10</v>
      </c>
      <c r="C117" s="5"/>
      <c r="D117" s="5"/>
      <c r="E117" s="5"/>
      <c r="F117" s="5"/>
      <c r="G117" s="5"/>
    </row>
    <row r="118" spans="1:7" ht="10.8" thickBot="1" x14ac:dyDescent="0.35">
      <c r="A118" s="53" t="s">
        <v>79</v>
      </c>
      <c r="B118" s="54"/>
      <c r="C118" s="54"/>
      <c r="D118" s="54"/>
      <c r="E118" s="54"/>
      <c r="F118" s="55"/>
      <c r="G118" s="5">
        <f>SUM(G115:G117)</f>
        <v>8</v>
      </c>
    </row>
    <row r="119" spans="1:7" ht="10.8" thickBot="1" x14ac:dyDescent="0.35">
      <c r="A119" s="8" t="str">
        <f>'PI skaičiuoklė'!C47</f>
        <v>Veiksmas A2</v>
      </c>
      <c r="B119" s="39"/>
      <c r="C119" s="39"/>
      <c r="D119" s="39"/>
      <c r="E119" s="39"/>
      <c r="F119" s="39"/>
      <c r="G119" s="39"/>
    </row>
    <row r="120" spans="1:7" ht="10.8" thickBot="1" x14ac:dyDescent="0.35">
      <c r="A120" s="26"/>
      <c r="B120" s="5" t="s">
        <v>23</v>
      </c>
      <c r="C120" s="5">
        <v>0</v>
      </c>
      <c r="D120" s="5">
        <v>0</v>
      </c>
      <c r="E120" s="5">
        <v>0</v>
      </c>
      <c r="F120" s="5">
        <v>0</v>
      </c>
      <c r="G120" s="5">
        <f>+C120*D120*E120*F120</f>
        <v>0</v>
      </c>
    </row>
    <row r="121" spans="1:7" ht="10.8" thickBot="1" x14ac:dyDescent="0.35">
      <c r="A121" s="13"/>
      <c r="B121" s="5" t="s">
        <v>24</v>
      </c>
      <c r="C121" s="5">
        <v>0</v>
      </c>
      <c r="D121" s="5">
        <v>0</v>
      </c>
      <c r="E121" s="5">
        <v>0</v>
      </c>
      <c r="F121" s="5">
        <v>0</v>
      </c>
      <c r="G121" s="5">
        <f t="shared" ref="G121" si="19">+C121*D121*E121*F121</f>
        <v>0</v>
      </c>
    </row>
    <row r="122" spans="1:7" ht="10.8" thickBot="1" x14ac:dyDescent="0.35">
      <c r="A122" s="13"/>
      <c r="B122" s="5" t="s">
        <v>10</v>
      </c>
      <c r="C122" s="5"/>
      <c r="D122" s="5"/>
      <c r="E122" s="5"/>
      <c r="F122" s="5"/>
      <c r="G122" s="5"/>
    </row>
    <row r="123" spans="1:7" ht="10.8" thickBot="1" x14ac:dyDescent="0.35">
      <c r="A123" s="53" t="s">
        <v>80</v>
      </c>
      <c r="B123" s="54"/>
      <c r="C123" s="54"/>
      <c r="D123" s="54"/>
      <c r="E123" s="54"/>
      <c r="F123" s="55"/>
      <c r="G123" s="5">
        <f>SUM(G120:G122)</f>
        <v>0</v>
      </c>
    </row>
    <row r="124" spans="1:7" ht="10.8" thickBot="1" x14ac:dyDescent="0.35">
      <c r="A124" s="8" t="str">
        <f>'PI skaičiuoklė'!C48</f>
        <v>Veiksmas A3</v>
      </c>
      <c r="B124" s="39"/>
      <c r="C124" s="39"/>
      <c r="D124" s="39"/>
      <c r="E124" s="39"/>
      <c r="F124" s="39"/>
      <c r="G124" s="39"/>
    </row>
    <row r="125" spans="1:7" ht="10.8" thickBot="1" x14ac:dyDescent="0.35">
      <c r="A125" s="26"/>
      <c r="B125" s="5" t="s">
        <v>183</v>
      </c>
      <c r="C125" s="5">
        <v>0</v>
      </c>
      <c r="D125" s="5">
        <v>0</v>
      </c>
      <c r="E125" s="5">
        <v>0</v>
      </c>
      <c r="F125" s="5">
        <v>0</v>
      </c>
      <c r="G125" s="5">
        <f>+C125*D125*E125*F125</f>
        <v>0</v>
      </c>
    </row>
    <row r="126" spans="1:7" ht="10.8" thickBot="1" x14ac:dyDescent="0.35">
      <c r="A126" s="13"/>
      <c r="B126" s="5" t="s">
        <v>184</v>
      </c>
      <c r="C126" s="5">
        <v>0</v>
      </c>
      <c r="D126" s="5">
        <v>0</v>
      </c>
      <c r="E126" s="5">
        <v>0</v>
      </c>
      <c r="F126" s="5">
        <v>0</v>
      </c>
      <c r="G126" s="5">
        <f t="shared" ref="G126" si="20">+C126*D126*E126*F126</f>
        <v>0</v>
      </c>
    </row>
    <row r="127" spans="1:7" ht="10.8" thickBot="1" x14ac:dyDescent="0.35">
      <c r="A127" s="13"/>
      <c r="B127" s="5" t="s">
        <v>10</v>
      </c>
      <c r="C127" s="5"/>
      <c r="D127" s="5"/>
      <c r="E127" s="5"/>
      <c r="F127" s="5"/>
      <c r="G127" s="5"/>
    </row>
    <row r="128" spans="1:7" ht="10.8" thickBot="1" x14ac:dyDescent="0.35">
      <c r="A128" s="53" t="s">
        <v>146</v>
      </c>
      <c r="B128" s="54"/>
      <c r="C128" s="54"/>
      <c r="D128" s="54"/>
      <c r="E128" s="54"/>
      <c r="F128" s="55"/>
      <c r="G128" s="5">
        <f>SUM(G125:G127)</f>
        <v>0</v>
      </c>
    </row>
    <row r="129" spans="1:7" ht="10.8" thickBot="1" x14ac:dyDescent="0.35">
      <c r="A129" s="56" t="s">
        <v>81</v>
      </c>
      <c r="B129" s="57"/>
      <c r="C129" s="57"/>
      <c r="D129" s="57"/>
      <c r="E129" s="57"/>
      <c r="F129" s="58"/>
      <c r="G129" s="27">
        <f>SUM(G118,G123,G128)</f>
        <v>8</v>
      </c>
    </row>
    <row r="130" spans="1:7" ht="102.6" thickBot="1" x14ac:dyDescent="0.35">
      <c r="A130" s="24" t="str">
        <f>'PI skaičiuoklė'!B51</f>
        <v xml:space="preserve">Alkoholio kontrolės įstatymo 18(6) straipsnio 3 dalis: Licenciją verstis mažmenine prekyba alkoholiniais gėrimais išdavusi institucija ne vėliau kaip per 3 darbo dienas nuo savivaldybės tarybos sprendimo apriboti licencijos turėtojo prekybos alkoholiniais gėrimais laiką priėmimo dienos turi patikslinti licenciją ir informuoti apie tai licencijos turėtoją. </v>
      </c>
      <c r="B130" s="4"/>
      <c r="C130" s="4"/>
      <c r="D130" s="4"/>
      <c r="E130" s="4"/>
      <c r="F130" s="4"/>
      <c r="G130" s="4"/>
    </row>
    <row r="131" spans="1:7" ht="10.8" thickBot="1" x14ac:dyDescent="0.35">
      <c r="A131" s="8" t="str">
        <f>'PI skaičiuoklė'!C52</f>
        <v>Veiksmas B1</v>
      </c>
      <c r="B131" s="4"/>
      <c r="C131" s="4"/>
      <c r="D131" s="4"/>
      <c r="E131" s="4"/>
      <c r="F131" s="4"/>
      <c r="G131" s="4"/>
    </row>
    <row r="132" spans="1:7" ht="10.8" thickBot="1" x14ac:dyDescent="0.35">
      <c r="A132" s="26"/>
      <c r="B132" s="5" t="s">
        <v>25</v>
      </c>
      <c r="C132" s="5">
        <v>0</v>
      </c>
      <c r="D132" s="5">
        <v>0</v>
      </c>
      <c r="E132" s="5">
        <v>0.5</v>
      </c>
      <c r="F132" s="5">
        <v>1</v>
      </c>
      <c r="G132" s="5">
        <f t="shared" ref="G132:G133" si="21">+C132*D132*E132*F132</f>
        <v>0</v>
      </c>
    </row>
    <row r="133" spans="1:7" ht="10.8" thickBot="1" x14ac:dyDescent="0.35">
      <c r="A133" s="13"/>
      <c r="B133" s="5" t="s">
        <v>26</v>
      </c>
      <c r="C133" s="5">
        <v>0</v>
      </c>
      <c r="D133" s="5">
        <v>0</v>
      </c>
      <c r="E133" s="5">
        <v>0</v>
      </c>
      <c r="F133" s="5">
        <v>0</v>
      </c>
      <c r="G133" s="5">
        <f t="shared" si="21"/>
        <v>0</v>
      </c>
    </row>
    <row r="134" spans="1:7" ht="10.8" thickBot="1" x14ac:dyDescent="0.35">
      <c r="A134" s="13"/>
      <c r="B134" s="5" t="s">
        <v>10</v>
      </c>
      <c r="C134" s="5"/>
      <c r="D134" s="5"/>
      <c r="E134" s="5"/>
      <c r="F134" s="5"/>
      <c r="G134" s="5"/>
    </row>
    <row r="135" spans="1:7" ht="10.8" thickBot="1" x14ac:dyDescent="0.35">
      <c r="A135" s="53" t="s">
        <v>82</v>
      </c>
      <c r="B135" s="54"/>
      <c r="C135" s="54"/>
      <c r="D135" s="54"/>
      <c r="E135" s="54"/>
      <c r="F135" s="55"/>
      <c r="G135" s="5">
        <f>SUM(G132:G134)</f>
        <v>0</v>
      </c>
    </row>
    <row r="136" spans="1:7" ht="10.8" thickBot="1" x14ac:dyDescent="0.35">
      <c r="A136" s="8" t="str">
        <f>'PI skaičiuoklė'!C53</f>
        <v>Veiksmas B2</v>
      </c>
      <c r="B136" s="4"/>
      <c r="C136" s="4"/>
      <c r="D136" s="4"/>
      <c r="E136" s="4"/>
      <c r="F136" s="4"/>
      <c r="G136" s="4"/>
    </row>
    <row r="137" spans="1:7" ht="10.8" thickBot="1" x14ac:dyDescent="0.35">
      <c r="A137" s="26"/>
      <c r="B137" s="5" t="s">
        <v>27</v>
      </c>
      <c r="C137" s="5">
        <v>0</v>
      </c>
      <c r="D137" s="5">
        <v>0</v>
      </c>
      <c r="E137" s="5">
        <v>0</v>
      </c>
      <c r="F137" s="5">
        <v>0</v>
      </c>
      <c r="G137" s="5">
        <f t="shared" ref="G137:G138" si="22">+C137*D137*E137*F137</f>
        <v>0</v>
      </c>
    </row>
    <row r="138" spans="1:7" ht="10.8" thickBot="1" x14ac:dyDescent="0.35">
      <c r="A138" s="13"/>
      <c r="B138" s="5" t="s">
        <v>28</v>
      </c>
      <c r="C138" s="5">
        <v>0</v>
      </c>
      <c r="D138" s="5">
        <v>0</v>
      </c>
      <c r="E138" s="5">
        <v>0</v>
      </c>
      <c r="F138" s="5">
        <v>0</v>
      </c>
      <c r="G138" s="5">
        <f t="shared" si="22"/>
        <v>0</v>
      </c>
    </row>
    <row r="139" spans="1:7" ht="10.8" thickBot="1" x14ac:dyDescent="0.35">
      <c r="A139" s="13"/>
      <c r="B139" s="5" t="s">
        <v>10</v>
      </c>
      <c r="C139" s="5"/>
      <c r="D139" s="5"/>
      <c r="E139" s="5"/>
      <c r="F139" s="5"/>
      <c r="G139" s="5"/>
    </row>
    <row r="140" spans="1:7" ht="10.8" thickBot="1" x14ac:dyDescent="0.35">
      <c r="A140" s="53" t="s">
        <v>83</v>
      </c>
      <c r="B140" s="54"/>
      <c r="C140" s="54"/>
      <c r="D140" s="54"/>
      <c r="E140" s="54"/>
      <c r="F140" s="55"/>
      <c r="G140" s="5">
        <f>SUM(G137:G139)</f>
        <v>0</v>
      </c>
    </row>
    <row r="141" spans="1:7" ht="10.8" thickBot="1" x14ac:dyDescent="0.35">
      <c r="A141" s="8" t="str">
        <f>'PI skaičiuoklė'!C54</f>
        <v>Veiksmas B3</v>
      </c>
      <c r="B141" s="39"/>
      <c r="C141" s="39"/>
      <c r="D141" s="39"/>
      <c r="E141" s="39"/>
      <c r="F141" s="39"/>
      <c r="G141" s="39"/>
    </row>
    <row r="142" spans="1:7" ht="10.8" thickBot="1" x14ac:dyDescent="0.35">
      <c r="A142" s="26"/>
      <c r="B142" s="5" t="s">
        <v>181</v>
      </c>
      <c r="C142" s="5">
        <v>0</v>
      </c>
      <c r="D142" s="5">
        <v>0</v>
      </c>
      <c r="E142" s="5">
        <v>0</v>
      </c>
      <c r="F142" s="5">
        <v>0</v>
      </c>
      <c r="G142" s="5">
        <f>+C142*D142*E142*F142</f>
        <v>0</v>
      </c>
    </row>
    <row r="143" spans="1:7" ht="10.8" thickBot="1" x14ac:dyDescent="0.35">
      <c r="A143" s="13"/>
      <c r="B143" s="5" t="s">
        <v>182</v>
      </c>
      <c r="C143" s="5">
        <v>0</v>
      </c>
      <c r="D143" s="5">
        <v>0</v>
      </c>
      <c r="E143" s="5">
        <v>0</v>
      </c>
      <c r="F143" s="5">
        <v>0</v>
      </c>
      <c r="G143" s="5">
        <f t="shared" ref="G143" si="23">+C143*D143*E143*F143</f>
        <v>0</v>
      </c>
    </row>
    <row r="144" spans="1:7" ht="10.8" thickBot="1" x14ac:dyDescent="0.35">
      <c r="A144" s="13"/>
      <c r="B144" s="5" t="s">
        <v>10</v>
      </c>
      <c r="C144" s="5"/>
      <c r="D144" s="5"/>
      <c r="E144" s="5"/>
      <c r="F144" s="5"/>
      <c r="G144" s="5"/>
    </row>
    <row r="145" spans="1:7" ht="10.8" thickBot="1" x14ac:dyDescent="0.35">
      <c r="A145" s="53" t="s">
        <v>180</v>
      </c>
      <c r="B145" s="54"/>
      <c r="C145" s="54"/>
      <c r="D145" s="54"/>
      <c r="E145" s="54"/>
      <c r="F145" s="55"/>
      <c r="G145" s="5">
        <f>SUM(G142:G144)</f>
        <v>0</v>
      </c>
    </row>
    <row r="146" spans="1:7" ht="10.8" thickBot="1" x14ac:dyDescent="0.35">
      <c r="A146" s="56" t="s">
        <v>84</v>
      </c>
      <c r="B146" s="57"/>
      <c r="C146" s="57"/>
      <c r="D146" s="57"/>
      <c r="E146" s="57"/>
      <c r="F146" s="58"/>
      <c r="G146" s="27">
        <f>SUM(G135,G140,G145)</f>
        <v>0</v>
      </c>
    </row>
    <row r="147" spans="1:7" ht="409.6" thickBot="1" x14ac:dyDescent="0.35">
      <c r="A147" s="24" t="str">
        <f>'PI skaičiuoklė'!B57</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 socialinių tinklų paskyrose ar alkoholinius gėrimus gaminančių ar jais prekiaujančių įmonių pasirinktose  internetinėse tarpininkavimo paslaugų platformose. Reklama nelaikomos ant alkoholinio gėrimo ir (ar) jo pirminės (prekinės) ar antrinės (grupinės) pakuotės esančios nuorodos į alkoholinio gėrimo gamintojo interneto svetaines ar socialinių tinklų paskyras. Reklama nelaikoma objektyvi pažintinė, mokslinė, istorinė informacija apie alkoholinių gėrimų vartojimo būdus, gamybą, tradicijas, pelnytus apdovanojimus. Reklama nelaikoma mažmeninės prekybos ar viešojo maitinimo vietose, kuriose alkoholiniai gėrimai parduodami vartotojui, ar alkoholinius gėrimus gaminančių ar jais prekiaujančių įmonių interneto svetainėse, socialinių tinklų paskyrose ar internetinėse tarpininkavimo paslaugų platformose pateikiama informacija apie alkoholinių gėrimų derinimą su maistu, alkoholinių gėrimų ir maisto degustacijas.  Alkoholinius gėrimus gaminančių ar jais prekiaujančių įmonių socialinių tinklų paskyrose leidžiama tik nemokama įrašų apie alkoholinius gėrimus sklaida.</v>
      </c>
      <c r="B147" s="4"/>
      <c r="C147" s="4"/>
      <c r="D147" s="4"/>
      <c r="E147" s="4"/>
      <c r="F147" s="4"/>
      <c r="G147" s="4"/>
    </row>
    <row r="148" spans="1:7" ht="10.8" thickBot="1" x14ac:dyDescent="0.35">
      <c r="A148" s="8" t="str">
        <f>'PI skaičiuoklė'!C58</f>
        <v>Veiksmas C1</v>
      </c>
      <c r="B148" s="4"/>
      <c r="C148" s="4"/>
      <c r="D148" s="4"/>
      <c r="E148" s="4"/>
      <c r="F148" s="4"/>
      <c r="G148" s="4"/>
    </row>
    <row r="149" spans="1:7" ht="10.8" thickBot="1" x14ac:dyDescent="0.35">
      <c r="A149" s="26"/>
      <c r="B149" s="5" t="s">
        <v>148</v>
      </c>
      <c r="C149" s="5">
        <v>0</v>
      </c>
      <c r="D149" s="5">
        <v>0</v>
      </c>
      <c r="E149" s="5">
        <v>0</v>
      </c>
      <c r="F149" s="5">
        <v>0</v>
      </c>
      <c r="G149" s="5">
        <f t="shared" ref="G149:G150" si="24">+C149*D149*E149*F149</f>
        <v>0</v>
      </c>
    </row>
    <row r="150" spans="1:7" ht="10.8" thickBot="1" x14ac:dyDescent="0.35">
      <c r="A150" s="13"/>
      <c r="B150" s="5" t="s">
        <v>149</v>
      </c>
      <c r="C150" s="5">
        <v>0</v>
      </c>
      <c r="D150" s="5">
        <v>0</v>
      </c>
      <c r="E150" s="5">
        <v>0</v>
      </c>
      <c r="F150" s="5">
        <v>0</v>
      </c>
      <c r="G150" s="5">
        <f t="shared" si="24"/>
        <v>0</v>
      </c>
    </row>
    <row r="151" spans="1:7" ht="10.8" thickBot="1" x14ac:dyDescent="0.35">
      <c r="A151" s="13"/>
      <c r="B151" s="5" t="s">
        <v>10</v>
      </c>
      <c r="C151" s="5"/>
      <c r="D151" s="5"/>
      <c r="E151" s="5"/>
      <c r="F151" s="5"/>
      <c r="G151" s="5"/>
    </row>
    <row r="152" spans="1:7" ht="10.8" thickBot="1" x14ac:dyDescent="0.35">
      <c r="A152" s="53" t="s">
        <v>152</v>
      </c>
      <c r="B152" s="54"/>
      <c r="C152" s="54"/>
      <c r="D152" s="54"/>
      <c r="E152" s="54"/>
      <c r="F152" s="55"/>
      <c r="G152" s="5">
        <f>SUM(G149:G151)</f>
        <v>0</v>
      </c>
    </row>
    <row r="153" spans="1:7" ht="10.8" thickBot="1" x14ac:dyDescent="0.35">
      <c r="A153" s="8" t="str">
        <f>'PI skaičiuoklė'!C59</f>
        <v>Veiksmas C2</v>
      </c>
      <c r="B153" s="4"/>
      <c r="C153" s="4"/>
      <c r="D153" s="4"/>
      <c r="E153" s="4"/>
      <c r="F153" s="4"/>
      <c r="G153" s="4"/>
    </row>
    <row r="154" spans="1:7" ht="10.8" thickBot="1" x14ac:dyDescent="0.35">
      <c r="A154" s="26"/>
      <c r="B154" s="5" t="s">
        <v>150</v>
      </c>
      <c r="C154" s="5">
        <v>0</v>
      </c>
      <c r="D154" s="5">
        <v>0</v>
      </c>
      <c r="E154" s="5">
        <v>0</v>
      </c>
      <c r="F154" s="5">
        <v>0</v>
      </c>
      <c r="G154" s="5">
        <f t="shared" ref="G154:G155" si="25">+C154*D154*E154*F154</f>
        <v>0</v>
      </c>
    </row>
    <row r="155" spans="1:7" ht="10.8" thickBot="1" x14ac:dyDescent="0.35">
      <c r="A155" s="13"/>
      <c r="B155" s="5" t="s">
        <v>151</v>
      </c>
      <c r="C155" s="5">
        <v>0</v>
      </c>
      <c r="D155" s="5">
        <v>0</v>
      </c>
      <c r="E155" s="5">
        <v>0</v>
      </c>
      <c r="F155" s="5">
        <v>0</v>
      </c>
      <c r="G155" s="5">
        <f t="shared" si="25"/>
        <v>0</v>
      </c>
    </row>
    <row r="156" spans="1:7" ht="10.8" thickBot="1" x14ac:dyDescent="0.35">
      <c r="A156" s="13"/>
      <c r="B156" s="5" t="s">
        <v>10</v>
      </c>
      <c r="C156" s="5"/>
      <c r="D156" s="5"/>
      <c r="E156" s="5"/>
      <c r="F156" s="5"/>
      <c r="G156" s="5"/>
    </row>
    <row r="157" spans="1:7" ht="10.8" thickBot="1" x14ac:dyDescent="0.35">
      <c r="A157" s="53" t="s">
        <v>153</v>
      </c>
      <c r="B157" s="54"/>
      <c r="C157" s="54"/>
      <c r="D157" s="54"/>
      <c r="E157" s="54"/>
      <c r="F157" s="55"/>
      <c r="G157" s="5">
        <f>SUM(G154:G156)</f>
        <v>0</v>
      </c>
    </row>
    <row r="158" spans="1:7" ht="10.8" thickBot="1" x14ac:dyDescent="0.35">
      <c r="A158" s="8" t="str">
        <f>'PI skaičiuoklė'!C60</f>
        <v>Veiksmas C3</v>
      </c>
      <c r="B158" s="39"/>
      <c r="C158" s="39"/>
      <c r="D158" s="39"/>
      <c r="E158" s="39"/>
      <c r="F158" s="39"/>
      <c r="G158" s="39"/>
    </row>
    <row r="159" spans="1:7" ht="10.8" thickBot="1" x14ac:dyDescent="0.35">
      <c r="A159" s="26"/>
      <c r="B159" s="5" t="s">
        <v>188</v>
      </c>
      <c r="C159" s="5">
        <v>0</v>
      </c>
      <c r="D159" s="5">
        <v>0</v>
      </c>
      <c r="E159" s="5">
        <v>0</v>
      </c>
      <c r="F159" s="5">
        <v>0</v>
      </c>
      <c r="G159" s="5">
        <f>+C159*D159*E159*F159</f>
        <v>0</v>
      </c>
    </row>
    <row r="160" spans="1:7" ht="10.8" thickBot="1" x14ac:dyDescent="0.35">
      <c r="A160" s="13"/>
      <c r="B160" s="5" t="s">
        <v>189</v>
      </c>
      <c r="C160" s="5">
        <v>0</v>
      </c>
      <c r="D160" s="5">
        <v>0</v>
      </c>
      <c r="E160" s="5">
        <v>0</v>
      </c>
      <c r="F160" s="5">
        <v>0</v>
      </c>
      <c r="G160" s="5">
        <f t="shared" ref="G160" si="26">+C160*D160*E160*F160</f>
        <v>0</v>
      </c>
    </row>
    <row r="161" spans="1:7" ht="10.8" thickBot="1" x14ac:dyDescent="0.35">
      <c r="A161" s="13"/>
      <c r="B161" s="5" t="s">
        <v>10</v>
      </c>
      <c r="C161" s="5"/>
      <c r="D161" s="5"/>
      <c r="E161" s="5"/>
      <c r="F161" s="5"/>
      <c r="G161" s="5"/>
    </row>
    <row r="162" spans="1:7" ht="10.8" thickBot="1" x14ac:dyDescent="0.35">
      <c r="A162" s="53" t="s">
        <v>190</v>
      </c>
      <c r="B162" s="54"/>
      <c r="C162" s="54"/>
      <c r="D162" s="54"/>
      <c r="E162" s="54"/>
      <c r="F162" s="55"/>
      <c r="G162" s="5">
        <f>SUM(G159:G161)</f>
        <v>0</v>
      </c>
    </row>
    <row r="163" spans="1:7" ht="10.8" thickBot="1" x14ac:dyDescent="0.35">
      <c r="A163" s="56" t="s">
        <v>162</v>
      </c>
      <c r="B163" s="57"/>
      <c r="C163" s="57"/>
      <c r="D163" s="57"/>
      <c r="E163" s="57"/>
      <c r="F163" s="58"/>
      <c r="G163" s="27">
        <f>SUM(G152,G157,G162)</f>
        <v>0</v>
      </c>
    </row>
    <row r="164" spans="1:7" ht="21" thickBot="1" x14ac:dyDescent="0.35">
      <c r="A164" s="24" t="str">
        <f>'PI skaičiuoklė'!B63</f>
        <v>Straipsnis (-iai), punktas (-ai) ir įpareigojimas</v>
      </c>
      <c r="B164" s="4"/>
      <c r="C164" s="4"/>
      <c r="D164" s="4"/>
      <c r="E164" s="4"/>
      <c r="F164" s="4"/>
      <c r="G164" s="4"/>
    </row>
    <row r="165" spans="1:7" ht="10.8" thickBot="1" x14ac:dyDescent="0.35">
      <c r="A165" s="8" t="str">
        <f>'PI skaičiuoklė'!C64</f>
        <v>Veiksmas D1</v>
      </c>
      <c r="B165" s="4"/>
      <c r="C165" s="4"/>
      <c r="D165" s="4"/>
      <c r="E165" s="4"/>
      <c r="F165" s="4"/>
      <c r="G165" s="4"/>
    </row>
    <row r="166" spans="1:7" ht="10.8" thickBot="1" x14ac:dyDescent="0.35">
      <c r="A166" s="26"/>
      <c r="B166" s="5" t="s">
        <v>158</v>
      </c>
      <c r="C166" s="5">
        <v>0</v>
      </c>
      <c r="D166" s="5">
        <v>0</v>
      </c>
      <c r="E166" s="5">
        <v>0</v>
      </c>
      <c r="F166" s="5">
        <v>0</v>
      </c>
      <c r="G166" s="5">
        <f t="shared" ref="G166:G167" si="27">+C166*D166*E166*F166</f>
        <v>0</v>
      </c>
    </row>
    <row r="167" spans="1:7" ht="10.8" thickBot="1" x14ac:dyDescent="0.35">
      <c r="A167" s="13"/>
      <c r="B167" s="5" t="s">
        <v>159</v>
      </c>
      <c r="C167" s="5">
        <v>0</v>
      </c>
      <c r="D167" s="5">
        <v>0</v>
      </c>
      <c r="E167" s="5">
        <v>0</v>
      </c>
      <c r="F167" s="5">
        <v>0</v>
      </c>
      <c r="G167" s="5">
        <f t="shared" si="27"/>
        <v>0</v>
      </c>
    </row>
    <row r="168" spans="1:7" ht="10.8" thickBot="1" x14ac:dyDescent="0.35">
      <c r="A168" s="13"/>
      <c r="B168" s="5" t="s">
        <v>10</v>
      </c>
      <c r="C168" s="5"/>
      <c r="D168" s="5"/>
      <c r="E168" s="5"/>
      <c r="F168" s="5"/>
      <c r="G168" s="5"/>
    </row>
    <row r="169" spans="1:7" ht="10.8" thickBot="1" x14ac:dyDescent="0.35">
      <c r="A169" s="53" t="s">
        <v>155</v>
      </c>
      <c r="B169" s="54"/>
      <c r="C169" s="54"/>
      <c r="D169" s="54"/>
      <c r="E169" s="54"/>
      <c r="F169" s="55"/>
      <c r="G169" s="5">
        <f>SUM(G166:G168)</f>
        <v>0</v>
      </c>
    </row>
    <row r="170" spans="1:7" ht="10.8" thickBot="1" x14ac:dyDescent="0.35">
      <c r="A170" s="8" t="str">
        <f>'PI skaičiuoklė'!C65</f>
        <v>Veiksmas D2</v>
      </c>
      <c r="B170" s="4"/>
      <c r="C170" s="4"/>
      <c r="D170" s="4"/>
      <c r="E170" s="4"/>
      <c r="F170" s="4"/>
      <c r="G170" s="4"/>
    </row>
    <row r="171" spans="1:7" ht="10.8" thickBot="1" x14ac:dyDescent="0.35">
      <c r="A171" s="26"/>
      <c r="B171" s="5" t="s">
        <v>160</v>
      </c>
      <c r="C171" s="5">
        <v>0</v>
      </c>
      <c r="D171" s="5">
        <v>0</v>
      </c>
      <c r="E171" s="5">
        <v>0</v>
      </c>
      <c r="F171" s="5">
        <v>0</v>
      </c>
      <c r="G171" s="5">
        <f t="shared" ref="G171:G172" si="28">+C171*D171*E171*F171</f>
        <v>0</v>
      </c>
    </row>
    <row r="172" spans="1:7" ht="10.8" thickBot="1" x14ac:dyDescent="0.35">
      <c r="A172" s="13"/>
      <c r="B172" s="5" t="s">
        <v>161</v>
      </c>
      <c r="C172" s="5">
        <v>0</v>
      </c>
      <c r="D172" s="5">
        <v>0</v>
      </c>
      <c r="E172" s="5">
        <v>0</v>
      </c>
      <c r="F172" s="5">
        <v>0</v>
      </c>
      <c r="G172" s="5">
        <f t="shared" si="28"/>
        <v>0</v>
      </c>
    </row>
    <row r="173" spans="1:7" ht="10.8" thickBot="1" x14ac:dyDescent="0.35">
      <c r="A173" s="13"/>
      <c r="B173" s="5" t="s">
        <v>10</v>
      </c>
      <c r="C173" s="5"/>
      <c r="D173" s="5"/>
      <c r="E173" s="5"/>
      <c r="F173" s="5"/>
      <c r="G173" s="5"/>
    </row>
    <row r="174" spans="1:7" ht="10.8" thickBot="1" x14ac:dyDescent="0.35">
      <c r="A174" s="53" t="s">
        <v>156</v>
      </c>
      <c r="B174" s="54"/>
      <c r="C174" s="54"/>
      <c r="D174" s="54"/>
      <c r="E174" s="54"/>
      <c r="F174" s="55"/>
      <c r="G174" s="5">
        <f>SUM(G171:G173)</f>
        <v>0</v>
      </c>
    </row>
    <row r="175" spans="1:7" ht="10.8" thickBot="1" x14ac:dyDescent="0.35">
      <c r="A175" s="8" t="str">
        <f>'PI skaičiuoklė'!C66</f>
        <v>Veiksmas D3</v>
      </c>
      <c r="B175" s="39"/>
      <c r="C175" s="39"/>
      <c r="D175" s="39"/>
      <c r="E175" s="39"/>
      <c r="F175" s="39"/>
      <c r="G175" s="39"/>
    </row>
    <row r="176" spans="1:7" ht="10.8" thickBot="1" x14ac:dyDescent="0.35">
      <c r="A176" s="26"/>
      <c r="B176" s="5" t="s">
        <v>191</v>
      </c>
      <c r="C176" s="5">
        <v>0</v>
      </c>
      <c r="D176" s="5">
        <v>0</v>
      </c>
      <c r="E176" s="5">
        <v>0</v>
      </c>
      <c r="F176" s="5">
        <v>0</v>
      </c>
      <c r="G176" s="5">
        <f>+C176*D176*E176*F176</f>
        <v>0</v>
      </c>
    </row>
    <row r="177" spans="1:7" ht="10.8" thickBot="1" x14ac:dyDescent="0.35">
      <c r="A177" s="13"/>
      <c r="B177" s="5" t="s">
        <v>192</v>
      </c>
      <c r="C177" s="5">
        <v>0</v>
      </c>
      <c r="D177" s="5">
        <v>0</v>
      </c>
      <c r="E177" s="5">
        <v>0</v>
      </c>
      <c r="F177" s="5">
        <v>0</v>
      </c>
      <c r="G177" s="5">
        <f t="shared" ref="G177" si="29">+C177*D177*E177*F177</f>
        <v>0</v>
      </c>
    </row>
    <row r="178" spans="1:7" ht="10.8" thickBot="1" x14ac:dyDescent="0.35">
      <c r="A178" s="13"/>
      <c r="B178" s="5" t="s">
        <v>10</v>
      </c>
      <c r="C178" s="5"/>
      <c r="D178" s="5"/>
      <c r="E178" s="5"/>
      <c r="F178" s="5"/>
      <c r="G178" s="5"/>
    </row>
    <row r="179" spans="1:7" ht="10.8" thickBot="1" x14ac:dyDescent="0.35">
      <c r="A179" s="53" t="s">
        <v>193</v>
      </c>
      <c r="B179" s="54"/>
      <c r="C179" s="54"/>
      <c r="D179" s="54"/>
      <c r="E179" s="54"/>
      <c r="F179" s="55"/>
      <c r="G179" s="5">
        <f>SUM(G176:G178)</f>
        <v>0</v>
      </c>
    </row>
    <row r="180" spans="1:7" ht="10.8" thickBot="1" x14ac:dyDescent="0.35">
      <c r="A180" s="56" t="s">
        <v>163</v>
      </c>
      <c r="B180" s="57"/>
      <c r="C180" s="57"/>
      <c r="D180" s="57"/>
      <c r="E180" s="57"/>
      <c r="F180" s="58"/>
      <c r="G180" s="27">
        <f>SUM(G169,G174,G179)</f>
        <v>0</v>
      </c>
    </row>
    <row r="181" spans="1:7" ht="21" thickBot="1" x14ac:dyDescent="0.35">
      <c r="A181" s="24" t="str">
        <f>'PI skaičiuoklė'!B69</f>
        <v>Straipsnis (-iai), punktas (-ai) ir įpareigojimas</v>
      </c>
      <c r="B181" s="4"/>
      <c r="C181" s="4"/>
      <c r="D181" s="4"/>
      <c r="E181" s="4"/>
      <c r="F181" s="4"/>
      <c r="G181" s="4"/>
    </row>
    <row r="182" spans="1:7" ht="10.8" thickBot="1" x14ac:dyDescent="0.35">
      <c r="A182" s="8" t="str">
        <f>'PI skaičiuoklė'!C70</f>
        <v>Veiksmas E1</v>
      </c>
      <c r="B182" s="4"/>
      <c r="C182" s="4"/>
      <c r="D182" s="4"/>
      <c r="E182" s="4"/>
      <c r="F182" s="4"/>
      <c r="G182" s="4"/>
    </row>
    <row r="183" spans="1:7" ht="10.8" thickBot="1" x14ac:dyDescent="0.35">
      <c r="A183" s="26"/>
      <c r="B183" s="5" t="s">
        <v>164</v>
      </c>
      <c r="C183" s="5">
        <v>0</v>
      </c>
      <c r="D183" s="5">
        <v>0</v>
      </c>
      <c r="E183" s="5">
        <v>0</v>
      </c>
      <c r="F183" s="5">
        <v>0</v>
      </c>
      <c r="G183" s="5">
        <f t="shared" ref="G183:G184" si="30">+C183*D183*E183*F183</f>
        <v>0</v>
      </c>
    </row>
    <row r="184" spans="1:7" ht="10.8" thickBot="1" x14ac:dyDescent="0.35">
      <c r="A184" s="13"/>
      <c r="B184" s="5" t="s">
        <v>165</v>
      </c>
      <c r="C184" s="5">
        <v>0</v>
      </c>
      <c r="D184" s="5">
        <v>0</v>
      </c>
      <c r="E184" s="5">
        <v>0</v>
      </c>
      <c r="F184" s="5">
        <v>0</v>
      </c>
      <c r="G184" s="5">
        <f t="shared" si="30"/>
        <v>0</v>
      </c>
    </row>
    <row r="185" spans="1:7" ht="10.8" thickBot="1" x14ac:dyDescent="0.35">
      <c r="A185" s="13"/>
      <c r="B185" s="5" t="s">
        <v>10</v>
      </c>
      <c r="C185" s="5"/>
      <c r="D185" s="5"/>
      <c r="E185" s="5"/>
      <c r="F185" s="5"/>
      <c r="G185" s="5"/>
    </row>
    <row r="186" spans="1:7" ht="10.8" thickBot="1" x14ac:dyDescent="0.35">
      <c r="A186" s="53" t="s">
        <v>168</v>
      </c>
      <c r="B186" s="54"/>
      <c r="C186" s="54"/>
      <c r="D186" s="54"/>
      <c r="E186" s="54"/>
      <c r="F186" s="55"/>
      <c r="G186" s="5">
        <f>SUM(G183:G185)</f>
        <v>0</v>
      </c>
    </row>
    <row r="187" spans="1:7" ht="10.8" thickBot="1" x14ac:dyDescent="0.35">
      <c r="A187" s="8" t="str">
        <f>'PI skaičiuoklė'!C71</f>
        <v>Veiksmas E2</v>
      </c>
      <c r="B187" s="4"/>
      <c r="C187" s="4"/>
      <c r="D187" s="4"/>
      <c r="E187" s="4"/>
      <c r="F187" s="4"/>
      <c r="G187" s="4"/>
    </row>
    <row r="188" spans="1:7" ht="10.8" thickBot="1" x14ac:dyDescent="0.35">
      <c r="A188" s="26"/>
      <c r="B188" s="5" t="s">
        <v>167</v>
      </c>
      <c r="C188" s="5">
        <v>0</v>
      </c>
      <c r="D188" s="5">
        <v>0</v>
      </c>
      <c r="E188" s="5">
        <v>0</v>
      </c>
      <c r="F188" s="5">
        <v>0</v>
      </c>
      <c r="G188" s="5">
        <f t="shared" ref="G188:G189" si="31">+C188*D188*E188*F188</f>
        <v>0</v>
      </c>
    </row>
    <row r="189" spans="1:7" ht="10.8" thickBot="1" x14ac:dyDescent="0.35">
      <c r="A189" s="13"/>
      <c r="B189" s="5" t="s">
        <v>166</v>
      </c>
      <c r="C189" s="5">
        <v>0</v>
      </c>
      <c r="D189" s="5">
        <v>0</v>
      </c>
      <c r="E189" s="5">
        <v>0</v>
      </c>
      <c r="F189" s="5">
        <v>0</v>
      </c>
      <c r="G189" s="5">
        <f t="shared" si="31"/>
        <v>0</v>
      </c>
    </row>
    <row r="190" spans="1:7" ht="10.8" thickBot="1" x14ac:dyDescent="0.35">
      <c r="A190" s="13"/>
      <c r="B190" s="5" t="s">
        <v>10</v>
      </c>
      <c r="C190" s="5"/>
      <c r="D190" s="5"/>
      <c r="E190" s="5"/>
      <c r="F190" s="5"/>
      <c r="G190" s="5"/>
    </row>
    <row r="191" spans="1:7" ht="10.8" thickBot="1" x14ac:dyDescent="0.35">
      <c r="A191" s="53" t="s">
        <v>169</v>
      </c>
      <c r="B191" s="54"/>
      <c r="C191" s="54"/>
      <c r="D191" s="54"/>
      <c r="E191" s="54"/>
      <c r="F191" s="55"/>
      <c r="G191" s="5">
        <f>SUM(G188:G190)</f>
        <v>0</v>
      </c>
    </row>
    <row r="192" spans="1:7" ht="10.8" thickBot="1" x14ac:dyDescent="0.35">
      <c r="A192" s="8" t="str">
        <f>'PI skaičiuoklė'!C72</f>
        <v>Veiksmas E3</v>
      </c>
      <c r="B192" s="39"/>
      <c r="C192" s="39"/>
      <c r="D192" s="39"/>
      <c r="E192" s="39"/>
      <c r="F192" s="39"/>
      <c r="G192" s="39"/>
    </row>
    <row r="193" spans="1:7" ht="10.8" thickBot="1" x14ac:dyDescent="0.35">
      <c r="A193" s="26"/>
      <c r="B193" s="5" t="s">
        <v>194</v>
      </c>
      <c r="C193" s="5">
        <v>0</v>
      </c>
      <c r="D193" s="5">
        <v>0</v>
      </c>
      <c r="E193" s="5">
        <v>0</v>
      </c>
      <c r="F193" s="5">
        <v>0</v>
      </c>
      <c r="G193" s="5">
        <f>+C193*D193*E193*F193</f>
        <v>0</v>
      </c>
    </row>
    <row r="194" spans="1:7" ht="10.8" thickBot="1" x14ac:dyDescent="0.35">
      <c r="A194" s="13"/>
      <c r="B194" s="5" t="s">
        <v>195</v>
      </c>
      <c r="C194" s="5">
        <v>0</v>
      </c>
      <c r="D194" s="5">
        <v>0</v>
      </c>
      <c r="E194" s="5">
        <v>0</v>
      </c>
      <c r="F194" s="5">
        <v>0</v>
      </c>
      <c r="G194" s="5">
        <f t="shared" ref="G194" si="32">+C194*D194*E194*F194</f>
        <v>0</v>
      </c>
    </row>
    <row r="195" spans="1:7" ht="10.8" thickBot="1" x14ac:dyDescent="0.35">
      <c r="A195" s="13"/>
      <c r="B195" s="5" t="s">
        <v>10</v>
      </c>
      <c r="C195" s="5"/>
      <c r="D195" s="5"/>
      <c r="E195" s="5"/>
      <c r="F195" s="5"/>
      <c r="G195" s="5"/>
    </row>
    <row r="196" spans="1:7" ht="10.8" thickBot="1" x14ac:dyDescent="0.35">
      <c r="A196" s="53" t="s">
        <v>196</v>
      </c>
      <c r="B196" s="54"/>
      <c r="C196" s="54"/>
      <c r="D196" s="54"/>
      <c r="E196" s="54"/>
      <c r="F196" s="55"/>
      <c r="G196" s="5">
        <f>SUM(G193:G195)</f>
        <v>0</v>
      </c>
    </row>
    <row r="197" spans="1:7" ht="10.8" thickBot="1" x14ac:dyDescent="0.35">
      <c r="A197" s="56" t="s">
        <v>171</v>
      </c>
      <c r="B197" s="57"/>
      <c r="C197" s="57"/>
      <c r="D197" s="57"/>
      <c r="E197" s="57"/>
      <c r="F197" s="58"/>
      <c r="G197" s="27">
        <f>SUM(G186,G191,G196)</f>
        <v>0</v>
      </c>
    </row>
    <row r="198" spans="1:7" ht="21" thickBot="1" x14ac:dyDescent="0.35">
      <c r="A198" s="24" t="str">
        <f>'PI skaičiuoklė'!B75</f>
        <v>Straipsnis (-iai), punktas (-ai) ir įpareigojimas</v>
      </c>
      <c r="B198" s="4"/>
      <c r="C198" s="4"/>
      <c r="D198" s="4"/>
      <c r="E198" s="4"/>
      <c r="F198" s="4"/>
      <c r="G198" s="4"/>
    </row>
    <row r="199" spans="1:7" ht="10.8" thickBot="1" x14ac:dyDescent="0.35">
      <c r="A199" s="8" t="str">
        <f>'PI skaičiuoklė'!C76</f>
        <v>Veiksmas F1</v>
      </c>
      <c r="B199" s="4"/>
      <c r="C199" s="4"/>
      <c r="D199" s="4"/>
      <c r="E199" s="4"/>
      <c r="F199" s="4"/>
      <c r="G199" s="4"/>
    </row>
    <row r="200" spans="1:7" ht="10.8" thickBot="1" x14ac:dyDescent="0.35">
      <c r="A200" s="26"/>
      <c r="B200" s="5" t="s">
        <v>172</v>
      </c>
      <c r="C200" s="5">
        <v>0</v>
      </c>
      <c r="D200" s="5">
        <v>0</v>
      </c>
      <c r="E200" s="5">
        <v>0</v>
      </c>
      <c r="F200" s="5">
        <v>0</v>
      </c>
      <c r="G200" s="5">
        <f t="shared" ref="G200:G201" si="33">+C200*D200*E200*F200</f>
        <v>0</v>
      </c>
    </row>
    <row r="201" spans="1:7" ht="10.8" thickBot="1" x14ac:dyDescent="0.35">
      <c r="A201" s="13"/>
      <c r="B201" s="5" t="s">
        <v>173</v>
      </c>
      <c r="C201" s="5">
        <v>0</v>
      </c>
      <c r="D201" s="5">
        <v>0</v>
      </c>
      <c r="E201" s="5">
        <v>0</v>
      </c>
      <c r="F201" s="5">
        <v>0</v>
      </c>
      <c r="G201" s="5">
        <f t="shared" si="33"/>
        <v>0</v>
      </c>
    </row>
    <row r="202" spans="1:7" ht="10.8" thickBot="1" x14ac:dyDescent="0.35">
      <c r="A202" s="13"/>
      <c r="B202" s="5" t="s">
        <v>10</v>
      </c>
      <c r="C202" s="5"/>
      <c r="D202" s="5"/>
      <c r="E202" s="5"/>
      <c r="F202" s="5"/>
      <c r="G202" s="5"/>
    </row>
    <row r="203" spans="1:7" ht="10.8" thickBot="1" x14ac:dyDescent="0.35">
      <c r="A203" s="53" t="s">
        <v>176</v>
      </c>
      <c r="B203" s="54"/>
      <c r="C203" s="54"/>
      <c r="D203" s="54"/>
      <c r="E203" s="54"/>
      <c r="F203" s="55"/>
      <c r="G203" s="5">
        <f>SUM(G200:G202)</f>
        <v>0</v>
      </c>
    </row>
    <row r="204" spans="1:7" ht="10.8" thickBot="1" x14ac:dyDescent="0.35">
      <c r="A204" s="8" t="str">
        <f>'PI skaičiuoklė'!C77</f>
        <v>Veiksmas F2</v>
      </c>
      <c r="B204" s="4"/>
      <c r="C204" s="4"/>
      <c r="D204" s="4"/>
      <c r="E204" s="4"/>
      <c r="F204" s="4"/>
      <c r="G204" s="4"/>
    </row>
    <row r="205" spans="1:7" ht="10.8" thickBot="1" x14ac:dyDescent="0.35">
      <c r="A205" s="26"/>
      <c r="B205" s="5" t="s">
        <v>174</v>
      </c>
      <c r="C205" s="5">
        <v>0</v>
      </c>
      <c r="D205" s="5">
        <v>0</v>
      </c>
      <c r="E205" s="5">
        <v>0</v>
      </c>
      <c r="F205" s="5">
        <v>0</v>
      </c>
      <c r="G205" s="5">
        <f t="shared" ref="G205:G206" si="34">+C205*D205*E205*F205</f>
        <v>0</v>
      </c>
    </row>
    <row r="206" spans="1:7" ht="10.8" thickBot="1" x14ac:dyDescent="0.35">
      <c r="A206" s="13"/>
      <c r="B206" s="5" t="s">
        <v>175</v>
      </c>
      <c r="C206" s="5">
        <v>0</v>
      </c>
      <c r="D206" s="5">
        <v>0</v>
      </c>
      <c r="E206" s="5">
        <v>0</v>
      </c>
      <c r="F206" s="5">
        <v>0</v>
      </c>
      <c r="G206" s="5">
        <f t="shared" si="34"/>
        <v>0</v>
      </c>
    </row>
    <row r="207" spans="1:7" ht="10.8" thickBot="1" x14ac:dyDescent="0.35">
      <c r="A207" s="13"/>
      <c r="B207" s="5" t="s">
        <v>10</v>
      </c>
      <c r="C207" s="5"/>
      <c r="D207" s="5"/>
      <c r="E207" s="5"/>
      <c r="F207" s="5"/>
      <c r="G207" s="5"/>
    </row>
    <row r="208" spans="1:7" ht="10.8" thickBot="1" x14ac:dyDescent="0.35">
      <c r="A208" s="53" t="s">
        <v>177</v>
      </c>
      <c r="B208" s="54"/>
      <c r="C208" s="54"/>
      <c r="D208" s="54"/>
      <c r="E208" s="54"/>
      <c r="F208" s="55"/>
      <c r="G208" s="5">
        <f>SUM(G205:G207)</f>
        <v>0</v>
      </c>
    </row>
    <row r="209" spans="1:7" ht="10.8" thickBot="1" x14ac:dyDescent="0.35">
      <c r="A209" s="8" t="str">
        <f>'PI skaičiuoklė'!C78</f>
        <v>Veiksmas F3</v>
      </c>
      <c r="B209" s="39"/>
      <c r="C209" s="39"/>
      <c r="D209" s="39"/>
      <c r="E209" s="39"/>
      <c r="F209" s="39"/>
      <c r="G209" s="39"/>
    </row>
    <row r="210" spans="1:7" ht="10.8" thickBot="1" x14ac:dyDescent="0.35">
      <c r="A210" s="26"/>
      <c r="B210" s="5" t="s">
        <v>185</v>
      </c>
      <c r="C210" s="5">
        <v>0</v>
      </c>
      <c r="D210" s="5">
        <v>0</v>
      </c>
      <c r="E210" s="5">
        <v>0</v>
      </c>
      <c r="F210" s="5">
        <v>0</v>
      </c>
      <c r="G210" s="5">
        <f>+C210*D210*E210*F210</f>
        <v>0</v>
      </c>
    </row>
    <row r="211" spans="1:7" ht="10.8" thickBot="1" x14ac:dyDescent="0.35">
      <c r="A211" s="13"/>
      <c r="B211" s="5" t="s">
        <v>186</v>
      </c>
      <c r="C211" s="5">
        <v>0</v>
      </c>
      <c r="D211" s="5">
        <v>0</v>
      </c>
      <c r="E211" s="5">
        <v>0</v>
      </c>
      <c r="F211" s="5">
        <v>0</v>
      </c>
      <c r="G211" s="5">
        <f t="shared" ref="G211" si="35">+C211*D211*E211*F211</f>
        <v>0</v>
      </c>
    </row>
    <row r="212" spans="1:7" ht="10.8" thickBot="1" x14ac:dyDescent="0.35">
      <c r="A212" s="13"/>
      <c r="B212" s="5" t="s">
        <v>10</v>
      </c>
      <c r="C212" s="5"/>
      <c r="D212" s="5"/>
      <c r="E212" s="5"/>
      <c r="F212" s="5"/>
      <c r="G212" s="5"/>
    </row>
    <row r="213" spans="1:7" ht="10.8" thickBot="1" x14ac:dyDescent="0.35">
      <c r="A213" s="53" t="s">
        <v>187</v>
      </c>
      <c r="B213" s="54"/>
      <c r="C213" s="54"/>
      <c r="D213" s="54"/>
      <c r="E213" s="54"/>
      <c r="F213" s="55"/>
      <c r="G213" s="5">
        <f>SUM(G210:G212)</f>
        <v>0</v>
      </c>
    </row>
    <row r="214" spans="1:7" ht="10.8" thickBot="1" x14ac:dyDescent="0.35">
      <c r="A214" s="56" t="s">
        <v>178</v>
      </c>
      <c r="B214" s="57"/>
      <c r="C214" s="57"/>
      <c r="D214" s="57"/>
      <c r="E214" s="57"/>
      <c r="F214" s="58"/>
      <c r="G214" s="27">
        <f>SUM(G203,G208,G213)</f>
        <v>0</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sqref="A1:D1"/>
    </sheetView>
  </sheetViews>
  <sheetFormatPr defaultColWidth="8.77734375" defaultRowHeight="10.199999999999999" x14ac:dyDescent="0.3"/>
  <cols>
    <col min="1" max="1" width="34.77734375" style="1" customWidth="1"/>
    <col min="2" max="2" width="18.77734375" style="1" customWidth="1"/>
    <col min="3" max="3" width="13.44140625" style="1" customWidth="1"/>
    <col min="4" max="4" width="26.5546875" style="1" customWidth="1"/>
    <col min="5" max="16384" width="8.77734375" style="1"/>
  </cols>
  <sheetData>
    <row r="1" spans="1:4" ht="21.75" customHeight="1" thickBot="1" x14ac:dyDescent="0.35">
      <c r="A1" s="71" t="s">
        <v>61</v>
      </c>
      <c r="B1" s="72"/>
      <c r="C1" s="72"/>
      <c r="D1" s="73"/>
    </row>
    <row r="2" spans="1:4" ht="24.6" customHeight="1" thickBot="1" x14ac:dyDescent="0.35">
      <c r="A2" s="31" t="s">
        <v>87</v>
      </c>
      <c r="B2" s="77" t="s">
        <v>29</v>
      </c>
      <c r="C2" s="78"/>
      <c r="D2" s="32" t="s">
        <v>3</v>
      </c>
    </row>
    <row r="3" spans="1:4" ht="10.8" thickBot="1" x14ac:dyDescent="0.35">
      <c r="A3" s="33">
        <v>1</v>
      </c>
      <c r="B3" s="79">
        <v>2</v>
      </c>
      <c r="C3" s="80"/>
      <c r="D3" s="33">
        <v>3</v>
      </c>
    </row>
    <row r="4" spans="1:4" ht="409.6" thickBot="1" x14ac:dyDescent="0.35">
      <c r="A4" s="24" t="str">
        <f>'PI skaičiuoklė'!B6</f>
        <v xml:space="preserve">Alkoholio kontrolės įstatymo 16 straipsnio 7 dalis: Didmeninės ir mažmeninės prekybos alkoholio produktais licencijavimo taisykles, remdamasi šiuo Įstatymu, Civiliniu kodeksu ir Europos Sąjungos teisės reikalavimais, nustato Lietuvos Respublikos Vyriausybė. Didmeninės ir mažmeninės prekybos alkoholio produktais licencijavimo taisyklių, patvirtintų patvirtintas Lietuvos Respublikos Vyriausybės 2004 m. gegužės 20 d. nutarimu Nr. 618 „Dėl Didmeninės ir mažmeninės prekybos alkoholio produktais licencijavimo taisyklių patvirtinimo“, 3. Nustatomos šių rūšių licencijos verstis didmenine ar mažmenine prekyba alkoholiniais gėrimais:
3.1. verstis didmenine prekyba alkoholiniais gėrimais;
3.2. verstis didmenine prekyba alumi, alaus mišiniais su nealkoholiniais gėrimais, natūralios fermentacijos sidru, kurio tūrinė etilo alkoholio koncentracija neviršija 8,5 procento;
3.3. verstis mažmenine prekyba alkoholiniais gėrimais;
3.4. verstis mažmenine prekyba alkoholiniais gėrimais, kurių tūrinė etilo alkoholio koncentracija neviršija 22 procentų;
3.5. verstis mažmenine prekyba alumi, alaus mišiniais su nealkoholiniais gėrimais, natūralios fermentacijos sidru, kurio tūrinė etilo alkoholio koncentracija neviršija 8,5 procento;
3.6. verstis mažmenine prekyba alumi, alaus mišiniais su nealkoholiniais gėrimais, natūralios fermentacijos sidru, kurių tūrinė etilo alkoholio koncentracija neviršija 7,5 procento;
3.6(1). verstis mažmenine prekyba alkoholiniais gėrimais, kurių tūrinė etilo alkoholio koncentracija neviršija 15 procentų, kurortinio, poilsio ir turizmo sezonų laikotarpiu; &lt;...&gt;    
3.9. vienkartinės – verstis mažmenine prekyba natūralios fermentacijos alkoholiniais gėrimais, kurių tūrinė etilo alkoholio koncentracija neviršija 13 procentų, parodose;
3.10. vienkartinės – verstis mažmenine prekyba alumi ir alaus mišiniais su nealkoholiniais gėrimais, kurių tūrinė etilo alkoholio koncentracija neviršija 13 procentų, natūralios fermentacijos sidru, kurio tūrinė etilo alkoholio koncentracija neviršija 8,5 procento, parodose;
3.11. vienkartinės – verstis mažmenine prekyba alkoholiniais gėrimais parodose ir mugėse, rengiamose stacionariuose pastatuose;
3.12. vienkartinės – verstis mažmenine prekyba natūralios fermentacijos alkoholiniais gėrimais, kurių tūrinė etilo alkoholio koncentracija neviršija 7,5 procento, masiniuose renginiuose ir mugėse;
3.13. vienkartinės – verstis mažmenine prekyba alumi, alaus mišiniais su nealkoholiniais gėrimais ir natūralios fermentacijos sidru, kurių tūrinė etilo alkoholio koncentracija neviršija 7,5 procento, masiniuose renginiuose ir mugėse. </v>
      </c>
      <c r="B4" s="4"/>
      <c r="C4" s="4"/>
      <c r="D4" s="4"/>
    </row>
    <row r="5" spans="1:4" ht="10.8" thickBot="1" x14ac:dyDescent="0.35">
      <c r="A5" s="8" t="str">
        <f>'PI skaičiuoklė'!C7</f>
        <v>pateikti dokumentus dėl licencijos gavimo</v>
      </c>
      <c r="B5" s="4"/>
      <c r="C5" s="4"/>
      <c r="D5" s="4"/>
    </row>
    <row r="6" spans="1:4" ht="10.8" thickBot="1" x14ac:dyDescent="0.35">
      <c r="A6" s="13"/>
      <c r="B6" s="5" t="s">
        <v>21</v>
      </c>
      <c r="C6" s="5">
        <v>0</v>
      </c>
      <c r="D6" s="5">
        <f>+C6</f>
        <v>0</v>
      </c>
    </row>
    <row r="7" spans="1:4" ht="10.8" thickBot="1" x14ac:dyDescent="0.35">
      <c r="A7" s="13"/>
      <c r="B7" s="5" t="s">
        <v>22</v>
      </c>
      <c r="C7" s="5">
        <v>0</v>
      </c>
      <c r="D7" s="5">
        <f>+C7</f>
        <v>0</v>
      </c>
    </row>
    <row r="8" spans="1:4" ht="20.100000000000001" customHeight="1" thickBot="1" x14ac:dyDescent="0.35">
      <c r="A8" s="53" t="s">
        <v>30</v>
      </c>
      <c r="B8" s="54"/>
      <c r="C8" s="54"/>
      <c r="D8" s="4">
        <f>SUM(D6:D7)</f>
        <v>0</v>
      </c>
    </row>
    <row r="9" spans="1:4" ht="10.8" thickBot="1" x14ac:dyDescent="0.35">
      <c r="A9" s="8" t="str">
        <f>'PI skaičiuoklė'!C8</f>
        <v>Veiksmas A2</v>
      </c>
      <c r="B9" s="4"/>
      <c r="C9" s="4"/>
      <c r="D9" s="4"/>
    </row>
    <row r="10" spans="1:4" ht="10.8" thickBot="1" x14ac:dyDescent="0.35">
      <c r="A10" s="13"/>
      <c r="B10" s="5" t="s">
        <v>23</v>
      </c>
      <c r="C10" s="5">
        <v>0</v>
      </c>
      <c r="D10" s="5">
        <f>+C10</f>
        <v>0</v>
      </c>
    </row>
    <row r="11" spans="1:4" ht="10.8" thickBot="1" x14ac:dyDescent="0.35">
      <c r="A11" s="13"/>
      <c r="B11" s="5" t="s">
        <v>24</v>
      </c>
      <c r="C11" s="5">
        <v>0</v>
      </c>
      <c r="D11" s="5">
        <f>+C11</f>
        <v>0</v>
      </c>
    </row>
    <row r="12" spans="1:4" ht="10.8" thickBot="1" x14ac:dyDescent="0.35">
      <c r="A12" s="53" t="s">
        <v>31</v>
      </c>
      <c r="B12" s="54"/>
      <c r="C12" s="54"/>
      <c r="D12" s="4">
        <f>SUM(D10:D11)</f>
        <v>0</v>
      </c>
    </row>
    <row r="13" spans="1:4" ht="10.8" thickBot="1" x14ac:dyDescent="0.35">
      <c r="A13" s="8" t="str">
        <f>'PI skaičiuoklė'!C9</f>
        <v>Veiksmas A3</v>
      </c>
      <c r="B13" s="4"/>
      <c r="C13" s="4"/>
      <c r="D13" s="4"/>
    </row>
    <row r="14" spans="1:4" ht="10.8" thickBot="1" x14ac:dyDescent="0.35">
      <c r="A14" s="13"/>
      <c r="B14" s="5" t="s">
        <v>183</v>
      </c>
      <c r="C14" s="5">
        <v>0</v>
      </c>
      <c r="D14" s="5">
        <f>+C14</f>
        <v>0</v>
      </c>
    </row>
    <row r="15" spans="1:4" ht="10.8" thickBot="1" x14ac:dyDescent="0.35">
      <c r="A15" s="13"/>
      <c r="B15" s="5" t="s">
        <v>184</v>
      </c>
      <c r="C15" s="5">
        <v>0</v>
      </c>
      <c r="D15" s="5">
        <f>+C15</f>
        <v>0</v>
      </c>
    </row>
    <row r="16" spans="1:4" ht="20.100000000000001" customHeight="1" thickBot="1" x14ac:dyDescent="0.35">
      <c r="A16" s="53" t="s">
        <v>197</v>
      </c>
      <c r="B16" s="54"/>
      <c r="C16" s="54"/>
      <c r="D16" s="4">
        <f>SUM(D14:D15)</f>
        <v>0</v>
      </c>
    </row>
    <row r="17" spans="1:4" ht="10.8" thickBot="1" x14ac:dyDescent="0.35">
      <c r="A17" s="56" t="s">
        <v>32</v>
      </c>
      <c r="B17" s="57"/>
      <c r="C17" s="57"/>
      <c r="D17" s="4">
        <f>SUM(D8,D12,D16)</f>
        <v>0</v>
      </c>
    </row>
    <row r="18" spans="1:4" ht="23.55" customHeight="1" thickBot="1" x14ac:dyDescent="0.35">
      <c r="A18" s="24" t="str">
        <f>'PI skaičiuoklė'!B12</f>
        <v>Alkoholio kontrolės įstatymo 18(6) straipsnio 3 dalis: Įmonės, Europos juridiniai asmenys ir jų filialai, turintys licencijas verstis mažmenine prekyba alkoholiniais gėrimais, privalo kreiptis į licenciją išdavusią instituciją dėl licencijos patikslinimo, kai savivaldybės taryba, vadovaudamasi šio Įstatymo 18 straipsnio 9 dalimi, apriboja įmonės, Europos juridinio asmens ar jo filialo prekybos alkoholiniais gėrimais laiką, per 5 darbo dienas nuo savivaldybės administracijos rašytinio pranešimo apie savivaldybės tarybos nustatytą apribojimą gavimo dienos.</v>
      </c>
      <c r="B18" s="5"/>
      <c r="C18" s="5"/>
      <c r="D18" s="5"/>
    </row>
    <row r="19" spans="1:4" ht="10.8" thickBot="1" x14ac:dyDescent="0.35">
      <c r="A19" s="8" t="str">
        <f>'PI skaičiuoklė'!C13</f>
        <v>pateikti dokumentus licencijos patikslinimui</v>
      </c>
      <c r="B19" s="4"/>
      <c r="C19" s="4"/>
      <c r="D19" s="4"/>
    </row>
    <row r="20" spans="1:4" ht="10.8" thickBot="1" x14ac:dyDescent="0.35">
      <c r="A20" s="13"/>
      <c r="B20" s="5" t="s">
        <v>25</v>
      </c>
      <c r="C20" s="5">
        <v>0</v>
      </c>
      <c r="D20" s="5">
        <f>+C20</f>
        <v>0</v>
      </c>
    </row>
    <row r="21" spans="1:4" ht="10.8" thickBot="1" x14ac:dyDescent="0.35">
      <c r="A21" s="13"/>
      <c r="B21" s="5" t="s">
        <v>26</v>
      </c>
      <c r="C21" s="5">
        <v>0</v>
      </c>
      <c r="D21" s="5">
        <f>+C21</f>
        <v>0</v>
      </c>
    </row>
    <row r="22" spans="1:4" ht="10.8" thickBot="1" x14ac:dyDescent="0.35">
      <c r="A22" s="53" t="s">
        <v>33</v>
      </c>
      <c r="B22" s="54"/>
      <c r="C22" s="54"/>
      <c r="D22" s="4">
        <f>SUM(D20:D21)</f>
        <v>0</v>
      </c>
    </row>
    <row r="23" spans="1:4" ht="10.8" thickBot="1" x14ac:dyDescent="0.35">
      <c r="A23" s="8" t="str">
        <f>'PI skaičiuoklė'!C14</f>
        <v>Veiksmas B2</v>
      </c>
      <c r="B23" s="4"/>
      <c r="C23" s="4"/>
      <c r="D23" s="4"/>
    </row>
    <row r="24" spans="1:4" ht="10.8" thickBot="1" x14ac:dyDescent="0.35">
      <c r="A24" s="13"/>
      <c r="B24" s="5" t="s">
        <v>27</v>
      </c>
      <c r="C24" s="5">
        <v>0</v>
      </c>
      <c r="D24" s="5">
        <f>+C24</f>
        <v>0</v>
      </c>
    </row>
    <row r="25" spans="1:4" ht="10.8" thickBot="1" x14ac:dyDescent="0.35">
      <c r="A25" s="13"/>
      <c r="B25" s="5" t="s">
        <v>28</v>
      </c>
      <c r="C25" s="5">
        <v>0</v>
      </c>
      <c r="D25" s="5">
        <f>+C25</f>
        <v>0</v>
      </c>
    </row>
    <row r="26" spans="1:4" ht="10.8" thickBot="1" x14ac:dyDescent="0.35">
      <c r="A26" s="53" t="s">
        <v>34</v>
      </c>
      <c r="B26" s="54"/>
      <c r="C26" s="54"/>
      <c r="D26" s="4">
        <f>SUM(D24:D25)</f>
        <v>0</v>
      </c>
    </row>
    <row r="27" spans="1:4" ht="10.8" thickBot="1" x14ac:dyDescent="0.35">
      <c r="A27" s="8" t="str">
        <f>'PI skaičiuoklė'!C15</f>
        <v>Veiksmas B3</v>
      </c>
      <c r="B27" s="4"/>
      <c r="C27" s="4"/>
      <c r="D27" s="4"/>
    </row>
    <row r="28" spans="1:4" ht="10.8" thickBot="1" x14ac:dyDescent="0.35">
      <c r="A28" s="13"/>
      <c r="B28" s="5" t="s">
        <v>181</v>
      </c>
      <c r="C28" s="5">
        <v>0</v>
      </c>
      <c r="D28" s="5">
        <f>+C28</f>
        <v>0</v>
      </c>
    </row>
    <row r="29" spans="1:4" ht="10.8" thickBot="1" x14ac:dyDescent="0.35">
      <c r="A29" s="13"/>
      <c r="B29" s="5" t="s">
        <v>182</v>
      </c>
      <c r="C29" s="5">
        <v>0</v>
      </c>
      <c r="D29" s="5">
        <f>+C29</f>
        <v>0</v>
      </c>
    </row>
    <row r="30" spans="1:4" ht="20.100000000000001" customHeight="1" thickBot="1" x14ac:dyDescent="0.35">
      <c r="A30" s="53" t="s">
        <v>198</v>
      </c>
      <c r="B30" s="54"/>
      <c r="C30" s="54"/>
      <c r="D30" s="4">
        <f>SUM(D28:D29)</f>
        <v>0</v>
      </c>
    </row>
    <row r="31" spans="1:4" ht="10.8" thickBot="1" x14ac:dyDescent="0.35">
      <c r="A31" s="56" t="s">
        <v>35</v>
      </c>
      <c r="B31" s="57"/>
      <c r="C31" s="57"/>
      <c r="D31" s="4">
        <f>SUM(D22,D26,D30)</f>
        <v>0</v>
      </c>
    </row>
    <row r="32" spans="1:4" ht="409.6" thickBot="1" x14ac:dyDescent="0.35">
      <c r="A32" s="24" t="str">
        <f>'PI skaičiuoklė'!B18</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v>
      </c>
      <c r="B32" s="4"/>
      <c r="C32" s="4"/>
      <c r="D32" s="4"/>
    </row>
    <row r="33" spans="1:4" ht="21" thickBot="1" x14ac:dyDescent="0.35">
      <c r="A33" s="8" t="str">
        <f>'PI skaičiuoklė'!C19</f>
        <v>Pateikti prašymą ir dokumentus licencijai gauti</v>
      </c>
      <c r="B33" s="4"/>
      <c r="C33" s="4"/>
      <c r="D33" s="4"/>
    </row>
    <row r="34" spans="1:4" ht="10.8" thickBot="1" x14ac:dyDescent="0.35">
      <c r="A34" s="13"/>
      <c r="B34" s="5" t="s">
        <v>148</v>
      </c>
      <c r="C34" s="5">
        <v>0</v>
      </c>
      <c r="D34" s="5">
        <f>+C34</f>
        <v>0</v>
      </c>
    </row>
    <row r="35" spans="1:4" ht="10.8" thickBot="1" x14ac:dyDescent="0.35">
      <c r="A35" s="13"/>
      <c r="B35" s="5" t="s">
        <v>149</v>
      </c>
      <c r="C35" s="5">
        <v>0</v>
      </c>
      <c r="D35" s="5">
        <f>+C35</f>
        <v>0</v>
      </c>
    </row>
    <row r="36" spans="1:4" ht="20.100000000000001" customHeight="1" thickBot="1" x14ac:dyDescent="0.35">
      <c r="A36" s="53" t="s">
        <v>199</v>
      </c>
      <c r="B36" s="54"/>
      <c r="C36" s="54"/>
      <c r="D36" s="4">
        <f>SUM(D34:D35)</f>
        <v>0</v>
      </c>
    </row>
    <row r="37" spans="1:4" ht="10.8" thickBot="1" x14ac:dyDescent="0.35">
      <c r="A37" s="8" t="str">
        <f>'PI skaičiuoklė'!C20</f>
        <v>Veiksmas C2</v>
      </c>
      <c r="B37" s="4"/>
      <c r="C37" s="4"/>
      <c r="D37" s="4"/>
    </row>
    <row r="38" spans="1:4" ht="10.8" thickBot="1" x14ac:dyDescent="0.35">
      <c r="A38" s="13"/>
      <c r="B38" s="5" t="s">
        <v>150</v>
      </c>
      <c r="C38" s="5">
        <v>0</v>
      </c>
      <c r="D38" s="5">
        <f>+C38</f>
        <v>0</v>
      </c>
    </row>
    <row r="39" spans="1:4" ht="10.8" thickBot="1" x14ac:dyDescent="0.35">
      <c r="A39" s="13"/>
      <c r="B39" s="5" t="s">
        <v>151</v>
      </c>
      <c r="C39" s="5">
        <v>0</v>
      </c>
      <c r="D39" s="5">
        <f>+C39</f>
        <v>0</v>
      </c>
    </row>
    <row r="40" spans="1:4" ht="10.8" thickBot="1" x14ac:dyDescent="0.35">
      <c r="A40" s="53" t="s">
        <v>200</v>
      </c>
      <c r="B40" s="54"/>
      <c r="C40" s="54"/>
      <c r="D40" s="4">
        <f>SUM(D38:D39)</f>
        <v>0</v>
      </c>
    </row>
    <row r="41" spans="1:4" ht="10.8" thickBot="1" x14ac:dyDescent="0.35">
      <c r="A41" s="8" t="str">
        <f>'PI skaičiuoklė'!C21</f>
        <v>Veiksmas C3</v>
      </c>
      <c r="B41" s="4"/>
      <c r="C41" s="4"/>
      <c r="D41" s="4"/>
    </row>
    <row r="42" spans="1:4" ht="10.8" thickBot="1" x14ac:dyDescent="0.35">
      <c r="A42" s="13"/>
      <c r="B42" s="5" t="s">
        <v>188</v>
      </c>
      <c r="C42" s="5">
        <v>0</v>
      </c>
      <c r="D42" s="5">
        <f>+C42</f>
        <v>0</v>
      </c>
    </row>
    <row r="43" spans="1:4" ht="10.8" thickBot="1" x14ac:dyDescent="0.35">
      <c r="A43" s="13"/>
      <c r="B43" s="5" t="s">
        <v>189</v>
      </c>
      <c r="C43" s="5">
        <v>0</v>
      </c>
      <c r="D43" s="5">
        <f>+C43</f>
        <v>0</v>
      </c>
    </row>
    <row r="44" spans="1:4" ht="20.100000000000001" customHeight="1" thickBot="1" x14ac:dyDescent="0.35">
      <c r="A44" s="53" t="s">
        <v>201</v>
      </c>
      <c r="B44" s="54"/>
      <c r="C44" s="54"/>
      <c r="D44" s="4">
        <f>SUM(D42:D43)</f>
        <v>0</v>
      </c>
    </row>
    <row r="45" spans="1:4" ht="10.8" thickBot="1" x14ac:dyDescent="0.35">
      <c r="A45" s="56" t="s">
        <v>205</v>
      </c>
      <c r="B45" s="57"/>
      <c r="C45" s="57"/>
      <c r="D45" s="4">
        <f>SUM(D36,D40,D44)</f>
        <v>0</v>
      </c>
    </row>
    <row r="46" spans="1:4" ht="23.55" customHeight="1" thickBot="1" x14ac:dyDescent="0.35">
      <c r="A46" s="24" t="str">
        <f>'PI skaičiuoklė'!B25</f>
        <v>Straipsnis (-iai), punktas (-ai) ir įpareigojimas</v>
      </c>
      <c r="B46" s="5"/>
      <c r="C46" s="5"/>
      <c r="D46" s="5"/>
    </row>
    <row r="47" spans="1:4" ht="10.8" thickBot="1" x14ac:dyDescent="0.35">
      <c r="A47" s="8" t="str">
        <f>'PI skaičiuoklė'!C26</f>
        <v>Veiksmas D1</v>
      </c>
      <c r="B47" s="4"/>
      <c r="C47" s="4"/>
      <c r="D47" s="4"/>
    </row>
    <row r="48" spans="1:4" ht="10.8" thickBot="1" x14ac:dyDescent="0.35">
      <c r="A48" s="13"/>
      <c r="B48" s="5" t="s">
        <v>158</v>
      </c>
      <c r="C48" s="5">
        <v>0</v>
      </c>
      <c r="D48" s="5">
        <f>+C48</f>
        <v>0</v>
      </c>
    </row>
    <row r="49" spans="1:4" ht="10.8" thickBot="1" x14ac:dyDescent="0.35">
      <c r="A49" s="13"/>
      <c r="B49" s="5" t="s">
        <v>159</v>
      </c>
      <c r="C49" s="5">
        <v>0</v>
      </c>
      <c r="D49" s="5">
        <f>+C49</f>
        <v>0</v>
      </c>
    </row>
    <row r="50" spans="1:4" ht="10.8" thickBot="1" x14ac:dyDescent="0.35">
      <c r="A50" s="53" t="s">
        <v>202</v>
      </c>
      <c r="B50" s="54"/>
      <c r="C50" s="54"/>
      <c r="D50" s="4">
        <f>SUM(D48:D49)</f>
        <v>0</v>
      </c>
    </row>
    <row r="51" spans="1:4" ht="10.8" thickBot="1" x14ac:dyDescent="0.35">
      <c r="A51" s="8" t="str">
        <f>'PI skaičiuoklė'!C27</f>
        <v>Veiksmas D2</v>
      </c>
      <c r="B51" s="4"/>
      <c r="C51" s="4"/>
      <c r="D51" s="4"/>
    </row>
    <row r="52" spans="1:4" ht="10.8" thickBot="1" x14ac:dyDescent="0.35">
      <c r="A52" s="13"/>
      <c r="B52" s="5" t="s">
        <v>160</v>
      </c>
      <c r="C52" s="5">
        <v>0</v>
      </c>
      <c r="D52" s="5">
        <f>+C52</f>
        <v>0</v>
      </c>
    </row>
    <row r="53" spans="1:4" ht="10.8" thickBot="1" x14ac:dyDescent="0.35">
      <c r="A53" s="13"/>
      <c r="B53" s="5" t="s">
        <v>161</v>
      </c>
      <c r="C53" s="5">
        <v>0</v>
      </c>
      <c r="D53" s="5">
        <f>+C53</f>
        <v>0</v>
      </c>
    </row>
    <row r="54" spans="1:4" ht="10.8" thickBot="1" x14ac:dyDescent="0.35">
      <c r="A54" s="53" t="s">
        <v>203</v>
      </c>
      <c r="B54" s="54"/>
      <c r="C54" s="54"/>
      <c r="D54" s="4">
        <f>SUM(D52:D53)</f>
        <v>0</v>
      </c>
    </row>
    <row r="55" spans="1:4" ht="10.8" thickBot="1" x14ac:dyDescent="0.35">
      <c r="A55" s="8" t="str">
        <f>'PI skaičiuoklė'!C28</f>
        <v>Veiksmas D3</v>
      </c>
      <c r="B55" s="4"/>
      <c r="C55" s="4"/>
      <c r="D55" s="4"/>
    </row>
    <row r="56" spans="1:4" ht="10.8" thickBot="1" x14ac:dyDescent="0.35">
      <c r="A56" s="13"/>
      <c r="B56" s="5" t="s">
        <v>191</v>
      </c>
      <c r="C56" s="5">
        <v>0</v>
      </c>
      <c r="D56" s="5">
        <f>+C56</f>
        <v>0</v>
      </c>
    </row>
    <row r="57" spans="1:4" ht="10.8" thickBot="1" x14ac:dyDescent="0.35">
      <c r="A57" s="13"/>
      <c r="B57" s="5" t="s">
        <v>192</v>
      </c>
      <c r="C57" s="5">
        <v>0</v>
      </c>
      <c r="D57" s="5">
        <f>+C57</f>
        <v>0</v>
      </c>
    </row>
    <row r="58" spans="1:4" ht="20.100000000000001" customHeight="1" thickBot="1" x14ac:dyDescent="0.35">
      <c r="A58" s="53" t="s">
        <v>204</v>
      </c>
      <c r="B58" s="54"/>
      <c r="C58" s="54"/>
      <c r="D58" s="4">
        <f>SUM(D56:D57)</f>
        <v>0</v>
      </c>
    </row>
    <row r="59" spans="1:4" ht="10.8" thickBot="1" x14ac:dyDescent="0.35">
      <c r="A59" s="56" t="s">
        <v>206</v>
      </c>
      <c r="B59" s="57"/>
      <c r="C59" s="57"/>
      <c r="D59" s="4">
        <f>SUM(D50,D54,D58)</f>
        <v>0</v>
      </c>
    </row>
    <row r="60" spans="1:4" ht="21" thickBot="1" x14ac:dyDescent="0.35">
      <c r="A60" s="24" t="str">
        <f>'PI skaičiuoklė'!B31</f>
        <v>Straipsnis (-iai), punktas (-ai) ir įpareigojimas</v>
      </c>
      <c r="B60" s="4"/>
      <c r="C60" s="4"/>
      <c r="D60" s="4"/>
    </row>
    <row r="61" spans="1:4" ht="10.8" thickBot="1" x14ac:dyDescent="0.35">
      <c r="A61" s="8" t="str">
        <f>'PI skaičiuoklė'!C32</f>
        <v>Veiksmas E1</v>
      </c>
      <c r="B61" s="4"/>
      <c r="C61" s="4"/>
      <c r="D61" s="4"/>
    </row>
    <row r="62" spans="1:4" ht="10.8" thickBot="1" x14ac:dyDescent="0.35">
      <c r="A62" s="13"/>
      <c r="B62" s="5" t="s">
        <v>164</v>
      </c>
      <c r="C62" s="5">
        <v>0</v>
      </c>
      <c r="D62" s="5">
        <f>+C62</f>
        <v>0</v>
      </c>
    </row>
    <row r="63" spans="1:4" ht="10.8" thickBot="1" x14ac:dyDescent="0.35">
      <c r="A63" s="13"/>
      <c r="B63" s="5" t="s">
        <v>165</v>
      </c>
      <c r="C63" s="5">
        <v>0</v>
      </c>
      <c r="D63" s="5">
        <f>+C63</f>
        <v>0</v>
      </c>
    </row>
    <row r="64" spans="1:4" ht="20.100000000000001" customHeight="1" thickBot="1" x14ac:dyDescent="0.35">
      <c r="A64" s="53" t="s">
        <v>207</v>
      </c>
      <c r="B64" s="54"/>
      <c r="C64" s="54"/>
      <c r="D64" s="4">
        <f>SUM(D62:D63)</f>
        <v>0</v>
      </c>
    </row>
    <row r="65" spans="1:4" ht="10.8" thickBot="1" x14ac:dyDescent="0.35">
      <c r="A65" s="8" t="str">
        <f>'PI skaičiuoklė'!C33</f>
        <v>Veiksmas E2</v>
      </c>
      <c r="B65" s="4"/>
      <c r="C65" s="4"/>
      <c r="D65" s="4"/>
    </row>
    <row r="66" spans="1:4" ht="10.8" thickBot="1" x14ac:dyDescent="0.35">
      <c r="A66" s="13"/>
      <c r="B66" s="5" t="s">
        <v>167</v>
      </c>
      <c r="C66" s="5">
        <v>0</v>
      </c>
      <c r="D66" s="5">
        <f>+C66</f>
        <v>0</v>
      </c>
    </row>
    <row r="67" spans="1:4" ht="10.8" thickBot="1" x14ac:dyDescent="0.35">
      <c r="A67" s="13"/>
      <c r="B67" s="5" t="s">
        <v>166</v>
      </c>
      <c r="C67" s="5">
        <v>0</v>
      </c>
      <c r="D67" s="5">
        <f>+C67</f>
        <v>0</v>
      </c>
    </row>
    <row r="68" spans="1:4" ht="10.8" thickBot="1" x14ac:dyDescent="0.35">
      <c r="A68" s="53" t="s">
        <v>208</v>
      </c>
      <c r="B68" s="54"/>
      <c r="C68" s="54"/>
      <c r="D68" s="4">
        <f>SUM(D66:D67)</f>
        <v>0</v>
      </c>
    </row>
    <row r="69" spans="1:4" ht="10.8" thickBot="1" x14ac:dyDescent="0.35">
      <c r="A69" s="8" t="str">
        <f>'PI skaičiuoklė'!C34</f>
        <v>Veiksmas E3</v>
      </c>
      <c r="B69" s="4"/>
      <c r="C69" s="4"/>
      <c r="D69" s="4"/>
    </row>
    <row r="70" spans="1:4" ht="10.8" thickBot="1" x14ac:dyDescent="0.35">
      <c r="A70" s="13"/>
      <c r="B70" s="5" t="s">
        <v>194</v>
      </c>
      <c r="C70" s="5">
        <v>0</v>
      </c>
      <c r="D70" s="5">
        <f>+C70</f>
        <v>0</v>
      </c>
    </row>
    <row r="71" spans="1:4" ht="10.8" thickBot="1" x14ac:dyDescent="0.35">
      <c r="A71" s="13"/>
      <c r="B71" s="5" t="s">
        <v>195</v>
      </c>
      <c r="C71" s="5">
        <v>0</v>
      </c>
      <c r="D71" s="5">
        <f>+C71</f>
        <v>0</v>
      </c>
    </row>
    <row r="72" spans="1:4" ht="20.100000000000001" customHeight="1" thickBot="1" x14ac:dyDescent="0.35">
      <c r="A72" s="53" t="s">
        <v>209</v>
      </c>
      <c r="B72" s="54"/>
      <c r="C72" s="54"/>
      <c r="D72" s="4">
        <f>SUM(D70:D71)</f>
        <v>0</v>
      </c>
    </row>
    <row r="73" spans="1:4" ht="10.8" thickBot="1" x14ac:dyDescent="0.35">
      <c r="A73" s="56" t="s">
        <v>210</v>
      </c>
      <c r="B73" s="57"/>
      <c r="C73" s="57"/>
      <c r="D73" s="4">
        <f>SUM(D64,D68,D72)</f>
        <v>0</v>
      </c>
    </row>
    <row r="74" spans="1:4" ht="23.55" customHeight="1" thickBot="1" x14ac:dyDescent="0.35">
      <c r="A74" s="24" t="str">
        <f>'PI skaičiuoklė'!B37</f>
        <v>Straipsnis (-iai), punktas (-ai) ir įpareigojimas</v>
      </c>
      <c r="B74" s="5"/>
      <c r="C74" s="5"/>
      <c r="D74" s="5"/>
    </row>
    <row r="75" spans="1:4" ht="10.8" thickBot="1" x14ac:dyDescent="0.35">
      <c r="A75" s="8" t="str">
        <f>'PI skaičiuoklė'!C38</f>
        <v>Veiksmas F1</v>
      </c>
      <c r="B75" s="4"/>
      <c r="C75" s="4"/>
      <c r="D75" s="4"/>
    </row>
    <row r="76" spans="1:4" ht="10.8" thickBot="1" x14ac:dyDescent="0.35">
      <c r="A76" s="13"/>
      <c r="B76" s="5" t="s">
        <v>172</v>
      </c>
      <c r="C76" s="5">
        <v>0</v>
      </c>
      <c r="D76" s="5">
        <f>+C76</f>
        <v>0</v>
      </c>
    </row>
    <row r="77" spans="1:4" ht="10.8" thickBot="1" x14ac:dyDescent="0.35">
      <c r="A77" s="13"/>
      <c r="B77" s="5" t="s">
        <v>173</v>
      </c>
      <c r="C77" s="5">
        <v>0</v>
      </c>
      <c r="D77" s="5">
        <f>+C77</f>
        <v>0</v>
      </c>
    </row>
    <row r="78" spans="1:4" ht="10.8" thickBot="1" x14ac:dyDescent="0.35">
      <c r="A78" s="53" t="s">
        <v>211</v>
      </c>
      <c r="B78" s="54"/>
      <c r="C78" s="54"/>
      <c r="D78" s="4">
        <f>SUM(D76:D77)</f>
        <v>0</v>
      </c>
    </row>
    <row r="79" spans="1:4" ht="10.8" thickBot="1" x14ac:dyDescent="0.35">
      <c r="A79" s="8" t="str">
        <f>'PI skaičiuoklė'!C39</f>
        <v>Veiksmas F2</v>
      </c>
      <c r="B79" s="4"/>
      <c r="C79" s="4"/>
      <c r="D79" s="4"/>
    </row>
    <row r="80" spans="1:4" ht="10.8" thickBot="1" x14ac:dyDescent="0.35">
      <c r="A80" s="13"/>
      <c r="B80" s="5" t="s">
        <v>174</v>
      </c>
      <c r="C80" s="5">
        <v>0</v>
      </c>
      <c r="D80" s="5">
        <f>+C80</f>
        <v>0</v>
      </c>
    </row>
    <row r="81" spans="1:4" ht="10.8" thickBot="1" x14ac:dyDescent="0.35">
      <c r="A81" s="13"/>
      <c r="B81" s="5" t="s">
        <v>175</v>
      </c>
      <c r="C81" s="5">
        <v>0</v>
      </c>
      <c r="D81" s="5">
        <f>+C81</f>
        <v>0</v>
      </c>
    </row>
    <row r="82" spans="1:4" ht="10.8" thickBot="1" x14ac:dyDescent="0.35">
      <c r="A82" s="53" t="s">
        <v>212</v>
      </c>
      <c r="B82" s="54"/>
      <c r="C82" s="54"/>
      <c r="D82" s="4">
        <f>SUM(D80:D81)</f>
        <v>0</v>
      </c>
    </row>
    <row r="83" spans="1:4" ht="10.8" thickBot="1" x14ac:dyDescent="0.35">
      <c r="A83" s="8" t="str">
        <f>'PI skaičiuoklė'!C40</f>
        <v>Veiksmas F3</v>
      </c>
      <c r="B83" s="4"/>
      <c r="C83" s="4"/>
      <c r="D83" s="4"/>
    </row>
    <row r="84" spans="1:4" ht="10.8" thickBot="1" x14ac:dyDescent="0.35">
      <c r="A84" s="13"/>
      <c r="B84" s="5" t="s">
        <v>185</v>
      </c>
      <c r="C84" s="5">
        <v>0</v>
      </c>
      <c r="D84" s="5">
        <f>+C84</f>
        <v>0</v>
      </c>
    </row>
    <row r="85" spans="1:4" ht="10.8" thickBot="1" x14ac:dyDescent="0.35">
      <c r="A85" s="13"/>
      <c r="B85" s="5" t="s">
        <v>186</v>
      </c>
      <c r="C85" s="5">
        <v>0</v>
      </c>
      <c r="D85" s="5">
        <f>+C85</f>
        <v>0</v>
      </c>
    </row>
    <row r="86" spans="1:4" ht="20.100000000000001" customHeight="1" thickBot="1" x14ac:dyDescent="0.35">
      <c r="A86" s="53" t="s">
        <v>213</v>
      </c>
      <c r="B86" s="54"/>
      <c r="C86" s="54"/>
      <c r="D86" s="4">
        <f>SUM(D84:D85)</f>
        <v>0</v>
      </c>
    </row>
    <row r="87" spans="1:4" ht="10.8" thickBot="1" x14ac:dyDescent="0.35">
      <c r="A87" s="56" t="s">
        <v>214</v>
      </c>
      <c r="B87" s="57"/>
      <c r="C87" s="57"/>
      <c r="D87" s="4">
        <f>SUM(D78,D82,D86)</f>
        <v>0</v>
      </c>
    </row>
    <row r="91" spans="1:4" ht="10.8" thickBot="1" x14ac:dyDescent="0.35"/>
    <row r="92" spans="1:4" ht="21.75" customHeight="1" thickBot="1" x14ac:dyDescent="0.35">
      <c r="A92" s="74" t="s">
        <v>62</v>
      </c>
      <c r="B92" s="75"/>
      <c r="C92" s="75"/>
      <c r="D92" s="76"/>
    </row>
    <row r="93" spans="1:4" ht="30" customHeight="1" thickBot="1" x14ac:dyDescent="0.35">
      <c r="A93" s="31" t="s">
        <v>88</v>
      </c>
      <c r="B93" s="77" t="s">
        <v>29</v>
      </c>
      <c r="C93" s="78"/>
      <c r="D93" s="32" t="s">
        <v>3</v>
      </c>
    </row>
    <row r="94" spans="1:4" ht="10.8" thickBot="1" x14ac:dyDescent="0.35">
      <c r="A94" s="33">
        <v>1</v>
      </c>
      <c r="B94" s="79">
        <v>2</v>
      </c>
      <c r="C94" s="80"/>
      <c r="D94" s="33">
        <v>3</v>
      </c>
    </row>
    <row r="95" spans="1:4" ht="409.6" thickBot="1" x14ac:dyDescent="0.35">
      <c r="A95" s="24" t="str">
        <f>'PI skaičiuoklė'!B45</f>
        <v xml:space="preserve">15(1) straipsnis. Licencijų verstis didmenine ar mažmenine prekyba alkoholiniais gėrimais ir licencijų verstis didmenine prekyba alkoholio produktais, išskyrus alkoholinius gėrimus, rūšys 
1. Licencijos verstis didmenine ar mažmenine prekyba alkoholiniais gėrimais yra šių rūšių: 
1) verstis didmenine prekyba alkoholiniais gėrimais; 
2) verstis didmenine prekyba alumi, alaus mišiniais su nealkoholiniais gėrimais, natūralios fermentacijos sidru, kurių tūrinė etilo alkoholio koncentracija neviršija 8,5 procento; 
3) verstis mažmenine prekyba alkoholiniais gėrimais; 
4) verstis mažmenine prekyba alkoholiniais gėrimais, kurių tūrinė etilo alkoholio koncentracija neviršija 22 procentų; 
5) verstis mažmenine prekyba alumi, alaus mišiniais su nealkoholiniais gėrimais, natūralios fermentacijos sidru, kurių tūrinė etilo alkoholio koncentracija neviršija 8,5 procento; 
6) verstis mažmenine prekyba alkoholiniais gėrimais, kurių tūrinė etilo alkoholio koncentracija neviršija 15 procentų, kurortinio, poilsio ir turizmo sezonų laikotarpiu, kurį nustato atitinkamos savivaldybės taryba savo sprendimu;  
7) vienkartinės – verstis mažmenine prekyba alkoholiniais gėrimais parodose ir mugėse, rengiamose stacionariuose pastatuose;  
8) vienkartinės – verstis mažmenine prekyba alumi, alaus mišiniais su nealkoholiniais gėrimais, natūralios fermentacijos sidru, kurių tūrinė etilo alkoholio koncentracija neviršija 8,5 procentų, sporto renginiuose; 
9) vienkartinės – verstis mažmenine prekyba alkoholiniais gėrimais, kurių tūrinė etilo alkoholio koncentracija neviršija 15 procentų parodose, mugėse ir masiniuose renginiuose, išskyrus sporto renginius. </v>
      </c>
      <c r="B95" s="4"/>
      <c r="C95" s="4"/>
      <c r="D95" s="4"/>
    </row>
    <row r="96" spans="1:4" ht="10.8" thickBot="1" x14ac:dyDescent="0.35">
      <c r="A96" s="8" t="str">
        <f>'PI skaičiuoklė'!C46</f>
        <v>pateikti dokumentus dėl licencijos gavimo</v>
      </c>
      <c r="B96" s="4"/>
      <c r="C96" s="4"/>
      <c r="D96" s="4"/>
    </row>
    <row r="97" spans="1:4" ht="10.8" thickBot="1" x14ac:dyDescent="0.35">
      <c r="A97" s="13"/>
      <c r="B97" s="5" t="s">
        <v>21</v>
      </c>
      <c r="C97" s="5">
        <v>0</v>
      </c>
      <c r="D97" s="5">
        <f>+C97</f>
        <v>0</v>
      </c>
    </row>
    <row r="98" spans="1:4" ht="10.8" thickBot="1" x14ac:dyDescent="0.35">
      <c r="A98" s="13"/>
      <c r="B98" s="5" t="s">
        <v>22</v>
      </c>
      <c r="C98" s="5">
        <v>0</v>
      </c>
      <c r="D98" s="5">
        <f>+C98</f>
        <v>0</v>
      </c>
    </row>
    <row r="99" spans="1:4" ht="10.8" thickBot="1" x14ac:dyDescent="0.35">
      <c r="A99" s="53" t="s">
        <v>30</v>
      </c>
      <c r="B99" s="54"/>
      <c r="C99" s="54"/>
      <c r="D99" s="4">
        <f>SUM(D97:D98)</f>
        <v>0</v>
      </c>
    </row>
    <row r="100" spans="1:4" ht="10.8" thickBot="1" x14ac:dyDescent="0.35">
      <c r="A100" s="8" t="str">
        <f>'PI skaičiuoklė'!C47</f>
        <v>Veiksmas A2</v>
      </c>
      <c r="B100" s="4"/>
      <c r="C100" s="4"/>
      <c r="D100" s="4"/>
    </row>
    <row r="101" spans="1:4" ht="10.8" thickBot="1" x14ac:dyDescent="0.35">
      <c r="A101" s="13"/>
      <c r="B101" s="5" t="s">
        <v>23</v>
      </c>
      <c r="C101" s="5">
        <v>0</v>
      </c>
      <c r="D101" s="5">
        <f>+C101</f>
        <v>0</v>
      </c>
    </row>
    <row r="102" spans="1:4" ht="10.8" thickBot="1" x14ac:dyDescent="0.35">
      <c r="A102" s="13"/>
      <c r="B102" s="5" t="s">
        <v>24</v>
      </c>
      <c r="C102" s="5">
        <v>0</v>
      </c>
      <c r="D102" s="5">
        <f>+C102</f>
        <v>0</v>
      </c>
    </row>
    <row r="103" spans="1:4" ht="10.8" thickBot="1" x14ac:dyDescent="0.35">
      <c r="A103" s="53" t="s">
        <v>31</v>
      </c>
      <c r="B103" s="54"/>
      <c r="C103" s="54"/>
      <c r="D103" s="4">
        <f>SUM(D101:D102)</f>
        <v>0</v>
      </c>
    </row>
    <row r="104" spans="1:4" ht="10.8" thickBot="1" x14ac:dyDescent="0.35">
      <c r="A104" s="8" t="str">
        <f>'PI skaičiuoklė'!C48</f>
        <v>Veiksmas A3</v>
      </c>
      <c r="B104" s="4"/>
      <c r="C104" s="4"/>
      <c r="D104" s="4"/>
    </row>
    <row r="105" spans="1:4" ht="10.8" thickBot="1" x14ac:dyDescent="0.35">
      <c r="A105" s="13"/>
      <c r="B105" s="5" t="s">
        <v>183</v>
      </c>
      <c r="C105" s="5">
        <v>0</v>
      </c>
      <c r="D105" s="5">
        <f>+C105</f>
        <v>0</v>
      </c>
    </row>
    <row r="106" spans="1:4" ht="10.8" thickBot="1" x14ac:dyDescent="0.35">
      <c r="A106" s="13"/>
      <c r="B106" s="5" t="s">
        <v>184</v>
      </c>
      <c r="C106" s="5">
        <v>0</v>
      </c>
      <c r="D106" s="5">
        <f>+C106</f>
        <v>0</v>
      </c>
    </row>
    <row r="107" spans="1:4" ht="10.8" thickBot="1" x14ac:dyDescent="0.35">
      <c r="A107" s="53" t="s">
        <v>197</v>
      </c>
      <c r="B107" s="54"/>
      <c r="C107" s="54"/>
      <c r="D107" s="4">
        <f>SUM(D105:D106)</f>
        <v>0</v>
      </c>
    </row>
    <row r="108" spans="1:4" ht="10.8" thickBot="1" x14ac:dyDescent="0.35">
      <c r="A108" s="56" t="s">
        <v>32</v>
      </c>
      <c r="B108" s="57"/>
      <c r="C108" s="57"/>
      <c r="D108" s="4">
        <f>SUM(D99,D103,D107)</f>
        <v>0</v>
      </c>
    </row>
    <row r="109" spans="1:4" ht="92.4" thickBot="1" x14ac:dyDescent="0.35">
      <c r="A109" s="24" t="str">
        <f>'PI skaičiuoklė'!B51</f>
        <v xml:space="preserve">Alkoholio kontrolės įstatymo 18(6) straipsnio 3 dalis: Licenciją verstis mažmenine prekyba alkoholiniais gėrimais išdavusi institucija ne vėliau kaip per 3 darbo dienas nuo savivaldybės tarybos sprendimo apriboti licencijos turėtojo prekybos alkoholiniais gėrimais laiką priėmimo dienos turi patikslinti licenciją ir informuoti apie tai licencijos turėtoją. </v>
      </c>
      <c r="B109" s="5"/>
      <c r="C109" s="5"/>
      <c r="D109" s="5"/>
    </row>
    <row r="110" spans="1:4" ht="10.8" thickBot="1" x14ac:dyDescent="0.35">
      <c r="A110" s="8" t="str">
        <f>'PI skaičiuoklė'!C52</f>
        <v>Veiksmas B1</v>
      </c>
      <c r="B110" s="4"/>
      <c r="C110" s="4"/>
      <c r="D110" s="4"/>
    </row>
    <row r="111" spans="1:4" ht="10.8" thickBot="1" x14ac:dyDescent="0.35">
      <c r="A111" s="13"/>
      <c r="B111" s="5" t="s">
        <v>25</v>
      </c>
      <c r="C111" s="5">
        <v>0</v>
      </c>
      <c r="D111" s="5">
        <f>+C111</f>
        <v>0</v>
      </c>
    </row>
    <row r="112" spans="1:4" ht="10.8" thickBot="1" x14ac:dyDescent="0.35">
      <c r="A112" s="13"/>
      <c r="B112" s="5" t="s">
        <v>26</v>
      </c>
      <c r="C112" s="5">
        <v>0</v>
      </c>
      <c r="D112" s="5">
        <f>+C112</f>
        <v>0</v>
      </c>
    </row>
    <row r="113" spans="1:4" ht="10.8" thickBot="1" x14ac:dyDescent="0.35">
      <c r="A113" s="53" t="s">
        <v>33</v>
      </c>
      <c r="B113" s="54"/>
      <c r="C113" s="54"/>
      <c r="D113" s="4">
        <f>SUM(D111:D112)</f>
        <v>0</v>
      </c>
    </row>
    <row r="114" spans="1:4" ht="10.8" thickBot="1" x14ac:dyDescent="0.35">
      <c r="A114" s="8" t="str">
        <f>'PI skaičiuoklė'!C53</f>
        <v>Veiksmas B2</v>
      </c>
      <c r="B114" s="4"/>
      <c r="C114" s="4"/>
      <c r="D114" s="4"/>
    </row>
    <row r="115" spans="1:4" ht="10.8" thickBot="1" x14ac:dyDescent="0.35">
      <c r="A115" s="13"/>
      <c r="B115" s="5" t="s">
        <v>27</v>
      </c>
      <c r="C115" s="5">
        <v>0</v>
      </c>
      <c r="D115" s="5">
        <f>+C115</f>
        <v>0</v>
      </c>
    </row>
    <row r="116" spans="1:4" ht="10.8" thickBot="1" x14ac:dyDescent="0.35">
      <c r="A116" s="13"/>
      <c r="B116" s="5" t="s">
        <v>28</v>
      </c>
      <c r="C116" s="5">
        <v>0</v>
      </c>
      <c r="D116" s="5">
        <f>+C116</f>
        <v>0</v>
      </c>
    </row>
    <row r="117" spans="1:4" ht="10.8" thickBot="1" x14ac:dyDescent="0.35">
      <c r="A117" s="53" t="s">
        <v>34</v>
      </c>
      <c r="B117" s="54"/>
      <c r="C117" s="54"/>
      <c r="D117" s="4">
        <f>SUM(D115:D116)</f>
        <v>0</v>
      </c>
    </row>
    <row r="118" spans="1:4" ht="10.8" thickBot="1" x14ac:dyDescent="0.35">
      <c r="A118" s="8" t="str">
        <f>'PI skaičiuoklė'!C54</f>
        <v>Veiksmas B3</v>
      </c>
      <c r="B118" s="4"/>
      <c r="C118" s="4"/>
      <c r="D118" s="4"/>
    </row>
    <row r="119" spans="1:4" ht="10.8" thickBot="1" x14ac:dyDescent="0.35">
      <c r="A119" s="13"/>
      <c r="B119" s="5" t="s">
        <v>181</v>
      </c>
      <c r="C119" s="5">
        <v>0</v>
      </c>
      <c r="D119" s="5">
        <f>+C119</f>
        <v>0</v>
      </c>
    </row>
    <row r="120" spans="1:4" ht="10.8" thickBot="1" x14ac:dyDescent="0.35">
      <c r="A120" s="13"/>
      <c r="B120" s="5" t="s">
        <v>182</v>
      </c>
      <c r="C120" s="5">
        <v>0</v>
      </c>
      <c r="D120" s="5">
        <f>+C120</f>
        <v>0</v>
      </c>
    </row>
    <row r="121" spans="1:4" ht="10.8" thickBot="1" x14ac:dyDescent="0.35">
      <c r="A121" s="53" t="s">
        <v>198</v>
      </c>
      <c r="B121" s="54"/>
      <c r="C121" s="54"/>
      <c r="D121" s="4">
        <f>SUM(D119:D120)</f>
        <v>0</v>
      </c>
    </row>
    <row r="122" spans="1:4" ht="10.8" thickBot="1" x14ac:dyDescent="0.35">
      <c r="A122" s="56" t="s">
        <v>35</v>
      </c>
      <c r="B122" s="57"/>
      <c r="C122" s="57"/>
      <c r="D122" s="4">
        <f>SUM(D113,D117,D121)</f>
        <v>0</v>
      </c>
    </row>
    <row r="123" spans="1:4" ht="409.6" thickBot="1" x14ac:dyDescent="0.35">
      <c r="A123" s="24" t="str">
        <f>'PI skaičiuoklė'!B57</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 socialinių tinklų paskyrose ar alkoholinius gėrimus gaminančių ar jais prekiaujančių įmonių pasirinktose  internetinėse tarpininkavimo paslaugų platformose. Reklama nelaikomos ant alkoholinio gėrimo ir (ar) jo pirminės (prekinės) ar antrinės (grupinės) pakuotės esančios nuorodos į alkoholinio gėrimo gamintojo interneto svetaines ar socialinių tinklų paskyras. Reklama nelaikoma objektyvi pažintinė, mokslinė, istorinė informacija apie alkoholinių gėrimų vartojimo būdus, gamybą, tradicijas, pelnytus apdovanojimus. Reklama nelaikoma mažmeninės prekybos ar viešojo maitinimo vietose, kuriose alkoholiniai gėrimai parduodami vartotojui, ar alkoholinius gėrimus gaminančių ar jais prekiaujančių įmonių interneto svetainėse, socialinių tinklų paskyrose ar internetinėse tarpininkavimo paslaugų platformose pateikiama informacija apie alkoholinių gėrimų derinimą su maistu, alkoholinių gėrimų ir maisto degustacijas.  Alkoholinius gėrimus gaminančių ar jais prekiaujančių įmonių socialinių tinklų paskyrose leidžiama tik nemokama įrašų apie alkoholinius gėrimus sklaida.</v>
      </c>
      <c r="B123" s="4"/>
      <c r="C123" s="4"/>
      <c r="D123" s="4"/>
    </row>
    <row r="124" spans="1:4" ht="10.8" thickBot="1" x14ac:dyDescent="0.35">
      <c r="A124" s="8" t="str">
        <f>'PI skaičiuoklė'!C58</f>
        <v>Veiksmas C1</v>
      </c>
      <c r="B124" s="4"/>
      <c r="C124" s="4"/>
      <c r="D124" s="4"/>
    </row>
    <row r="125" spans="1:4" ht="10.8" thickBot="1" x14ac:dyDescent="0.35">
      <c r="A125" s="13"/>
      <c r="B125" s="5" t="s">
        <v>148</v>
      </c>
      <c r="C125" s="5">
        <v>0</v>
      </c>
      <c r="D125" s="5">
        <f>+C125</f>
        <v>0</v>
      </c>
    </row>
    <row r="126" spans="1:4" ht="10.8" thickBot="1" x14ac:dyDescent="0.35">
      <c r="A126" s="13"/>
      <c r="B126" s="5" t="s">
        <v>149</v>
      </c>
      <c r="C126" s="5">
        <v>0</v>
      </c>
      <c r="D126" s="5">
        <f>+C126</f>
        <v>0</v>
      </c>
    </row>
    <row r="127" spans="1:4" ht="10.8" thickBot="1" x14ac:dyDescent="0.35">
      <c r="A127" s="53" t="s">
        <v>199</v>
      </c>
      <c r="B127" s="54"/>
      <c r="C127" s="54"/>
      <c r="D127" s="4">
        <f>SUM(D125:D126)</f>
        <v>0</v>
      </c>
    </row>
    <row r="128" spans="1:4" ht="10.8" thickBot="1" x14ac:dyDescent="0.35">
      <c r="A128" s="8" t="str">
        <f>'PI skaičiuoklė'!C59</f>
        <v>Veiksmas C2</v>
      </c>
      <c r="B128" s="4"/>
      <c r="C128" s="4"/>
      <c r="D128" s="4"/>
    </row>
    <row r="129" spans="1:4" ht="10.8" thickBot="1" x14ac:dyDescent="0.35">
      <c r="A129" s="13"/>
      <c r="B129" s="5" t="s">
        <v>150</v>
      </c>
      <c r="C129" s="5">
        <v>0</v>
      </c>
      <c r="D129" s="5">
        <f>+C129</f>
        <v>0</v>
      </c>
    </row>
    <row r="130" spans="1:4" ht="10.8" thickBot="1" x14ac:dyDescent="0.35">
      <c r="A130" s="13"/>
      <c r="B130" s="5" t="s">
        <v>151</v>
      </c>
      <c r="C130" s="5">
        <v>0</v>
      </c>
      <c r="D130" s="5">
        <f>+C130</f>
        <v>0</v>
      </c>
    </row>
    <row r="131" spans="1:4" ht="10.8" thickBot="1" x14ac:dyDescent="0.35">
      <c r="A131" s="53" t="s">
        <v>200</v>
      </c>
      <c r="B131" s="54"/>
      <c r="C131" s="54"/>
      <c r="D131" s="4">
        <f>SUM(D129:D130)</f>
        <v>0</v>
      </c>
    </row>
    <row r="132" spans="1:4" ht="10.8" thickBot="1" x14ac:dyDescent="0.35">
      <c r="A132" s="8" t="str">
        <f>'PI skaičiuoklė'!C60</f>
        <v>Veiksmas C3</v>
      </c>
      <c r="B132" s="4"/>
      <c r="C132" s="4"/>
      <c r="D132" s="4"/>
    </row>
    <row r="133" spans="1:4" ht="10.8" thickBot="1" x14ac:dyDescent="0.35">
      <c r="A133" s="13"/>
      <c r="B133" s="5" t="s">
        <v>188</v>
      </c>
      <c r="C133" s="5">
        <v>0</v>
      </c>
      <c r="D133" s="5">
        <f>+C133</f>
        <v>0</v>
      </c>
    </row>
    <row r="134" spans="1:4" ht="10.8" thickBot="1" x14ac:dyDescent="0.35">
      <c r="A134" s="13"/>
      <c r="B134" s="5" t="s">
        <v>189</v>
      </c>
      <c r="C134" s="5">
        <v>0</v>
      </c>
      <c r="D134" s="5">
        <f>+C134</f>
        <v>0</v>
      </c>
    </row>
    <row r="135" spans="1:4" ht="10.8" thickBot="1" x14ac:dyDescent="0.35">
      <c r="A135" s="53" t="s">
        <v>201</v>
      </c>
      <c r="B135" s="54"/>
      <c r="C135" s="54"/>
      <c r="D135" s="4">
        <f>SUM(D133:D134)</f>
        <v>0</v>
      </c>
    </row>
    <row r="136" spans="1:4" ht="10.8" thickBot="1" x14ac:dyDescent="0.35">
      <c r="A136" s="56" t="s">
        <v>205</v>
      </c>
      <c r="B136" s="57"/>
      <c r="C136" s="57"/>
      <c r="D136" s="4">
        <f>SUM(D127,D131,D135)</f>
        <v>0</v>
      </c>
    </row>
    <row r="137" spans="1:4" ht="21" thickBot="1" x14ac:dyDescent="0.35">
      <c r="A137" s="24" t="str">
        <f>'PI skaičiuoklė'!B63</f>
        <v>Straipsnis (-iai), punktas (-ai) ir įpareigojimas</v>
      </c>
      <c r="B137" s="5"/>
      <c r="C137" s="5"/>
      <c r="D137" s="5"/>
    </row>
    <row r="138" spans="1:4" ht="10.8" thickBot="1" x14ac:dyDescent="0.35">
      <c r="A138" s="8" t="str">
        <f>'PI skaičiuoklė'!C64</f>
        <v>Veiksmas D1</v>
      </c>
      <c r="B138" s="4"/>
      <c r="C138" s="4"/>
      <c r="D138" s="4"/>
    </row>
    <row r="139" spans="1:4" ht="10.8" thickBot="1" x14ac:dyDescent="0.35">
      <c r="A139" s="13"/>
      <c r="B139" s="5" t="s">
        <v>158</v>
      </c>
      <c r="C139" s="5">
        <v>0</v>
      </c>
      <c r="D139" s="5">
        <f>+C139</f>
        <v>0</v>
      </c>
    </row>
    <row r="140" spans="1:4" ht="10.8" thickBot="1" x14ac:dyDescent="0.35">
      <c r="A140" s="13"/>
      <c r="B140" s="5" t="s">
        <v>159</v>
      </c>
      <c r="C140" s="5">
        <v>0</v>
      </c>
      <c r="D140" s="5">
        <f>+C140</f>
        <v>0</v>
      </c>
    </row>
    <row r="141" spans="1:4" ht="10.8" thickBot="1" x14ac:dyDescent="0.35">
      <c r="A141" s="53" t="s">
        <v>202</v>
      </c>
      <c r="B141" s="54"/>
      <c r="C141" s="54"/>
      <c r="D141" s="4">
        <f>SUM(D139:D140)</f>
        <v>0</v>
      </c>
    </row>
    <row r="142" spans="1:4" ht="10.8" thickBot="1" x14ac:dyDescent="0.35">
      <c r="A142" s="8" t="str">
        <f>'PI skaičiuoklė'!C65</f>
        <v>Veiksmas D2</v>
      </c>
      <c r="B142" s="4"/>
      <c r="C142" s="4"/>
      <c r="D142" s="4"/>
    </row>
    <row r="143" spans="1:4" ht="10.8" thickBot="1" x14ac:dyDescent="0.35">
      <c r="A143" s="13"/>
      <c r="B143" s="5" t="s">
        <v>160</v>
      </c>
      <c r="C143" s="5">
        <v>0</v>
      </c>
      <c r="D143" s="5">
        <f>+C143</f>
        <v>0</v>
      </c>
    </row>
    <row r="144" spans="1:4" ht="10.8" thickBot="1" x14ac:dyDescent="0.35">
      <c r="A144" s="13"/>
      <c r="B144" s="5" t="s">
        <v>161</v>
      </c>
      <c r="C144" s="5">
        <v>0</v>
      </c>
      <c r="D144" s="5">
        <f>+C144</f>
        <v>0</v>
      </c>
    </row>
    <row r="145" spans="1:4" ht="10.8" thickBot="1" x14ac:dyDescent="0.35">
      <c r="A145" s="53" t="s">
        <v>203</v>
      </c>
      <c r="B145" s="54"/>
      <c r="C145" s="54"/>
      <c r="D145" s="4">
        <f>SUM(D143:D144)</f>
        <v>0</v>
      </c>
    </row>
    <row r="146" spans="1:4" ht="10.8" thickBot="1" x14ac:dyDescent="0.35">
      <c r="A146" s="8" t="str">
        <f>'PI skaičiuoklė'!C66</f>
        <v>Veiksmas D3</v>
      </c>
      <c r="B146" s="4"/>
      <c r="C146" s="4"/>
      <c r="D146" s="4"/>
    </row>
    <row r="147" spans="1:4" ht="10.8" thickBot="1" x14ac:dyDescent="0.35">
      <c r="A147" s="13"/>
      <c r="B147" s="5" t="s">
        <v>191</v>
      </c>
      <c r="C147" s="5">
        <v>0</v>
      </c>
      <c r="D147" s="5">
        <f>+C147</f>
        <v>0</v>
      </c>
    </row>
    <row r="148" spans="1:4" ht="10.8" thickBot="1" x14ac:dyDescent="0.35">
      <c r="A148" s="13"/>
      <c r="B148" s="5" t="s">
        <v>192</v>
      </c>
      <c r="C148" s="5">
        <v>0</v>
      </c>
      <c r="D148" s="5">
        <f>+C148</f>
        <v>0</v>
      </c>
    </row>
    <row r="149" spans="1:4" ht="10.8" thickBot="1" x14ac:dyDescent="0.35">
      <c r="A149" s="53" t="s">
        <v>204</v>
      </c>
      <c r="B149" s="54"/>
      <c r="C149" s="54"/>
      <c r="D149" s="4">
        <f>SUM(D147:D148)</f>
        <v>0</v>
      </c>
    </row>
    <row r="150" spans="1:4" ht="10.8" thickBot="1" x14ac:dyDescent="0.35">
      <c r="A150" s="56" t="s">
        <v>206</v>
      </c>
      <c r="B150" s="57"/>
      <c r="C150" s="57"/>
      <c r="D150" s="4">
        <f>SUM(D141,D145,D149)</f>
        <v>0</v>
      </c>
    </row>
    <row r="151" spans="1:4" ht="21" thickBot="1" x14ac:dyDescent="0.35">
      <c r="A151" s="24" t="str">
        <f>'PI skaičiuoklė'!B69</f>
        <v>Straipsnis (-iai), punktas (-ai) ir įpareigojimas</v>
      </c>
      <c r="B151" s="4"/>
      <c r="C151" s="4"/>
      <c r="D151" s="4"/>
    </row>
    <row r="152" spans="1:4" ht="10.8" thickBot="1" x14ac:dyDescent="0.35">
      <c r="A152" s="8" t="str">
        <f>'PI skaičiuoklė'!C70</f>
        <v>Veiksmas E1</v>
      </c>
      <c r="B152" s="4"/>
      <c r="C152" s="4"/>
      <c r="D152" s="4"/>
    </row>
    <row r="153" spans="1:4" ht="10.8" thickBot="1" x14ac:dyDescent="0.35">
      <c r="A153" s="13"/>
      <c r="B153" s="5" t="s">
        <v>164</v>
      </c>
      <c r="C153" s="5">
        <v>0</v>
      </c>
      <c r="D153" s="5">
        <f>+C153</f>
        <v>0</v>
      </c>
    </row>
    <row r="154" spans="1:4" ht="10.8" thickBot="1" x14ac:dyDescent="0.35">
      <c r="A154" s="13"/>
      <c r="B154" s="5" t="s">
        <v>165</v>
      </c>
      <c r="C154" s="5">
        <v>0</v>
      </c>
      <c r="D154" s="5">
        <f>+C154</f>
        <v>0</v>
      </c>
    </row>
    <row r="155" spans="1:4" ht="10.8" thickBot="1" x14ac:dyDescent="0.35">
      <c r="A155" s="53" t="s">
        <v>207</v>
      </c>
      <c r="B155" s="54"/>
      <c r="C155" s="54"/>
      <c r="D155" s="4">
        <f>SUM(D153:D154)</f>
        <v>0</v>
      </c>
    </row>
    <row r="156" spans="1:4" ht="10.8" thickBot="1" x14ac:dyDescent="0.35">
      <c r="A156" s="8" t="str">
        <f>'PI skaičiuoklė'!C71</f>
        <v>Veiksmas E2</v>
      </c>
      <c r="B156" s="4"/>
      <c r="C156" s="4"/>
      <c r="D156" s="4"/>
    </row>
    <row r="157" spans="1:4" ht="10.8" thickBot="1" x14ac:dyDescent="0.35">
      <c r="A157" s="13"/>
      <c r="B157" s="5" t="s">
        <v>167</v>
      </c>
      <c r="C157" s="5">
        <v>0</v>
      </c>
      <c r="D157" s="5">
        <f>+C157</f>
        <v>0</v>
      </c>
    </row>
    <row r="158" spans="1:4" ht="10.8" thickBot="1" x14ac:dyDescent="0.35">
      <c r="A158" s="13"/>
      <c r="B158" s="5" t="s">
        <v>166</v>
      </c>
      <c r="C158" s="5">
        <v>0</v>
      </c>
      <c r="D158" s="5">
        <f>+C158</f>
        <v>0</v>
      </c>
    </row>
    <row r="159" spans="1:4" ht="10.8" thickBot="1" x14ac:dyDescent="0.35">
      <c r="A159" s="53" t="s">
        <v>208</v>
      </c>
      <c r="B159" s="54"/>
      <c r="C159" s="54"/>
      <c r="D159" s="4">
        <f>SUM(D157:D158)</f>
        <v>0</v>
      </c>
    </row>
    <row r="160" spans="1:4" ht="10.8" thickBot="1" x14ac:dyDescent="0.35">
      <c r="A160" s="8" t="str">
        <f>'PI skaičiuoklė'!C72</f>
        <v>Veiksmas E3</v>
      </c>
      <c r="B160" s="4"/>
      <c r="C160" s="4"/>
      <c r="D160" s="4"/>
    </row>
    <row r="161" spans="1:4" ht="10.8" thickBot="1" x14ac:dyDescent="0.35">
      <c r="A161" s="13"/>
      <c r="B161" s="5" t="s">
        <v>194</v>
      </c>
      <c r="C161" s="5">
        <v>0</v>
      </c>
      <c r="D161" s="5">
        <f>+C161</f>
        <v>0</v>
      </c>
    </row>
    <row r="162" spans="1:4" ht="10.8" thickBot="1" x14ac:dyDescent="0.35">
      <c r="A162" s="13"/>
      <c r="B162" s="5" t="s">
        <v>195</v>
      </c>
      <c r="C162" s="5">
        <v>0</v>
      </c>
      <c r="D162" s="5">
        <f>+C162</f>
        <v>0</v>
      </c>
    </row>
    <row r="163" spans="1:4" ht="10.8" thickBot="1" x14ac:dyDescent="0.35">
      <c r="A163" s="53" t="s">
        <v>209</v>
      </c>
      <c r="B163" s="54"/>
      <c r="C163" s="54"/>
      <c r="D163" s="4">
        <f>SUM(D161:D162)</f>
        <v>0</v>
      </c>
    </row>
    <row r="164" spans="1:4" ht="10.8" thickBot="1" x14ac:dyDescent="0.35">
      <c r="A164" s="56" t="s">
        <v>210</v>
      </c>
      <c r="B164" s="57"/>
      <c r="C164" s="57"/>
      <c r="D164" s="4">
        <f>SUM(D155,D159,D163)</f>
        <v>0</v>
      </c>
    </row>
    <row r="165" spans="1:4" ht="21" thickBot="1" x14ac:dyDescent="0.35">
      <c r="A165" s="24" t="str">
        <f>'PI skaičiuoklė'!B75</f>
        <v>Straipsnis (-iai), punktas (-ai) ir įpareigojimas</v>
      </c>
      <c r="B165" s="5"/>
      <c r="C165" s="5"/>
      <c r="D165" s="5"/>
    </row>
    <row r="166" spans="1:4" ht="10.8" thickBot="1" x14ac:dyDescent="0.35">
      <c r="A166" s="8" t="str">
        <f>'PI skaičiuoklė'!C76</f>
        <v>Veiksmas F1</v>
      </c>
      <c r="B166" s="4"/>
      <c r="C166" s="4"/>
      <c r="D166" s="4"/>
    </row>
    <row r="167" spans="1:4" ht="10.8" thickBot="1" x14ac:dyDescent="0.35">
      <c r="A167" s="13"/>
      <c r="B167" s="5" t="s">
        <v>172</v>
      </c>
      <c r="C167" s="5">
        <v>0</v>
      </c>
      <c r="D167" s="5">
        <f>+C167</f>
        <v>0</v>
      </c>
    </row>
    <row r="168" spans="1:4" ht="10.8" thickBot="1" x14ac:dyDescent="0.35">
      <c r="A168" s="13"/>
      <c r="B168" s="5" t="s">
        <v>173</v>
      </c>
      <c r="C168" s="5">
        <v>0</v>
      </c>
      <c r="D168" s="5">
        <f>+C168</f>
        <v>0</v>
      </c>
    </row>
    <row r="169" spans="1:4" ht="10.8" thickBot="1" x14ac:dyDescent="0.35">
      <c r="A169" s="53" t="s">
        <v>211</v>
      </c>
      <c r="B169" s="54"/>
      <c r="C169" s="54"/>
      <c r="D169" s="4">
        <f>SUM(D167:D168)</f>
        <v>0</v>
      </c>
    </row>
    <row r="170" spans="1:4" ht="10.8" thickBot="1" x14ac:dyDescent="0.35">
      <c r="A170" s="8" t="str">
        <f>'PI skaičiuoklė'!C77</f>
        <v>Veiksmas F2</v>
      </c>
      <c r="B170" s="4"/>
      <c r="C170" s="4"/>
      <c r="D170" s="4"/>
    </row>
    <row r="171" spans="1:4" ht="10.8" thickBot="1" x14ac:dyDescent="0.35">
      <c r="A171" s="13"/>
      <c r="B171" s="5" t="s">
        <v>174</v>
      </c>
      <c r="C171" s="5">
        <v>0</v>
      </c>
      <c r="D171" s="5">
        <f>+C171</f>
        <v>0</v>
      </c>
    </row>
    <row r="172" spans="1:4" ht="10.8" thickBot="1" x14ac:dyDescent="0.35">
      <c r="A172" s="13"/>
      <c r="B172" s="5" t="s">
        <v>175</v>
      </c>
      <c r="C172" s="5">
        <v>0</v>
      </c>
      <c r="D172" s="5">
        <f>+C172</f>
        <v>0</v>
      </c>
    </row>
    <row r="173" spans="1:4" ht="10.8" thickBot="1" x14ac:dyDescent="0.35">
      <c r="A173" s="53" t="s">
        <v>212</v>
      </c>
      <c r="B173" s="54"/>
      <c r="C173" s="54"/>
      <c r="D173" s="4">
        <f>SUM(D171:D172)</f>
        <v>0</v>
      </c>
    </row>
    <row r="174" spans="1:4" ht="10.8" thickBot="1" x14ac:dyDescent="0.35">
      <c r="A174" s="8" t="str">
        <f>'PI skaičiuoklė'!C78</f>
        <v>Veiksmas F3</v>
      </c>
      <c r="B174" s="4"/>
      <c r="C174" s="4"/>
      <c r="D174" s="4"/>
    </row>
    <row r="175" spans="1:4" ht="10.8" thickBot="1" x14ac:dyDescent="0.35">
      <c r="A175" s="13"/>
      <c r="B175" s="5" t="s">
        <v>185</v>
      </c>
      <c r="C175" s="5">
        <v>0</v>
      </c>
      <c r="D175" s="5">
        <f>+C175</f>
        <v>0</v>
      </c>
    </row>
    <row r="176" spans="1:4" ht="10.8" thickBot="1" x14ac:dyDescent="0.35">
      <c r="A176" s="13"/>
      <c r="B176" s="5" t="s">
        <v>186</v>
      </c>
      <c r="C176" s="5">
        <v>0</v>
      </c>
      <c r="D176" s="5">
        <f>+C176</f>
        <v>0</v>
      </c>
    </row>
    <row r="177" spans="1:4" ht="10.8" thickBot="1" x14ac:dyDescent="0.35">
      <c r="A177" s="53" t="s">
        <v>213</v>
      </c>
      <c r="B177" s="54"/>
      <c r="C177" s="54"/>
      <c r="D177" s="4">
        <f>SUM(D175:D176)</f>
        <v>0</v>
      </c>
    </row>
    <row r="178" spans="1:4" ht="10.8" thickBot="1" x14ac:dyDescent="0.35">
      <c r="A178" s="56" t="s">
        <v>214</v>
      </c>
      <c r="B178" s="57"/>
      <c r="C178" s="57"/>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77734375" defaultRowHeight="10.199999999999999" x14ac:dyDescent="0.3"/>
  <cols>
    <col min="1" max="1" width="31.5546875" style="1" customWidth="1"/>
    <col min="2" max="2" width="18" style="1" customWidth="1"/>
    <col min="3" max="3" width="18.21875" style="1" customWidth="1"/>
    <col min="4" max="4" width="37.44140625" style="1" customWidth="1"/>
    <col min="5" max="5" width="14.5546875" style="1" customWidth="1"/>
    <col min="6" max="16384" width="8.77734375" style="1"/>
  </cols>
  <sheetData>
    <row r="1" spans="1:5" ht="20.25" customHeight="1" thickBot="1" x14ac:dyDescent="0.35">
      <c r="A1" s="71" t="s">
        <v>63</v>
      </c>
      <c r="B1" s="72"/>
      <c r="C1" s="72"/>
      <c r="D1" s="72"/>
      <c r="E1" s="73"/>
    </row>
    <row r="2" spans="1:5" ht="36.75" customHeight="1" thickBot="1" x14ac:dyDescent="0.35">
      <c r="A2" s="31" t="s">
        <v>87</v>
      </c>
      <c r="B2" s="32" t="s">
        <v>89</v>
      </c>
      <c r="C2" s="32" t="s">
        <v>60</v>
      </c>
      <c r="D2" s="32" t="s">
        <v>90</v>
      </c>
      <c r="E2" s="32" t="s">
        <v>4</v>
      </c>
    </row>
    <row r="3" spans="1:5" ht="11.25" customHeight="1" thickBot="1" x14ac:dyDescent="0.35">
      <c r="A3" s="33">
        <v>1</v>
      </c>
      <c r="B3" s="34">
        <v>2</v>
      </c>
      <c r="C3" s="34">
        <v>3</v>
      </c>
      <c r="D3" s="34">
        <v>4</v>
      </c>
      <c r="E3" s="34">
        <v>5</v>
      </c>
    </row>
    <row r="4" spans="1:5" ht="24.75" customHeight="1" thickBot="1" x14ac:dyDescent="0.35">
      <c r="A4" s="24" t="str">
        <f>'PI skaičiuoklė'!B6</f>
        <v xml:space="preserve">Alkoholio kontrolės įstatymo 16 straipsnio 7 dalis: Didmeninės ir mažmeninės prekybos alkoholio produktais licencijavimo taisykles, remdamasi šiuo Įstatymu, Civiliniu kodeksu ir Europos Sąjungos teisės reikalavimais, nustato Lietuvos Respublikos Vyriausybė. Didmeninės ir mažmeninės prekybos alkoholio produktais licencijavimo taisyklių, patvirtintų patvirtintas Lietuvos Respublikos Vyriausybės 2004 m. gegužės 20 d. nutarimu Nr. 618 „Dėl Didmeninės ir mažmeninės prekybos alkoholio produktais licencijavimo taisyklių patvirtinimo“, 3. Nustatomos šių rūšių licencijos verstis didmenine ar mažmenine prekyba alkoholiniais gėrimais:
3.1. verstis didmenine prekyba alkoholiniais gėrimais;
3.2. verstis didmenine prekyba alumi, alaus mišiniais su nealkoholiniais gėrimais, natūralios fermentacijos sidru, kurio tūrinė etilo alkoholio koncentracija neviršija 8,5 procento;
3.3. verstis mažmenine prekyba alkoholiniais gėrimais;
3.4. verstis mažmenine prekyba alkoholiniais gėrimais, kurių tūrinė etilo alkoholio koncentracija neviršija 22 procentų;
3.5. verstis mažmenine prekyba alumi, alaus mišiniais su nealkoholiniais gėrimais, natūralios fermentacijos sidru, kurio tūrinė etilo alkoholio koncentracija neviršija 8,5 procento;
3.6. verstis mažmenine prekyba alumi, alaus mišiniais su nealkoholiniais gėrimais, natūralios fermentacijos sidru, kurių tūrinė etilo alkoholio koncentracija neviršija 7,5 procento;
3.6(1). verstis mažmenine prekyba alkoholiniais gėrimais, kurių tūrinė etilo alkoholio koncentracija neviršija 15 procentų, kurortinio, poilsio ir turizmo sezonų laikotarpiu; &lt;...&gt;    
3.9. vienkartinės – verstis mažmenine prekyba natūralios fermentacijos alkoholiniais gėrimais, kurių tūrinė etilo alkoholio koncentracija neviršija 13 procentų, parodose;
3.10. vienkartinės – verstis mažmenine prekyba alumi ir alaus mišiniais su nealkoholiniais gėrimais, kurių tūrinė etilo alkoholio koncentracija neviršija 13 procentų, natūralios fermentacijos sidru, kurio tūrinė etilo alkoholio koncentracija neviršija 8,5 procento, parodose;
3.11. vienkartinės – verstis mažmenine prekyba alkoholiniais gėrimais parodose ir mugėse, rengiamose stacionariuose pastatuose;
3.12. vienkartinės – verstis mažmenine prekyba natūralios fermentacijos alkoholiniais gėrimais, kurių tūrinė etilo alkoholio koncentracija neviršija 7,5 procento, masiniuose renginiuose ir mugėse;
3.13. vienkartinės – verstis mažmenine prekyba alumi, alaus mišiniais su nealkoholiniais gėrimais ir natūralios fermentacijos sidru, kurių tūrinė etilo alkoholio koncentracija neviršija 7,5 procento, masiniuose renginiuose ir mugėse. </v>
      </c>
      <c r="B4" s="4"/>
      <c r="C4" s="4"/>
      <c r="D4" s="4"/>
      <c r="E4" s="4"/>
    </row>
    <row r="5" spans="1:5" ht="21" thickBot="1" x14ac:dyDescent="0.35">
      <c r="A5" s="8" t="str">
        <f>'PI skaičiuoklė'!C7</f>
        <v>pateikti dokumentus dėl licencijos gavimo</v>
      </c>
      <c r="B5" s="4"/>
      <c r="C5" s="4"/>
      <c r="D5" s="4"/>
      <c r="E5" s="4"/>
    </row>
    <row r="6" spans="1:5" ht="10.8" thickBot="1" x14ac:dyDescent="0.35">
      <c r="A6" s="13"/>
      <c r="B6" s="5" t="s">
        <v>21</v>
      </c>
      <c r="C6" s="5">
        <v>0</v>
      </c>
      <c r="D6" s="5">
        <v>0</v>
      </c>
      <c r="E6" s="5">
        <f>+C6*D6</f>
        <v>0</v>
      </c>
    </row>
    <row r="7" spans="1:5" ht="10.8" thickBot="1" x14ac:dyDescent="0.35">
      <c r="A7" s="13"/>
      <c r="B7" s="5" t="s">
        <v>22</v>
      </c>
      <c r="C7" s="5">
        <v>0</v>
      </c>
      <c r="D7" s="5">
        <v>0</v>
      </c>
      <c r="E7" s="5">
        <f>+C7*D7</f>
        <v>0</v>
      </c>
    </row>
    <row r="8" spans="1:5" ht="14.1" customHeight="1" thickBot="1" x14ac:dyDescent="0.35">
      <c r="A8" s="53" t="s">
        <v>36</v>
      </c>
      <c r="B8" s="54"/>
      <c r="C8" s="54"/>
      <c r="D8" s="55"/>
      <c r="E8" s="5">
        <f>SUM(E6:E7)</f>
        <v>0</v>
      </c>
    </row>
    <row r="9" spans="1:5" ht="10.8" thickBot="1" x14ac:dyDescent="0.35">
      <c r="A9" s="8" t="str">
        <f>'PI skaičiuoklė'!C8</f>
        <v>Veiksmas A2</v>
      </c>
      <c r="B9" s="4"/>
      <c r="C9" s="4"/>
      <c r="D9" s="4"/>
      <c r="E9" s="4"/>
    </row>
    <row r="10" spans="1:5" ht="10.8" thickBot="1" x14ac:dyDescent="0.35">
      <c r="A10" s="13"/>
      <c r="B10" s="5" t="s">
        <v>23</v>
      </c>
      <c r="C10" s="5">
        <v>0</v>
      </c>
      <c r="D10" s="5">
        <v>0</v>
      </c>
      <c r="E10" s="5">
        <f t="shared" ref="E10:E11" si="0">+C10*D10</f>
        <v>0</v>
      </c>
    </row>
    <row r="11" spans="1:5" ht="10.8" thickBot="1" x14ac:dyDescent="0.35">
      <c r="A11" s="13"/>
      <c r="B11" s="5" t="s">
        <v>24</v>
      </c>
      <c r="C11" s="5">
        <v>0</v>
      </c>
      <c r="D11" s="5">
        <v>0</v>
      </c>
      <c r="E11" s="5">
        <f t="shared" si="0"/>
        <v>0</v>
      </c>
    </row>
    <row r="12" spans="1:5" ht="10.8" thickBot="1" x14ac:dyDescent="0.35">
      <c r="A12" s="53" t="s">
        <v>37</v>
      </c>
      <c r="B12" s="54"/>
      <c r="C12" s="54"/>
      <c r="D12" s="55"/>
      <c r="E12" s="5">
        <f>SUM(E10:E11)</f>
        <v>0</v>
      </c>
    </row>
    <row r="13" spans="1:5" ht="10.8" thickBot="1" x14ac:dyDescent="0.35">
      <c r="A13" s="8" t="str">
        <f>'PI skaičiuoklė'!C9</f>
        <v>Veiksmas A3</v>
      </c>
      <c r="B13" s="4"/>
      <c r="C13" s="4"/>
      <c r="D13" s="4"/>
      <c r="E13" s="4"/>
    </row>
    <row r="14" spans="1:5" ht="10.8" thickBot="1" x14ac:dyDescent="0.35">
      <c r="A14" s="13"/>
      <c r="B14" s="5" t="s">
        <v>183</v>
      </c>
      <c r="C14" s="5">
        <v>0</v>
      </c>
      <c r="D14" s="5">
        <v>0</v>
      </c>
      <c r="E14" s="5">
        <f t="shared" ref="E14:E15" si="1">+C14*D14</f>
        <v>0</v>
      </c>
    </row>
    <row r="15" spans="1:5" ht="10.8" thickBot="1" x14ac:dyDescent="0.35">
      <c r="A15" s="13"/>
      <c r="B15" s="5" t="s">
        <v>184</v>
      </c>
      <c r="C15" s="5">
        <v>0</v>
      </c>
      <c r="D15" s="5">
        <v>0</v>
      </c>
      <c r="E15" s="5">
        <f t="shared" si="1"/>
        <v>0</v>
      </c>
    </row>
    <row r="16" spans="1:5" ht="10.8" thickBot="1" x14ac:dyDescent="0.35">
      <c r="A16" s="53" t="s">
        <v>215</v>
      </c>
      <c r="B16" s="54"/>
      <c r="C16" s="54"/>
      <c r="D16" s="55"/>
      <c r="E16" s="5">
        <f>SUM(E14:E15)</f>
        <v>0</v>
      </c>
    </row>
    <row r="17" spans="1:5" ht="10.8" thickBot="1" x14ac:dyDescent="0.35">
      <c r="A17" s="13"/>
      <c r="B17" s="5" t="s">
        <v>10</v>
      </c>
      <c r="C17" s="5"/>
      <c r="D17" s="5"/>
      <c r="E17" s="5" t="s">
        <v>91</v>
      </c>
    </row>
    <row r="18" spans="1:5" ht="10.8" thickBot="1" x14ac:dyDescent="0.35">
      <c r="A18" s="56" t="s">
        <v>38</v>
      </c>
      <c r="B18" s="57"/>
      <c r="C18" s="57"/>
      <c r="D18" s="58"/>
      <c r="E18" s="4">
        <f>SUM(E8,E12,E16)</f>
        <v>0</v>
      </c>
    </row>
    <row r="19" spans="1:5" ht="153.6" thickBot="1" x14ac:dyDescent="0.35">
      <c r="A19" s="24" t="str">
        <f>'PI skaičiuoklė'!B12</f>
        <v>Alkoholio kontrolės įstatymo 18(6) straipsnio 3 dalis: Įmonės, Europos juridiniai asmenys ir jų filialai, turintys licencijas verstis mažmenine prekyba alkoholiniais gėrimais, privalo kreiptis į licenciją išdavusią instituciją dėl licencijos patikslinimo, kai savivaldybės taryba, vadovaudamasi šio Įstatymo 18 straipsnio 9 dalimi, apriboja įmonės, Europos juridinio asmens ar jo filialo prekybos alkoholiniais gėrimais laiką, per 5 darbo dienas nuo savivaldybės administracijos rašytinio pranešimo apie savivaldybės tarybos nustatytą apribojimą gavimo dienos.</v>
      </c>
      <c r="B19" s="39"/>
      <c r="C19" s="39"/>
      <c r="D19" s="39"/>
      <c r="E19" s="39"/>
    </row>
    <row r="20" spans="1:5" ht="21" thickBot="1" x14ac:dyDescent="0.35">
      <c r="A20" s="8" t="str">
        <f>'PI skaičiuoklė'!C13</f>
        <v>pateikti dokumentus licencijos patikslinimui</v>
      </c>
      <c r="B20" s="39"/>
      <c r="C20" s="39"/>
      <c r="D20" s="39"/>
      <c r="E20" s="39"/>
    </row>
    <row r="21" spans="1:5" ht="10.8" thickBot="1" x14ac:dyDescent="0.35">
      <c r="A21" s="13"/>
      <c r="B21" s="5" t="s">
        <v>25</v>
      </c>
      <c r="C21" s="5">
        <v>0</v>
      </c>
      <c r="D21" s="5">
        <v>0</v>
      </c>
      <c r="E21" s="5">
        <f t="shared" ref="E21:E22" si="2">+C21*D21</f>
        <v>0</v>
      </c>
    </row>
    <row r="22" spans="1:5" ht="10.8" thickBot="1" x14ac:dyDescent="0.35">
      <c r="A22" s="13"/>
      <c r="B22" s="5" t="s">
        <v>26</v>
      </c>
      <c r="C22" s="5">
        <v>0</v>
      </c>
      <c r="D22" s="5">
        <v>0</v>
      </c>
      <c r="E22" s="5">
        <f t="shared" si="2"/>
        <v>0</v>
      </c>
    </row>
    <row r="23" spans="1:5" ht="10.8" thickBot="1" x14ac:dyDescent="0.35">
      <c r="A23" s="53" t="s">
        <v>39</v>
      </c>
      <c r="B23" s="54"/>
      <c r="C23" s="54"/>
      <c r="D23" s="55"/>
      <c r="E23" s="5">
        <f>SUM(E21:E22)</f>
        <v>0</v>
      </c>
    </row>
    <row r="24" spans="1:5" ht="10.8" thickBot="1" x14ac:dyDescent="0.35">
      <c r="A24" s="8" t="str">
        <f>'PI skaičiuoklė'!C14</f>
        <v>Veiksmas B2</v>
      </c>
      <c r="B24" s="4"/>
      <c r="C24" s="4"/>
      <c r="D24" s="4"/>
      <c r="E24" s="4"/>
    </row>
    <row r="25" spans="1:5" ht="10.8" thickBot="1" x14ac:dyDescent="0.35">
      <c r="A25" s="13"/>
      <c r="B25" s="5" t="s">
        <v>27</v>
      </c>
      <c r="C25" s="5">
        <v>0</v>
      </c>
      <c r="D25" s="5">
        <v>0</v>
      </c>
      <c r="E25" s="5">
        <f t="shared" ref="E25:E26" si="3">+C25*D25</f>
        <v>0</v>
      </c>
    </row>
    <row r="26" spans="1:5" ht="10.8" thickBot="1" x14ac:dyDescent="0.35">
      <c r="A26" s="13"/>
      <c r="B26" s="5" t="s">
        <v>28</v>
      </c>
      <c r="C26" s="5">
        <v>0</v>
      </c>
      <c r="D26" s="5">
        <v>0</v>
      </c>
      <c r="E26" s="5">
        <f t="shared" si="3"/>
        <v>0</v>
      </c>
    </row>
    <row r="27" spans="1:5" ht="10.8" thickBot="1" x14ac:dyDescent="0.35">
      <c r="A27" s="53" t="s">
        <v>41</v>
      </c>
      <c r="B27" s="54"/>
      <c r="C27" s="54"/>
      <c r="D27" s="55"/>
      <c r="E27" s="5">
        <f>SUM(E25:E26)</f>
        <v>0</v>
      </c>
    </row>
    <row r="28" spans="1:5" ht="10.8" thickBot="1" x14ac:dyDescent="0.35">
      <c r="A28" s="8" t="str">
        <f>'PI skaičiuoklė'!C15</f>
        <v>Veiksmas B3</v>
      </c>
      <c r="B28" s="4"/>
      <c r="C28" s="4"/>
      <c r="D28" s="4"/>
      <c r="E28" s="4"/>
    </row>
    <row r="29" spans="1:5" ht="10.8" thickBot="1" x14ac:dyDescent="0.35">
      <c r="A29" s="13"/>
      <c r="B29" s="5" t="s">
        <v>181</v>
      </c>
      <c r="C29" s="5">
        <v>0</v>
      </c>
      <c r="D29" s="5">
        <v>0</v>
      </c>
      <c r="E29" s="5">
        <f t="shared" ref="E29:E30" si="4">+C29*D29</f>
        <v>0</v>
      </c>
    </row>
    <row r="30" spans="1:5" ht="10.8" thickBot="1" x14ac:dyDescent="0.35">
      <c r="A30" s="13"/>
      <c r="B30" s="5" t="s">
        <v>182</v>
      </c>
      <c r="C30" s="5">
        <v>0</v>
      </c>
      <c r="D30" s="5">
        <v>0</v>
      </c>
      <c r="E30" s="5">
        <f t="shared" si="4"/>
        <v>0</v>
      </c>
    </row>
    <row r="31" spans="1:5" ht="10.8" thickBot="1" x14ac:dyDescent="0.35">
      <c r="A31" s="53" t="s">
        <v>216</v>
      </c>
      <c r="B31" s="54"/>
      <c r="C31" s="54"/>
      <c r="D31" s="55"/>
      <c r="E31" s="5">
        <f>SUM(E29:E30)</f>
        <v>0</v>
      </c>
    </row>
    <row r="32" spans="1:5" ht="10.8" thickBot="1" x14ac:dyDescent="0.35">
      <c r="A32" s="13"/>
      <c r="B32" s="5" t="s">
        <v>10</v>
      </c>
      <c r="C32" s="5"/>
      <c r="D32" s="5"/>
      <c r="E32" s="5" t="s">
        <v>16</v>
      </c>
    </row>
    <row r="33" spans="1:5" ht="10.8" thickBot="1" x14ac:dyDescent="0.35">
      <c r="A33" s="56" t="s">
        <v>40</v>
      </c>
      <c r="B33" s="57"/>
      <c r="C33" s="57"/>
      <c r="D33" s="58"/>
      <c r="E33" s="4">
        <f>SUM(E23,E27,E31)</f>
        <v>0</v>
      </c>
    </row>
    <row r="34" spans="1:5" ht="409.6" thickBot="1" x14ac:dyDescent="0.35">
      <c r="A34" s="24" t="str">
        <f>'PI skaičiuoklė'!B18</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v>
      </c>
      <c r="B34" s="39"/>
      <c r="C34" s="39"/>
      <c r="D34" s="39"/>
      <c r="E34" s="39"/>
    </row>
    <row r="35" spans="1:5" ht="21" thickBot="1" x14ac:dyDescent="0.35">
      <c r="A35" s="8" t="str">
        <f>'PI skaičiuoklė'!C19</f>
        <v>Pateikti prašymą ir dokumentus licencijai gauti</v>
      </c>
      <c r="B35" s="39"/>
      <c r="C35" s="39"/>
      <c r="D35" s="39"/>
      <c r="E35" s="39"/>
    </row>
    <row r="36" spans="1:5" ht="10.8" thickBot="1" x14ac:dyDescent="0.35">
      <c r="A36" s="13"/>
      <c r="B36" s="5" t="s">
        <v>148</v>
      </c>
      <c r="C36" s="5">
        <v>0</v>
      </c>
      <c r="D36" s="5">
        <v>0</v>
      </c>
      <c r="E36" s="5">
        <f>+C36*D36</f>
        <v>0</v>
      </c>
    </row>
    <row r="37" spans="1:5" ht="10.8" thickBot="1" x14ac:dyDescent="0.35">
      <c r="A37" s="13"/>
      <c r="B37" s="5" t="s">
        <v>149</v>
      </c>
      <c r="C37" s="5">
        <v>0</v>
      </c>
      <c r="D37" s="5">
        <v>0</v>
      </c>
      <c r="E37" s="5">
        <f>+C37*D37</f>
        <v>0</v>
      </c>
    </row>
    <row r="38" spans="1:5" ht="14.1" customHeight="1" thickBot="1" x14ac:dyDescent="0.35">
      <c r="A38" s="53" t="s">
        <v>217</v>
      </c>
      <c r="B38" s="54"/>
      <c r="C38" s="54"/>
      <c r="D38" s="55"/>
      <c r="E38" s="5">
        <f>SUM(E36:E37)</f>
        <v>0</v>
      </c>
    </row>
    <row r="39" spans="1:5" ht="10.8" thickBot="1" x14ac:dyDescent="0.35">
      <c r="A39" s="8" t="str">
        <f>'PI skaičiuoklė'!C20</f>
        <v>Veiksmas C2</v>
      </c>
      <c r="B39" s="4"/>
      <c r="C39" s="4"/>
      <c r="D39" s="4"/>
      <c r="E39" s="4"/>
    </row>
    <row r="40" spans="1:5" ht="10.8" thickBot="1" x14ac:dyDescent="0.35">
      <c r="A40" s="13"/>
      <c r="B40" s="5" t="s">
        <v>150</v>
      </c>
      <c r="C40" s="5">
        <v>0</v>
      </c>
      <c r="D40" s="5">
        <v>0</v>
      </c>
      <c r="E40" s="5">
        <f t="shared" ref="E40:E41" si="5">+C40*D40</f>
        <v>0</v>
      </c>
    </row>
    <row r="41" spans="1:5" ht="10.8" thickBot="1" x14ac:dyDescent="0.35">
      <c r="A41" s="13"/>
      <c r="B41" s="5" t="s">
        <v>151</v>
      </c>
      <c r="C41" s="5">
        <v>0</v>
      </c>
      <c r="D41" s="5">
        <v>0</v>
      </c>
      <c r="E41" s="5">
        <f t="shared" si="5"/>
        <v>0</v>
      </c>
    </row>
    <row r="42" spans="1:5" ht="10.8" thickBot="1" x14ac:dyDescent="0.35">
      <c r="A42" s="53" t="s">
        <v>218</v>
      </c>
      <c r="B42" s="54"/>
      <c r="C42" s="54"/>
      <c r="D42" s="55"/>
      <c r="E42" s="5">
        <f>SUM(E40:E41)</f>
        <v>0</v>
      </c>
    </row>
    <row r="43" spans="1:5" ht="10.8" thickBot="1" x14ac:dyDescent="0.35">
      <c r="A43" s="8" t="str">
        <f>'PI skaičiuoklė'!C21</f>
        <v>Veiksmas C3</v>
      </c>
      <c r="B43" s="4"/>
      <c r="C43" s="4"/>
      <c r="D43" s="4"/>
      <c r="E43" s="4"/>
    </row>
    <row r="44" spans="1:5" ht="10.8" thickBot="1" x14ac:dyDescent="0.35">
      <c r="A44" s="13"/>
      <c r="B44" s="5" t="s">
        <v>188</v>
      </c>
      <c r="C44" s="5">
        <v>0</v>
      </c>
      <c r="D44" s="5">
        <v>0</v>
      </c>
      <c r="E44" s="5">
        <f t="shared" ref="E44:E45" si="6">+C44*D44</f>
        <v>0</v>
      </c>
    </row>
    <row r="45" spans="1:5" ht="10.8" thickBot="1" x14ac:dyDescent="0.35">
      <c r="A45" s="13"/>
      <c r="B45" s="5" t="s">
        <v>189</v>
      </c>
      <c r="C45" s="5">
        <v>0</v>
      </c>
      <c r="D45" s="5">
        <v>0</v>
      </c>
      <c r="E45" s="5">
        <f t="shared" si="6"/>
        <v>0</v>
      </c>
    </row>
    <row r="46" spans="1:5" ht="10.8" thickBot="1" x14ac:dyDescent="0.35">
      <c r="A46" s="53" t="s">
        <v>219</v>
      </c>
      <c r="B46" s="54"/>
      <c r="C46" s="54"/>
      <c r="D46" s="55"/>
      <c r="E46" s="5">
        <f>SUM(E44:E45)</f>
        <v>0</v>
      </c>
    </row>
    <row r="47" spans="1:5" ht="10.8" thickBot="1" x14ac:dyDescent="0.35">
      <c r="A47" s="13"/>
      <c r="B47" s="5" t="s">
        <v>10</v>
      </c>
      <c r="C47" s="5"/>
      <c r="D47" s="5"/>
      <c r="E47" s="5" t="s">
        <v>91</v>
      </c>
    </row>
    <row r="48" spans="1:5" ht="10.8" thickBot="1" x14ac:dyDescent="0.35">
      <c r="A48" s="56" t="s">
        <v>220</v>
      </c>
      <c r="B48" s="57"/>
      <c r="C48" s="57"/>
      <c r="D48" s="58"/>
      <c r="E48" s="4">
        <f>SUM(E38,E42,E46)</f>
        <v>0</v>
      </c>
    </row>
    <row r="49" spans="1:5" ht="21" thickBot="1" x14ac:dyDescent="0.35">
      <c r="A49" s="24" t="str">
        <f>'PI skaičiuoklė'!B25</f>
        <v>Straipsnis (-iai), punktas (-ai) ir įpareigojimas</v>
      </c>
      <c r="B49" s="4"/>
      <c r="C49" s="4"/>
      <c r="D49" s="4"/>
      <c r="E49" s="4"/>
    </row>
    <row r="50" spans="1:5" ht="10.8" thickBot="1" x14ac:dyDescent="0.35">
      <c r="A50" s="8" t="str">
        <f>'PI skaičiuoklė'!C26</f>
        <v>Veiksmas D1</v>
      </c>
      <c r="B50" s="4"/>
      <c r="C50" s="4"/>
      <c r="D50" s="4"/>
      <c r="E50" s="4"/>
    </row>
    <row r="51" spans="1:5" ht="10.8" thickBot="1" x14ac:dyDescent="0.35">
      <c r="A51" s="13"/>
      <c r="B51" s="5" t="s">
        <v>158</v>
      </c>
      <c r="C51" s="5">
        <v>0</v>
      </c>
      <c r="D51" s="5">
        <v>0</v>
      </c>
      <c r="E51" s="5">
        <f t="shared" ref="E51:E52" si="7">+C51*D51</f>
        <v>0</v>
      </c>
    </row>
    <row r="52" spans="1:5" ht="10.8" thickBot="1" x14ac:dyDescent="0.35">
      <c r="A52" s="13"/>
      <c r="B52" s="5" t="s">
        <v>159</v>
      </c>
      <c r="C52" s="5">
        <v>0</v>
      </c>
      <c r="D52" s="5">
        <v>0</v>
      </c>
      <c r="E52" s="5">
        <f t="shared" si="7"/>
        <v>0</v>
      </c>
    </row>
    <row r="53" spans="1:5" ht="10.8" thickBot="1" x14ac:dyDescent="0.35">
      <c r="A53" s="53" t="s">
        <v>221</v>
      </c>
      <c r="B53" s="54"/>
      <c r="C53" s="54"/>
      <c r="D53" s="55"/>
      <c r="E53" s="5">
        <f>SUM(E51:E52)</f>
        <v>0</v>
      </c>
    </row>
    <row r="54" spans="1:5" ht="10.8" thickBot="1" x14ac:dyDescent="0.35">
      <c r="A54" s="8" t="str">
        <f>'PI skaičiuoklė'!C27</f>
        <v>Veiksmas D2</v>
      </c>
      <c r="B54" s="4"/>
      <c r="C54" s="4"/>
      <c r="D54" s="4"/>
      <c r="E54" s="4"/>
    </row>
    <row r="55" spans="1:5" ht="10.8" thickBot="1" x14ac:dyDescent="0.35">
      <c r="A55" s="13"/>
      <c r="B55" s="5" t="s">
        <v>160</v>
      </c>
      <c r="C55" s="5">
        <v>0</v>
      </c>
      <c r="D55" s="5">
        <v>0</v>
      </c>
      <c r="E55" s="5">
        <f t="shared" ref="E55:E56" si="8">+C55*D55</f>
        <v>0</v>
      </c>
    </row>
    <row r="56" spans="1:5" ht="10.8" thickBot="1" x14ac:dyDescent="0.35">
      <c r="A56" s="13"/>
      <c r="B56" s="5" t="s">
        <v>161</v>
      </c>
      <c r="C56" s="5">
        <v>0</v>
      </c>
      <c r="D56" s="5">
        <v>0</v>
      </c>
      <c r="E56" s="5">
        <f t="shared" si="8"/>
        <v>0</v>
      </c>
    </row>
    <row r="57" spans="1:5" ht="10.8" thickBot="1" x14ac:dyDescent="0.35">
      <c r="A57" s="53" t="s">
        <v>222</v>
      </c>
      <c r="B57" s="54"/>
      <c r="C57" s="54"/>
      <c r="D57" s="55"/>
      <c r="E57" s="5">
        <f>SUM(E55:E56)</f>
        <v>0</v>
      </c>
    </row>
    <row r="58" spans="1:5" ht="10.8" thickBot="1" x14ac:dyDescent="0.35">
      <c r="A58" s="8" t="str">
        <f>'PI skaičiuoklė'!C28</f>
        <v>Veiksmas D3</v>
      </c>
      <c r="B58" s="4"/>
      <c r="C58" s="4"/>
      <c r="D58" s="4"/>
      <c r="E58" s="4"/>
    </row>
    <row r="59" spans="1:5" ht="10.8" thickBot="1" x14ac:dyDescent="0.35">
      <c r="A59" s="13"/>
      <c r="B59" s="5" t="s">
        <v>191</v>
      </c>
      <c r="C59" s="5">
        <v>0</v>
      </c>
      <c r="D59" s="5">
        <v>0</v>
      </c>
      <c r="E59" s="5">
        <f t="shared" ref="E59:E60" si="9">+C59*D59</f>
        <v>0</v>
      </c>
    </row>
    <row r="60" spans="1:5" ht="10.8" thickBot="1" x14ac:dyDescent="0.35">
      <c r="A60" s="13"/>
      <c r="B60" s="5" t="s">
        <v>192</v>
      </c>
      <c r="C60" s="5">
        <v>0</v>
      </c>
      <c r="D60" s="5">
        <v>0</v>
      </c>
      <c r="E60" s="5">
        <f t="shared" si="9"/>
        <v>0</v>
      </c>
    </row>
    <row r="61" spans="1:5" ht="10.8" thickBot="1" x14ac:dyDescent="0.35">
      <c r="A61" s="53" t="s">
        <v>223</v>
      </c>
      <c r="B61" s="54"/>
      <c r="C61" s="54"/>
      <c r="D61" s="55"/>
      <c r="E61" s="5">
        <f>SUM(E59:E60)</f>
        <v>0</v>
      </c>
    </row>
    <row r="62" spans="1:5" ht="10.8" thickBot="1" x14ac:dyDescent="0.35">
      <c r="A62" s="13"/>
      <c r="B62" s="5" t="s">
        <v>10</v>
      </c>
      <c r="C62" s="5"/>
      <c r="D62" s="5"/>
      <c r="E62" s="5" t="s">
        <v>16</v>
      </c>
    </row>
    <row r="63" spans="1:5" ht="10.8" thickBot="1" x14ac:dyDescent="0.35">
      <c r="A63" s="56" t="s">
        <v>224</v>
      </c>
      <c r="B63" s="57"/>
      <c r="C63" s="57"/>
      <c r="D63" s="58"/>
      <c r="E63" s="4">
        <f>SUM(E53,E57,E61)</f>
        <v>0</v>
      </c>
    </row>
    <row r="64" spans="1:5" ht="21" thickBot="1" x14ac:dyDescent="0.35">
      <c r="A64" s="24" t="str">
        <f>'PI skaičiuoklė'!B31</f>
        <v>Straipsnis (-iai), punktas (-ai) ir įpareigojimas</v>
      </c>
      <c r="B64" s="39"/>
      <c r="C64" s="39"/>
      <c r="D64" s="39"/>
      <c r="E64" s="39"/>
    </row>
    <row r="65" spans="1:5" ht="10.8" thickBot="1" x14ac:dyDescent="0.35">
      <c r="A65" s="8" t="str">
        <f>'PI skaičiuoklė'!C32</f>
        <v>Veiksmas E1</v>
      </c>
      <c r="B65" s="4"/>
      <c r="C65" s="4"/>
      <c r="D65" s="4"/>
      <c r="E65" s="4"/>
    </row>
    <row r="66" spans="1:5" ht="10.8" thickBot="1" x14ac:dyDescent="0.35">
      <c r="A66" s="13"/>
      <c r="B66" s="5" t="s">
        <v>164</v>
      </c>
      <c r="C66" s="5">
        <v>0</v>
      </c>
      <c r="D66" s="5">
        <v>0</v>
      </c>
      <c r="E66" s="5">
        <f>+C66*D66</f>
        <v>0</v>
      </c>
    </row>
    <row r="67" spans="1:5" ht="10.8" thickBot="1" x14ac:dyDescent="0.35">
      <c r="A67" s="13"/>
      <c r="B67" s="5" t="s">
        <v>165</v>
      </c>
      <c r="C67" s="5">
        <v>0</v>
      </c>
      <c r="D67" s="5">
        <v>0</v>
      </c>
      <c r="E67" s="5">
        <f>+C67*D67</f>
        <v>0</v>
      </c>
    </row>
    <row r="68" spans="1:5" ht="14.1" customHeight="1" thickBot="1" x14ac:dyDescent="0.35">
      <c r="A68" s="53" t="s">
        <v>225</v>
      </c>
      <c r="B68" s="54"/>
      <c r="C68" s="54"/>
      <c r="D68" s="55"/>
      <c r="E68" s="5">
        <f>SUM(E66:E67)</f>
        <v>0</v>
      </c>
    </row>
    <row r="69" spans="1:5" ht="10.8" thickBot="1" x14ac:dyDescent="0.35">
      <c r="A69" s="8" t="str">
        <f>'PI skaičiuoklė'!C33</f>
        <v>Veiksmas E2</v>
      </c>
      <c r="B69" s="4"/>
      <c r="C69" s="4"/>
      <c r="D69" s="4"/>
      <c r="E69" s="4"/>
    </row>
    <row r="70" spans="1:5" ht="10.8" thickBot="1" x14ac:dyDescent="0.35">
      <c r="A70" s="13"/>
      <c r="B70" s="5" t="s">
        <v>167</v>
      </c>
      <c r="C70" s="5">
        <v>0</v>
      </c>
      <c r="D70" s="5">
        <v>0</v>
      </c>
      <c r="E70" s="5">
        <f t="shared" ref="E70:E71" si="10">+C70*D70</f>
        <v>0</v>
      </c>
    </row>
    <row r="71" spans="1:5" ht="10.8" thickBot="1" x14ac:dyDescent="0.35">
      <c r="A71" s="13"/>
      <c r="B71" s="5" t="s">
        <v>166</v>
      </c>
      <c r="C71" s="5">
        <v>0</v>
      </c>
      <c r="D71" s="5">
        <v>0</v>
      </c>
      <c r="E71" s="5">
        <f t="shared" si="10"/>
        <v>0</v>
      </c>
    </row>
    <row r="72" spans="1:5" ht="10.8" thickBot="1" x14ac:dyDescent="0.35">
      <c r="A72" s="53" t="s">
        <v>226</v>
      </c>
      <c r="B72" s="54"/>
      <c r="C72" s="54"/>
      <c r="D72" s="55"/>
      <c r="E72" s="5">
        <f>SUM(E70:E71)</f>
        <v>0</v>
      </c>
    </row>
    <row r="73" spans="1:5" ht="10.8" thickBot="1" x14ac:dyDescent="0.35">
      <c r="A73" s="8" t="str">
        <f>'PI skaičiuoklė'!C34</f>
        <v>Veiksmas E3</v>
      </c>
      <c r="B73" s="4"/>
      <c r="C73" s="4"/>
      <c r="D73" s="4"/>
      <c r="E73" s="4"/>
    </row>
    <row r="74" spans="1:5" ht="10.8" thickBot="1" x14ac:dyDescent="0.35">
      <c r="A74" s="13"/>
      <c r="B74" s="5" t="s">
        <v>194</v>
      </c>
      <c r="C74" s="5">
        <v>0</v>
      </c>
      <c r="D74" s="5">
        <v>0</v>
      </c>
      <c r="E74" s="5">
        <f t="shared" ref="E74:E75" si="11">+C74*D74</f>
        <v>0</v>
      </c>
    </row>
    <row r="75" spans="1:5" ht="10.8" thickBot="1" x14ac:dyDescent="0.35">
      <c r="A75" s="13"/>
      <c r="B75" s="5" t="s">
        <v>195</v>
      </c>
      <c r="C75" s="5">
        <v>0</v>
      </c>
      <c r="D75" s="5">
        <v>0</v>
      </c>
      <c r="E75" s="5">
        <f t="shared" si="11"/>
        <v>0</v>
      </c>
    </row>
    <row r="76" spans="1:5" ht="10.8" thickBot="1" x14ac:dyDescent="0.35">
      <c r="A76" s="53" t="s">
        <v>227</v>
      </c>
      <c r="B76" s="54"/>
      <c r="C76" s="54"/>
      <c r="D76" s="55"/>
      <c r="E76" s="5">
        <f>SUM(E74:E75)</f>
        <v>0</v>
      </c>
    </row>
    <row r="77" spans="1:5" ht="10.8" thickBot="1" x14ac:dyDescent="0.35">
      <c r="A77" s="13"/>
      <c r="B77" s="5" t="s">
        <v>10</v>
      </c>
      <c r="C77" s="5"/>
      <c r="D77" s="5"/>
      <c r="E77" s="5" t="s">
        <v>91</v>
      </c>
    </row>
    <row r="78" spans="1:5" ht="10.8" thickBot="1" x14ac:dyDescent="0.35">
      <c r="A78" s="56" t="s">
        <v>228</v>
      </c>
      <c r="B78" s="57"/>
      <c r="C78" s="57"/>
      <c r="D78" s="58"/>
      <c r="E78" s="4">
        <f>SUM(E68,E72,E76)</f>
        <v>0</v>
      </c>
    </row>
    <row r="79" spans="1:5" ht="21" thickBot="1" x14ac:dyDescent="0.35">
      <c r="A79" s="24" t="str">
        <f>'PI skaičiuoklė'!B37</f>
        <v>Straipsnis (-iai), punktas (-ai) ir įpareigojimas</v>
      </c>
      <c r="B79" s="4"/>
      <c r="C79" s="4"/>
      <c r="D79" s="4"/>
      <c r="E79" s="4"/>
    </row>
    <row r="80" spans="1:5" ht="10.8" thickBot="1" x14ac:dyDescent="0.35">
      <c r="A80" s="8" t="str">
        <f>'PI skaičiuoklė'!C38</f>
        <v>Veiksmas F1</v>
      </c>
      <c r="B80" s="4"/>
      <c r="C80" s="4"/>
      <c r="D80" s="4"/>
      <c r="E80" s="4"/>
    </row>
    <row r="81" spans="1:5" ht="10.8" thickBot="1" x14ac:dyDescent="0.35">
      <c r="A81" s="13"/>
      <c r="B81" s="5" t="s">
        <v>172</v>
      </c>
      <c r="C81" s="5">
        <v>0</v>
      </c>
      <c r="D81" s="5">
        <v>0</v>
      </c>
      <c r="E81" s="5">
        <f t="shared" ref="E81:E82" si="12">+C81*D81</f>
        <v>0</v>
      </c>
    </row>
    <row r="82" spans="1:5" ht="10.8" thickBot="1" x14ac:dyDescent="0.35">
      <c r="A82" s="13"/>
      <c r="B82" s="5" t="s">
        <v>173</v>
      </c>
      <c r="C82" s="5">
        <v>0</v>
      </c>
      <c r="D82" s="5">
        <v>0</v>
      </c>
      <c r="E82" s="5">
        <f t="shared" si="12"/>
        <v>0</v>
      </c>
    </row>
    <row r="83" spans="1:5" ht="10.8" thickBot="1" x14ac:dyDescent="0.35">
      <c r="A83" s="53" t="s">
        <v>229</v>
      </c>
      <c r="B83" s="54"/>
      <c r="C83" s="54"/>
      <c r="D83" s="55"/>
      <c r="E83" s="5">
        <f>SUM(E81:E82)</f>
        <v>0</v>
      </c>
    </row>
    <row r="84" spans="1:5" ht="10.8" thickBot="1" x14ac:dyDescent="0.35">
      <c r="A84" s="8" t="str">
        <f>'PI skaičiuoklė'!C39</f>
        <v>Veiksmas F2</v>
      </c>
      <c r="B84" s="4"/>
      <c r="C84" s="4"/>
      <c r="D84" s="4"/>
      <c r="E84" s="4"/>
    </row>
    <row r="85" spans="1:5" ht="10.8" thickBot="1" x14ac:dyDescent="0.35">
      <c r="A85" s="13"/>
      <c r="B85" s="5" t="s">
        <v>174</v>
      </c>
      <c r="C85" s="5">
        <v>0</v>
      </c>
      <c r="D85" s="5">
        <v>0</v>
      </c>
      <c r="E85" s="5">
        <f t="shared" ref="E85:E86" si="13">+C85*D85</f>
        <v>0</v>
      </c>
    </row>
    <row r="86" spans="1:5" ht="10.8" thickBot="1" x14ac:dyDescent="0.35">
      <c r="A86" s="13"/>
      <c r="B86" s="5" t="s">
        <v>175</v>
      </c>
      <c r="C86" s="5">
        <v>0</v>
      </c>
      <c r="D86" s="5">
        <v>0</v>
      </c>
      <c r="E86" s="5">
        <f t="shared" si="13"/>
        <v>0</v>
      </c>
    </row>
    <row r="87" spans="1:5" ht="10.8" thickBot="1" x14ac:dyDescent="0.35">
      <c r="A87" s="53" t="s">
        <v>230</v>
      </c>
      <c r="B87" s="54"/>
      <c r="C87" s="54"/>
      <c r="D87" s="55"/>
      <c r="E87" s="5">
        <f>SUM(E85:E86)</f>
        <v>0</v>
      </c>
    </row>
    <row r="88" spans="1:5" ht="10.8" thickBot="1" x14ac:dyDescent="0.35">
      <c r="A88" s="8" t="str">
        <f>'PI skaičiuoklė'!C40</f>
        <v>Veiksmas F3</v>
      </c>
      <c r="B88" s="4"/>
      <c r="C88" s="4"/>
      <c r="D88" s="4"/>
      <c r="E88" s="4"/>
    </row>
    <row r="89" spans="1:5" ht="10.8" thickBot="1" x14ac:dyDescent="0.35">
      <c r="A89" s="13"/>
      <c r="B89" s="5" t="s">
        <v>185</v>
      </c>
      <c r="C89" s="5">
        <v>0</v>
      </c>
      <c r="D89" s="5">
        <v>0</v>
      </c>
      <c r="E89" s="5">
        <f t="shared" ref="E89:E90" si="14">+C89*D89</f>
        <v>0</v>
      </c>
    </row>
    <row r="90" spans="1:5" ht="10.8" thickBot="1" x14ac:dyDescent="0.35">
      <c r="A90" s="13"/>
      <c r="B90" s="5" t="s">
        <v>186</v>
      </c>
      <c r="C90" s="5">
        <v>0</v>
      </c>
      <c r="D90" s="5">
        <v>0</v>
      </c>
      <c r="E90" s="5">
        <f t="shared" si="14"/>
        <v>0</v>
      </c>
    </row>
    <row r="91" spans="1:5" ht="10.8" thickBot="1" x14ac:dyDescent="0.35">
      <c r="A91" s="53" t="s">
        <v>231</v>
      </c>
      <c r="B91" s="54"/>
      <c r="C91" s="54"/>
      <c r="D91" s="55"/>
      <c r="E91" s="5">
        <f>SUM(E89:E90)</f>
        <v>0</v>
      </c>
    </row>
    <row r="92" spans="1:5" ht="10.8" thickBot="1" x14ac:dyDescent="0.35">
      <c r="A92" s="13"/>
      <c r="B92" s="5" t="s">
        <v>10</v>
      </c>
      <c r="C92" s="5"/>
      <c r="D92" s="5"/>
      <c r="E92" s="5" t="s">
        <v>16</v>
      </c>
    </row>
    <row r="93" spans="1:5" ht="10.8" thickBot="1" x14ac:dyDescent="0.35">
      <c r="A93" s="56" t="s">
        <v>232</v>
      </c>
      <c r="B93" s="57"/>
      <c r="C93" s="57"/>
      <c r="D93" s="58"/>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74" t="s">
        <v>64</v>
      </c>
      <c r="B101" s="75"/>
      <c r="C101" s="75"/>
      <c r="D101" s="75"/>
      <c r="E101" s="76"/>
    </row>
    <row r="102" spans="1:5" ht="41.4" thickBot="1" x14ac:dyDescent="0.35">
      <c r="A102" s="31" t="s">
        <v>88</v>
      </c>
      <c r="B102" s="32" t="s">
        <v>89</v>
      </c>
      <c r="C102" s="32" t="s">
        <v>60</v>
      </c>
      <c r="D102" s="32" t="s">
        <v>90</v>
      </c>
      <c r="E102" s="32" t="s">
        <v>4</v>
      </c>
    </row>
    <row r="103" spans="1:5" ht="10.8" thickBot="1" x14ac:dyDescent="0.35">
      <c r="A103" s="33">
        <v>1</v>
      </c>
      <c r="B103" s="34">
        <v>2</v>
      </c>
      <c r="C103" s="34">
        <v>3</v>
      </c>
      <c r="D103" s="34">
        <v>4</v>
      </c>
      <c r="E103" s="34">
        <v>5</v>
      </c>
    </row>
    <row r="104" spans="1:5" ht="30" customHeight="1" thickBot="1" x14ac:dyDescent="0.35">
      <c r="A104" s="24" t="str">
        <f>'PI skaičiuoklė'!B45</f>
        <v xml:space="preserve">15(1) straipsnis. Licencijų verstis didmenine ar mažmenine prekyba alkoholiniais gėrimais ir licencijų verstis didmenine prekyba alkoholio produktais, išskyrus alkoholinius gėrimus, rūšys 
1. Licencijos verstis didmenine ar mažmenine prekyba alkoholiniais gėrimais yra šių rūšių: 
1) verstis didmenine prekyba alkoholiniais gėrimais; 
2) verstis didmenine prekyba alumi, alaus mišiniais su nealkoholiniais gėrimais, natūralios fermentacijos sidru, kurių tūrinė etilo alkoholio koncentracija neviršija 8,5 procento; 
3) verstis mažmenine prekyba alkoholiniais gėrimais; 
4) verstis mažmenine prekyba alkoholiniais gėrimais, kurių tūrinė etilo alkoholio koncentracija neviršija 22 procentų; 
5) verstis mažmenine prekyba alumi, alaus mišiniais su nealkoholiniais gėrimais, natūralios fermentacijos sidru, kurių tūrinė etilo alkoholio koncentracija neviršija 8,5 procento; 
6) verstis mažmenine prekyba alkoholiniais gėrimais, kurių tūrinė etilo alkoholio koncentracija neviršija 15 procentų, kurortinio, poilsio ir turizmo sezonų laikotarpiu, kurį nustato atitinkamos savivaldybės taryba savo sprendimu;  
7) vienkartinės – verstis mažmenine prekyba alkoholiniais gėrimais parodose ir mugėse, rengiamose stacionariuose pastatuose;  
8) vienkartinės – verstis mažmenine prekyba alumi, alaus mišiniais su nealkoholiniais gėrimais, natūralios fermentacijos sidru, kurių tūrinė etilo alkoholio koncentracija neviršija 8,5 procentų, sporto renginiuose; 
9) vienkartinės – verstis mažmenine prekyba alkoholiniais gėrimais, kurių tūrinė etilo alkoholio koncentracija neviršija 15 procentų parodose, mugėse ir masiniuose renginiuose, išskyrus sporto renginius. </v>
      </c>
      <c r="B104" s="4"/>
      <c r="C104" s="4"/>
      <c r="D104" s="4"/>
      <c r="E104" s="4"/>
    </row>
    <row r="105" spans="1:5" ht="21" thickBot="1" x14ac:dyDescent="0.35">
      <c r="A105" s="8" t="str">
        <f>'PI skaičiuoklė'!C46</f>
        <v>pateikti dokumentus dėl licencijos gavimo</v>
      </c>
      <c r="B105" s="4"/>
      <c r="C105" s="4"/>
      <c r="D105" s="4"/>
      <c r="E105" s="4"/>
    </row>
    <row r="106" spans="1:5" ht="10.8" thickBot="1" x14ac:dyDescent="0.35">
      <c r="A106" s="13"/>
      <c r="B106" s="5" t="s">
        <v>21</v>
      </c>
      <c r="C106" s="5">
        <v>0</v>
      </c>
      <c r="D106" s="5">
        <v>0</v>
      </c>
      <c r="E106" s="5">
        <f>+C106*D106</f>
        <v>0</v>
      </c>
    </row>
    <row r="107" spans="1:5" ht="10.8" thickBot="1" x14ac:dyDescent="0.35">
      <c r="A107" s="13"/>
      <c r="B107" s="5" t="s">
        <v>22</v>
      </c>
      <c r="C107" s="5">
        <v>0</v>
      </c>
      <c r="D107" s="5">
        <v>0</v>
      </c>
      <c r="E107" s="5">
        <f>+C107*D107</f>
        <v>0</v>
      </c>
    </row>
    <row r="108" spans="1:5" ht="10.8" thickBot="1" x14ac:dyDescent="0.35">
      <c r="A108" s="53" t="s">
        <v>36</v>
      </c>
      <c r="B108" s="54"/>
      <c r="C108" s="54"/>
      <c r="D108" s="55"/>
      <c r="E108" s="5">
        <f>SUM(E106:E107)</f>
        <v>0</v>
      </c>
    </row>
    <row r="109" spans="1:5" ht="10.8" thickBot="1" x14ac:dyDescent="0.35">
      <c r="A109" s="8" t="str">
        <f>'PI skaičiuoklė'!C47</f>
        <v>Veiksmas A2</v>
      </c>
      <c r="B109" s="4"/>
      <c r="C109" s="4"/>
      <c r="D109" s="4"/>
      <c r="E109" s="4"/>
    </row>
    <row r="110" spans="1:5" ht="10.8" thickBot="1" x14ac:dyDescent="0.35">
      <c r="A110" s="13"/>
      <c r="B110" s="5" t="s">
        <v>23</v>
      </c>
      <c r="C110" s="5">
        <v>0</v>
      </c>
      <c r="D110" s="5">
        <v>0</v>
      </c>
      <c r="E110" s="5">
        <f t="shared" ref="E110:E111" si="15">+C110*D110</f>
        <v>0</v>
      </c>
    </row>
    <row r="111" spans="1:5" ht="10.8" thickBot="1" x14ac:dyDescent="0.35">
      <c r="A111" s="13"/>
      <c r="B111" s="5" t="s">
        <v>24</v>
      </c>
      <c r="C111" s="5">
        <v>0</v>
      </c>
      <c r="D111" s="5">
        <v>0</v>
      </c>
      <c r="E111" s="5">
        <f t="shared" si="15"/>
        <v>0</v>
      </c>
    </row>
    <row r="112" spans="1:5" ht="10.8" thickBot="1" x14ac:dyDescent="0.35">
      <c r="A112" s="53" t="s">
        <v>37</v>
      </c>
      <c r="B112" s="54"/>
      <c r="C112" s="54"/>
      <c r="D112" s="55"/>
      <c r="E112" s="5">
        <f>SUM(E110:E111)</f>
        <v>0</v>
      </c>
    </row>
    <row r="113" spans="1:5" ht="10.8" thickBot="1" x14ac:dyDescent="0.35">
      <c r="A113" s="8" t="str">
        <f>'PI skaičiuoklė'!C48</f>
        <v>Veiksmas A3</v>
      </c>
      <c r="B113" s="4"/>
      <c r="C113" s="4"/>
      <c r="D113" s="4"/>
      <c r="E113" s="4"/>
    </row>
    <row r="114" spans="1:5" ht="10.8" thickBot="1" x14ac:dyDescent="0.35">
      <c r="A114" s="13"/>
      <c r="B114" s="5" t="s">
        <v>183</v>
      </c>
      <c r="C114" s="5">
        <v>0</v>
      </c>
      <c r="D114" s="5">
        <v>0</v>
      </c>
      <c r="E114" s="5">
        <f>+C114*D114</f>
        <v>0</v>
      </c>
    </row>
    <row r="115" spans="1:5" ht="10.8" thickBot="1" x14ac:dyDescent="0.35">
      <c r="A115" s="13"/>
      <c r="B115" s="5" t="s">
        <v>184</v>
      </c>
      <c r="C115" s="5">
        <v>0</v>
      </c>
      <c r="D115" s="5">
        <v>0</v>
      </c>
      <c r="E115" s="5">
        <f>+C115*D115</f>
        <v>0</v>
      </c>
    </row>
    <row r="116" spans="1:5" ht="10.8" thickBot="1" x14ac:dyDescent="0.35">
      <c r="A116" s="53" t="s">
        <v>215</v>
      </c>
      <c r="B116" s="54"/>
      <c r="C116" s="54"/>
      <c r="D116" s="55"/>
      <c r="E116" s="5">
        <f>SUM(E114:E115)</f>
        <v>0</v>
      </c>
    </row>
    <row r="117" spans="1:5" ht="10.8" thickBot="1" x14ac:dyDescent="0.35">
      <c r="A117" s="13"/>
      <c r="B117" s="5" t="s">
        <v>10</v>
      </c>
      <c r="C117" s="5"/>
      <c r="D117" s="5"/>
      <c r="E117" s="5" t="s">
        <v>91</v>
      </c>
    </row>
    <row r="118" spans="1:5" ht="10.8" thickBot="1" x14ac:dyDescent="0.35">
      <c r="A118" s="56" t="s">
        <v>38</v>
      </c>
      <c r="B118" s="57"/>
      <c r="C118" s="57"/>
      <c r="D118" s="58"/>
      <c r="E118" s="4">
        <f>SUM(E108,E112,E116)</f>
        <v>0</v>
      </c>
    </row>
    <row r="119" spans="1:5" ht="22.5" customHeight="1" thickBot="1" x14ac:dyDescent="0.35">
      <c r="A119" s="24" t="str">
        <f>'PI skaičiuoklė'!B51</f>
        <v xml:space="preserve">Alkoholio kontrolės įstatymo 18(6) straipsnio 3 dalis: Licenciją verstis mažmenine prekyba alkoholiniais gėrimais išdavusi institucija ne vėliau kaip per 3 darbo dienas nuo savivaldybės tarybos sprendimo apriboti licencijos turėtojo prekybos alkoholiniais gėrimais laiką priėmimo dienos turi patikslinti licenciją ir informuoti apie tai licencijos turėtoją. </v>
      </c>
      <c r="B119" s="4"/>
      <c r="C119" s="4"/>
      <c r="D119" s="4"/>
      <c r="E119" s="4"/>
    </row>
    <row r="120" spans="1:5" ht="10.8" thickBot="1" x14ac:dyDescent="0.35">
      <c r="A120" s="8" t="str">
        <f>'PI skaičiuoklė'!C52</f>
        <v>Veiksmas B1</v>
      </c>
      <c r="B120" s="4"/>
      <c r="C120" s="4"/>
      <c r="D120" s="4"/>
      <c r="E120" s="4"/>
    </row>
    <row r="121" spans="1:5" ht="10.8" thickBot="1" x14ac:dyDescent="0.35">
      <c r="A121" s="13"/>
      <c r="B121" s="5" t="s">
        <v>25</v>
      </c>
      <c r="C121" s="5">
        <v>0</v>
      </c>
      <c r="D121" s="5">
        <v>0</v>
      </c>
      <c r="E121" s="5">
        <f t="shared" ref="E121:E122" si="16">+C121*D121</f>
        <v>0</v>
      </c>
    </row>
    <row r="122" spans="1:5" ht="10.8" thickBot="1" x14ac:dyDescent="0.35">
      <c r="A122" s="13"/>
      <c r="B122" s="5" t="s">
        <v>26</v>
      </c>
      <c r="C122" s="5">
        <v>0</v>
      </c>
      <c r="D122" s="5">
        <v>0</v>
      </c>
      <c r="E122" s="5">
        <f t="shared" si="16"/>
        <v>0</v>
      </c>
    </row>
    <row r="123" spans="1:5" ht="10.8" thickBot="1" x14ac:dyDescent="0.35">
      <c r="A123" s="53" t="s">
        <v>39</v>
      </c>
      <c r="B123" s="54"/>
      <c r="C123" s="54"/>
      <c r="D123" s="55"/>
      <c r="E123" s="5">
        <f>SUM(E121:E122)</f>
        <v>0</v>
      </c>
    </row>
    <row r="124" spans="1:5" ht="10.8" thickBot="1" x14ac:dyDescent="0.35">
      <c r="A124" s="8" t="str">
        <f>'PI skaičiuoklė'!C53</f>
        <v>Veiksmas B2</v>
      </c>
      <c r="B124" s="4"/>
      <c r="C124" s="4"/>
      <c r="D124" s="4"/>
      <c r="E124" s="4"/>
    </row>
    <row r="125" spans="1:5" ht="10.8" thickBot="1" x14ac:dyDescent="0.35">
      <c r="A125" s="13"/>
      <c r="B125" s="5" t="s">
        <v>27</v>
      </c>
      <c r="C125" s="5">
        <v>0</v>
      </c>
      <c r="D125" s="5">
        <v>0</v>
      </c>
      <c r="E125" s="5">
        <f t="shared" ref="E125:E126" si="17">+C125*D125</f>
        <v>0</v>
      </c>
    </row>
    <row r="126" spans="1:5" ht="10.8" thickBot="1" x14ac:dyDescent="0.35">
      <c r="A126" s="13"/>
      <c r="B126" s="5" t="s">
        <v>28</v>
      </c>
      <c r="C126" s="5">
        <v>0</v>
      </c>
      <c r="D126" s="5">
        <v>0</v>
      </c>
      <c r="E126" s="5">
        <f t="shared" si="17"/>
        <v>0</v>
      </c>
    </row>
    <row r="127" spans="1:5" ht="10.8" thickBot="1" x14ac:dyDescent="0.35">
      <c r="A127" s="53" t="s">
        <v>41</v>
      </c>
      <c r="B127" s="54"/>
      <c r="C127" s="54"/>
      <c r="D127" s="55"/>
      <c r="E127" s="5">
        <f>SUM(E125:E126)</f>
        <v>0</v>
      </c>
    </row>
    <row r="128" spans="1:5" ht="10.8" thickBot="1" x14ac:dyDescent="0.35">
      <c r="A128" s="8" t="str">
        <f>'PI skaičiuoklė'!C54</f>
        <v>Veiksmas B3</v>
      </c>
      <c r="B128" s="4"/>
      <c r="C128" s="4"/>
      <c r="D128" s="4"/>
      <c r="E128" s="4"/>
    </row>
    <row r="129" spans="1:5" ht="10.8" thickBot="1" x14ac:dyDescent="0.35">
      <c r="A129" s="13"/>
      <c r="B129" s="5" t="s">
        <v>181</v>
      </c>
      <c r="C129" s="5">
        <v>0</v>
      </c>
      <c r="D129" s="5">
        <v>0</v>
      </c>
      <c r="E129" s="5">
        <f t="shared" ref="E129:E130" si="18">+C129*D129</f>
        <v>0</v>
      </c>
    </row>
    <row r="130" spans="1:5" ht="10.8" thickBot="1" x14ac:dyDescent="0.35">
      <c r="A130" s="13"/>
      <c r="B130" s="5" t="s">
        <v>182</v>
      </c>
      <c r="C130" s="5">
        <v>0</v>
      </c>
      <c r="D130" s="5">
        <v>0</v>
      </c>
      <c r="E130" s="5">
        <f t="shared" si="18"/>
        <v>0</v>
      </c>
    </row>
    <row r="131" spans="1:5" ht="10.8" thickBot="1" x14ac:dyDescent="0.35">
      <c r="A131" s="53" t="s">
        <v>216</v>
      </c>
      <c r="B131" s="54"/>
      <c r="C131" s="54"/>
      <c r="D131" s="55"/>
      <c r="E131" s="5">
        <f>SUM(E129:E130)</f>
        <v>0</v>
      </c>
    </row>
    <row r="132" spans="1:5" ht="10.8" thickBot="1" x14ac:dyDescent="0.35">
      <c r="A132" s="13"/>
      <c r="B132" s="5" t="s">
        <v>10</v>
      </c>
      <c r="C132" s="5"/>
      <c r="D132" s="5"/>
      <c r="E132" s="5" t="s">
        <v>16</v>
      </c>
    </row>
    <row r="133" spans="1:5" ht="10.8" thickBot="1" x14ac:dyDescent="0.35">
      <c r="A133" s="56" t="s">
        <v>40</v>
      </c>
      <c r="B133" s="57"/>
      <c r="C133" s="57"/>
      <c r="D133" s="58"/>
      <c r="E133" s="4">
        <f>SUM(E123,E127,E131)</f>
        <v>0</v>
      </c>
    </row>
    <row r="134" spans="1:5" ht="409.6" thickBot="1" x14ac:dyDescent="0.35">
      <c r="A134" s="24" t="str">
        <f>'PI skaičiuoklė'!B57</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 socialinių tinklų paskyrose ar alkoholinius gėrimus gaminančių ar jais prekiaujančių įmonių pasirinktose  internetinėse tarpininkavimo paslaugų platformose. Reklama nelaikomos ant alkoholinio gėrimo ir (ar) jo pirminės (prekinės) ar antrinės (grupinės) pakuotės esančios nuorodos į alkoholinio gėrimo gamintojo interneto svetaines ar socialinių tinklų paskyras. Reklama nelaikoma objektyvi pažintinė, mokslinė, istorinė informacija apie alkoholinių gėrimų vartojimo būdus, gamybą, tradicijas, pelnytus apdovanojimus. Reklama nelaikoma mažmeninės prekybos ar viešojo maitinimo vietose, kuriose alkoholiniai gėrimai parduodami vartotojui, ar alkoholinius gėrimus gaminančių ar jais prekiaujančių įmonių interneto svetainėse, socialinių tinklų paskyrose ar internetinėse tarpininkavimo paslaugų platformose pateikiama informacija apie alkoholinių gėrimų derinimą su maistu, alkoholinių gėrimų ir maisto degustacijas.  Alkoholinius gėrimus gaminančių ar jais prekiaujančių įmonių socialinių tinklų paskyrose leidžiama tik nemokama įrašų apie alkoholinius gėrimus sklaida.</v>
      </c>
      <c r="B134" s="4"/>
      <c r="C134" s="4"/>
      <c r="D134" s="4"/>
      <c r="E134" s="4"/>
    </row>
    <row r="135" spans="1:5" ht="10.8" thickBot="1" x14ac:dyDescent="0.35">
      <c r="A135" s="8" t="str">
        <f>'PI skaičiuoklė'!C58</f>
        <v>Veiksmas C1</v>
      </c>
      <c r="B135" s="4"/>
      <c r="C135" s="4"/>
      <c r="D135" s="4"/>
      <c r="E135" s="4"/>
    </row>
    <row r="136" spans="1:5" ht="10.8" thickBot="1" x14ac:dyDescent="0.35">
      <c r="A136" s="13"/>
      <c r="B136" s="5" t="s">
        <v>148</v>
      </c>
      <c r="C136" s="5">
        <v>0</v>
      </c>
      <c r="D136" s="5">
        <v>0</v>
      </c>
      <c r="E136" s="5">
        <f>+C136*D136</f>
        <v>0</v>
      </c>
    </row>
    <row r="137" spans="1:5" ht="10.8" thickBot="1" x14ac:dyDescent="0.35">
      <c r="A137" s="13"/>
      <c r="B137" s="5" t="s">
        <v>149</v>
      </c>
      <c r="C137" s="5">
        <v>0</v>
      </c>
      <c r="D137" s="5">
        <v>0</v>
      </c>
      <c r="E137" s="5">
        <f>+C137*D137</f>
        <v>0</v>
      </c>
    </row>
    <row r="138" spans="1:5" ht="14.1" customHeight="1" thickBot="1" x14ac:dyDescent="0.35">
      <c r="A138" s="53" t="s">
        <v>217</v>
      </c>
      <c r="B138" s="54"/>
      <c r="C138" s="54"/>
      <c r="D138" s="55"/>
      <c r="E138" s="5">
        <f>SUM(E136:E137)</f>
        <v>0</v>
      </c>
    </row>
    <row r="139" spans="1:5" ht="10.8" thickBot="1" x14ac:dyDescent="0.35">
      <c r="A139" s="8" t="str">
        <f>'PI skaičiuoklė'!C59</f>
        <v>Veiksmas C2</v>
      </c>
      <c r="B139" s="4"/>
      <c r="C139" s="4"/>
      <c r="D139" s="4"/>
      <c r="E139" s="4"/>
    </row>
    <row r="140" spans="1:5" ht="10.8" thickBot="1" x14ac:dyDescent="0.35">
      <c r="A140" s="13"/>
      <c r="B140" s="5" t="s">
        <v>150</v>
      </c>
      <c r="C140" s="5">
        <v>0</v>
      </c>
      <c r="D140" s="5">
        <v>0</v>
      </c>
      <c r="E140" s="5">
        <f t="shared" ref="E140:E141" si="19">+C140*D140</f>
        <v>0</v>
      </c>
    </row>
    <row r="141" spans="1:5" ht="10.8" thickBot="1" x14ac:dyDescent="0.35">
      <c r="A141" s="13"/>
      <c r="B141" s="5" t="s">
        <v>151</v>
      </c>
      <c r="C141" s="5">
        <v>0</v>
      </c>
      <c r="D141" s="5">
        <v>0</v>
      </c>
      <c r="E141" s="5">
        <f t="shared" si="19"/>
        <v>0</v>
      </c>
    </row>
    <row r="142" spans="1:5" ht="10.8" thickBot="1" x14ac:dyDescent="0.35">
      <c r="A142" s="53" t="s">
        <v>218</v>
      </c>
      <c r="B142" s="54"/>
      <c r="C142" s="54"/>
      <c r="D142" s="55"/>
      <c r="E142" s="5">
        <f>SUM(E140:E141)</f>
        <v>0</v>
      </c>
    </row>
    <row r="143" spans="1:5" ht="10.8" thickBot="1" x14ac:dyDescent="0.35">
      <c r="A143" s="8" t="str">
        <f>'PI skaičiuoklė'!C60</f>
        <v>Veiksmas C3</v>
      </c>
      <c r="B143" s="4"/>
      <c r="C143" s="4"/>
      <c r="D143" s="4"/>
      <c r="E143" s="4"/>
    </row>
    <row r="144" spans="1:5" ht="10.8" thickBot="1" x14ac:dyDescent="0.35">
      <c r="A144" s="13"/>
      <c r="B144" s="5" t="s">
        <v>188</v>
      </c>
      <c r="C144" s="5">
        <v>0</v>
      </c>
      <c r="D144" s="5">
        <v>0</v>
      </c>
      <c r="E144" s="5">
        <f t="shared" ref="E144:E145" si="20">+C144*D144</f>
        <v>0</v>
      </c>
    </row>
    <row r="145" spans="1:5" ht="10.8" thickBot="1" x14ac:dyDescent="0.35">
      <c r="A145" s="13"/>
      <c r="B145" s="5" t="s">
        <v>189</v>
      </c>
      <c r="C145" s="5">
        <v>0</v>
      </c>
      <c r="D145" s="5">
        <v>0</v>
      </c>
      <c r="E145" s="5">
        <f t="shared" si="20"/>
        <v>0</v>
      </c>
    </row>
    <row r="146" spans="1:5" ht="10.8" thickBot="1" x14ac:dyDescent="0.35">
      <c r="A146" s="53" t="s">
        <v>219</v>
      </c>
      <c r="B146" s="54"/>
      <c r="C146" s="54"/>
      <c r="D146" s="55"/>
      <c r="E146" s="5">
        <f>SUM(E144:E145)</f>
        <v>0</v>
      </c>
    </row>
    <row r="147" spans="1:5" ht="10.8" thickBot="1" x14ac:dyDescent="0.35">
      <c r="A147" s="13"/>
      <c r="B147" s="5" t="s">
        <v>10</v>
      </c>
      <c r="C147" s="5"/>
      <c r="D147" s="5"/>
      <c r="E147" s="5" t="s">
        <v>91</v>
      </c>
    </row>
    <row r="148" spans="1:5" ht="10.8" thickBot="1" x14ac:dyDescent="0.35">
      <c r="A148" s="56" t="s">
        <v>220</v>
      </c>
      <c r="B148" s="57"/>
      <c r="C148" s="57"/>
      <c r="D148" s="58"/>
      <c r="E148" s="4">
        <f>SUM(E138,E142,E146)</f>
        <v>0</v>
      </c>
    </row>
    <row r="149" spans="1:5" ht="21" thickBot="1" x14ac:dyDescent="0.35">
      <c r="A149" s="24" t="str">
        <f>'PI skaičiuoklė'!B63</f>
        <v>Straipsnis (-iai), punktas (-ai) ir įpareigojimas</v>
      </c>
      <c r="B149" s="4"/>
      <c r="C149" s="4"/>
      <c r="D149" s="4"/>
      <c r="E149" s="4"/>
    </row>
    <row r="150" spans="1:5" ht="10.8" thickBot="1" x14ac:dyDescent="0.35">
      <c r="A150" s="8" t="str">
        <f>'PI skaičiuoklė'!C64</f>
        <v>Veiksmas D1</v>
      </c>
      <c r="B150" s="4"/>
      <c r="C150" s="4"/>
      <c r="D150" s="4"/>
      <c r="E150" s="4"/>
    </row>
    <row r="151" spans="1:5" ht="10.8" thickBot="1" x14ac:dyDescent="0.35">
      <c r="A151" s="13"/>
      <c r="B151" s="5" t="s">
        <v>158</v>
      </c>
      <c r="C151" s="5">
        <v>0</v>
      </c>
      <c r="D151" s="5">
        <v>0</v>
      </c>
      <c r="E151" s="5">
        <f t="shared" ref="E151:E152" si="21">+C151*D151</f>
        <v>0</v>
      </c>
    </row>
    <row r="152" spans="1:5" ht="10.8" thickBot="1" x14ac:dyDescent="0.35">
      <c r="A152" s="13"/>
      <c r="B152" s="5" t="s">
        <v>159</v>
      </c>
      <c r="C152" s="5">
        <v>0</v>
      </c>
      <c r="D152" s="5">
        <v>0</v>
      </c>
      <c r="E152" s="5">
        <f t="shared" si="21"/>
        <v>0</v>
      </c>
    </row>
    <row r="153" spans="1:5" ht="10.8" thickBot="1" x14ac:dyDescent="0.35">
      <c r="A153" s="53" t="s">
        <v>221</v>
      </c>
      <c r="B153" s="54"/>
      <c r="C153" s="54"/>
      <c r="D153" s="55"/>
      <c r="E153" s="5">
        <f>SUM(E151:E152)</f>
        <v>0</v>
      </c>
    </row>
    <row r="154" spans="1:5" ht="10.8" thickBot="1" x14ac:dyDescent="0.35">
      <c r="A154" s="8" t="str">
        <f>'PI skaičiuoklė'!C65</f>
        <v>Veiksmas D2</v>
      </c>
      <c r="B154" s="4"/>
      <c r="C154" s="4"/>
      <c r="D154" s="4"/>
      <c r="E154" s="4"/>
    </row>
    <row r="155" spans="1:5" ht="10.8" thickBot="1" x14ac:dyDescent="0.35">
      <c r="A155" s="13"/>
      <c r="B155" s="5" t="s">
        <v>160</v>
      </c>
      <c r="C155" s="5">
        <v>0</v>
      </c>
      <c r="D155" s="5">
        <v>0</v>
      </c>
      <c r="E155" s="5">
        <f t="shared" ref="E155:E156" si="22">+C155*D155</f>
        <v>0</v>
      </c>
    </row>
    <row r="156" spans="1:5" ht="10.8" thickBot="1" x14ac:dyDescent="0.35">
      <c r="A156" s="13"/>
      <c r="B156" s="5" t="s">
        <v>161</v>
      </c>
      <c r="C156" s="5">
        <v>0</v>
      </c>
      <c r="D156" s="5">
        <v>0</v>
      </c>
      <c r="E156" s="5">
        <f t="shared" si="22"/>
        <v>0</v>
      </c>
    </row>
    <row r="157" spans="1:5" ht="10.8" thickBot="1" x14ac:dyDescent="0.35">
      <c r="A157" s="53" t="s">
        <v>222</v>
      </c>
      <c r="B157" s="54"/>
      <c r="C157" s="54"/>
      <c r="D157" s="55"/>
      <c r="E157" s="5">
        <f>SUM(E155:E156)</f>
        <v>0</v>
      </c>
    </row>
    <row r="158" spans="1:5" ht="10.8" thickBot="1" x14ac:dyDescent="0.35">
      <c r="A158" s="8" t="str">
        <f>'PI skaičiuoklė'!C66</f>
        <v>Veiksmas D3</v>
      </c>
      <c r="B158" s="4"/>
      <c r="C158" s="4"/>
      <c r="D158" s="4"/>
      <c r="E158" s="4"/>
    </row>
    <row r="159" spans="1:5" ht="10.8" thickBot="1" x14ac:dyDescent="0.35">
      <c r="A159" s="13"/>
      <c r="B159" s="5" t="s">
        <v>191</v>
      </c>
      <c r="C159" s="5">
        <v>0</v>
      </c>
      <c r="D159" s="5">
        <v>0</v>
      </c>
      <c r="E159" s="5">
        <f t="shared" ref="E159:E160" si="23">+C159*D159</f>
        <v>0</v>
      </c>
    </row>
    <row r="160" spans="1:5" ht="10.8" thickBot="1" x14ac:dyDescent="0.35">
      <c r="A160" s="13"/>
      <c r="B160" s="5" t="s">
        <v>192</v>
      </c>
      <c r="C160" s="5">
        <v>0</v>
      </c>
      <c r="D160" s="5">
        <v>0</v>
      </c>
      <c r="E160" s="5">
        <f t="shared" si="23"/>
        <v>0</v>
      </c>
    </row>
    <row r="161" spans="1:5" ht="10.8" thickBot="1" x14ac:dyDescent="0.35">
      <c r="A161" s="53" t="s">
        <v>223</v>
      </c>
      <c r="B161" s="54"/>
      <c r="C161" s="54"/>
      <c r="D161" s="55"/>
      <c r="E161" s="5">
        <f>SUM(E159:E160)</f>
        <v>0</v>
      </c>
    </row>
    <row r="162" spans="1:5" ht="10.8" thickBot="1" x14ac:dyDescent="0.35">
      <c r="A162" s="13"/>
      <c r="B162" s="5" t="s">
        <v>10</v>
      </c>
      <c r="C162" s="5"/>
      <c r="D162" s="5"/>
      <c r="E162" s="5" t="s">
        <v>16</v>
      </c>
    </row>
    <row r="163" spans="1:5" ht="10.8" thickBot="1" x14ac:dyDescent="0.35">
      <c r="A163" s="56" t="s">
        <v>224</v>
      </c>
      <c r="B163" s="57"/>
      <c r="C163" s="57"/>
      <c r="D163" s="58"/>
      <c r="E163" s="4">
        <f>SUM(E153,E157,E161)</f>
        <v>0</v>
      </c>
    </row>
    <row r="164" spans="1:5" ht="21" thickBot="1" x14ac:dyDescent="0.35">
      <c r="A164" s="24" t="str">
        <f>'PI skaičiuoklė'!B69</f>
        <v>Straipsnis (-iai), punktas (-ai) ir įpareigojimas</v>
      </c>
      <c r="B164" s="4"/>
      <c r="C164" s="4"/>
      <c r="D164" s="4"/>
      <c r="E164" s="4"/>
    </row>
    <row r="165" spans="1:5" ht="10.8" thickBot="1" x14ac:dyDescent="0.35">
      <c r="A165" s="8" t="str">
        <f>'PI skaičiuoklė'!C70</f>
        <v>Veiksmas E1</v>
      </c>
      <c r="B165" s="4"/>
      <c r="C165" s="4"/>
      <c r="D165" s="4"/>
      <c r="E165" s="4"/>
    </row>
    <row r="166" spans="1:5" ht="10.8" thickBot="1" x14ac:dyDescent="0.35">
      <c r="A166" s="13"/>
      <c r="B166" s="5" t="s">
        <v>164</v>
      </c>
      <c r="C166" s="5">
        <v>0</v>
      </c>
      <c r="D166" s="5">
        <v>0</v>
      </c>
      <c r="E166" s="5">
        <f>+C166*D166</f>
        <v>0</v>
      </c>
    </row>
    <row r="167" spans="1:5" ht="10.8" thickBot="1" x14ac:dyDescent="0.35">
      <c r="A167" s="13"/>
      <c r="B167" s="5" t="s">
        <v>165</v>
      </c>
      <c r="C167" s="5">
        <v>0</v>
      </c>
      <c r="D167" s="5">
        <v>0</v>
      </c>
      <c r="E167" s="5">
        <f>+C167*D167</f>
        <v>0</v>
      </c>
    </row>
    <row r="168" spans="1:5" ht="14.1" customHeight="1" thickBot="1" x14ac:dyDescent="0.35">
      <c r="A168" s="53" t="s">
        <v>225</v>
      </c>
      <c r="B168" s="54"/>
      <c r="C168" s="54"/>
      <c r="D168" s="55"/>
      <c r="E168" s="5">
        <f>SUM(E166:E167)</f>
        <v>0</v>
      </c>
    </row>
    <row r="169" spans="1:5" ht="10.8" thickBot="1" x14ac:dyDescent="0.35">
      <c r="A169" s="8" t="str">
        <f>'PI skaičiuoklė'!C71</f>
        <v>Veiksmas E2</v>
      </c>
      <c r="B169" s="4"/>
      <c r="C169" s="4"/>
      <c r="D169" s="4"/>
      <c r="E169" s="4"/>
    </row>
    <row r="170" spans="1:5" ht="10.8" thickBot="1" x14ac:dyDescent="0.35">
      <c r="A170" s="13"/>
      <c r="B170" s="5" t="s">
        <v>167</v>
      </c>
      <c r="C170" s="5">
        <v>0</v>
      </c>
      <c r="D170" s="5">
        <v>0</v>
      </c>
      <c r="E170" s="5">
        <f t="shared" ref="E170:E171" si="24">+C170*D170</f>
        <v>0</v>
      </c>
    </row>
    <row r="171" spans="1:5" ht="10.8" thickBot="1" x14ac:dyDescent="0.35">
      <c r="A171" s="13"/>
      <c r="B171" s="5" t="s">
        <v>166</v>
      </c>
      <c r="C171" s="5">
        <v>0</v>
      </c>
      <c r="D171" s="5">
        <v>0</v>
      </c>
      <c r="E171" s="5">
        <f t="shared" si="24"/>
        <v>0</v>
      </c>
    </row>
    <row r="172" spans="1:5" ht="10.8" thickBot="1" x14ac:dyDescent="0.35">
      <c r="A172" s="53" t="s">
        <v>226</v>
      </c>
      <c r="B172" s="54"/>
      <c r="C172" s="54"/>
      <c r="D172" s="55"/>
      <c r="E172" s="5">
        <f>SUM(E170:E171)</f>
        <v>0</v>
      </c>
    </row>
    <row r="173" spans="1:5" ht="10.8" thickBot="1" x14ac:dyDescent="0.35">
      <c r="A173" s="8" t="str">
        <f>'PI skaičiuoklė'!C72</f>
        <v>Veiksmas E3</v>
      </c>
      <c r="B173" s="4"/>
      <c r="C173" s="4"/>
      <c r="D173" s="4"/>
      <c r="E173" s="4"/>
    </row>
    <row r="174" spans="1:5" ht="10.8" thickBot="1" x14ac:dyDescent="0.35">
      <c r="A174" s="13"/>
      <c r="B174" s="5" t="s">
        <v>194</v>
      </c>
      <c r="C174" s="5">
        <v>0</v>
      </c>
      <c r="D174" s="5">
        <v>0</v>
      </c>
      <c r="E174" s="5">
        <f t="shared" ref="E174:E175" si="25">+C174*D174</f>
        <v>0</v>
      </c>
    </row>
    <row r="175" spans="1:5" ht="10.8" thickBot="1" x14ac:dyDescent="0.35">
      <c r="A175" s="13"/>
      <c r="B175" s="5" t="s">
        <v>195</v>
      </c>
      <c r="C175" s="5">
        <v>0</v>
      </c>
      <c r="D175" s="5">
        <v>0</v>
      </c>
      <c r="E175" s="5">
        <f t="shared" si="25"/>
        <v>0</v>
      </c>
    </row>
    <row r="176" spans="1:5" ht="10.8" thickBot="1" x14ac:dyDescent="0.35">
      <c r="A176" s="53" t="s">
        <v>227</v>
      </c>
      <c r="B176" s="54"/>
      <c r="C176" s="54"/>
      <c r="D176" s="55"/>
      <c r="E176" s="5">
        <f>SUM(E174:E175)</f>
        <v>0</v>
      </c>
    </row>
    <row r="177" spans="1:5" ht="10.8" thickBot="1" x14ac:dyDescent="0.35">
      <c r="A177" s="13"/>
      <c r="B177" s="5" t="s">
        <v>10</v>
      </c>
      <c r="C177" s="5"/>
      <c r="D177" s="5"/>
      <c r="E177" s="5" t="s">
        <v>91</v>
      </c>
    </row>
    <row r="178" spans="1:5" ht="10.8" thickBot="1" x14ac:dyDescent="0.35">
      <c r="A178" s="56" t="s">
        <v>228</v>
      </c>
      <c r="B178" s="57"/>
      <c r="C178" s="57"/>
      <c r="D178" s="58"/>
      <c r="E178" s="4">
        <f>SUM(E168,E172,E176)</f>
        <v>0</v>
      </c>
    </row>
    <row r="179" spans="1:5" ht="21" thickBot="1" x14ac:dyDescent="0.35">
      <c r="A179" s="24" t="str">
        <f>'PI skaičiuoklė'!B75</f>
        <v>Straipsnis (-iai), punktas (-ai) ir įpareigojimas</v>
      </c>
      <c r="B179" s="4"/>
      <c r="C179" s="4"/>
      <c r="D179" s="4"/>
      <c r="E179" s="4"/>
    </row>
    <row r="180" spans="1:5" ht="10.8" thickBot="1" x14ac:dyDescent="0.35">
      <c r="A180" s="8" t="str">
        <f>'PI skaičiuoklė'!C76</f>
        <v>Veiksmas F1</v>
      </c>
      <c r="B180" s="4"/>
      <c r="C180" s="4"/>
      <c r="D180" s="4"/>
      <c r="E180" s="4"/>
    </row>
    <row r="181" spans="1:5" ht="10.8" thickBot="1" x14ac:dyDescent="0.35">
      <c r="A181" s="13"/>
      <c r="B181" s="5" t="s">
        <v>172</v>
      </c>
      <c r="C181" s="5">
        <v>0</v>
      </c>
      <c r="D181" s="5">
        <v>0</v>
      </c>
      <c r="E181" s="5">
        <f t="shared" ref="E181:E182" si="26">+C181*D181</f>
        <v>0</v>
      </c>
    </row>
    <row r="182" spans="1:5" ht="10.8" thickBot="1" x14ac:dyDescent="0.35">
      <c r="A182" s="13"/>
      <c r="B182" s="5" t="s">
        <v>173</v>
      </c>
      <c r="C182" s="5">
        <v>0</v>
      </c>
      <c r="D182" s="5">
        <v>0</v>
      </c>
      <c r="E182" s="5">
        <f t="shared" si="26"/>
        <v>0</v>
      </c>
    </row>
    <row r="183" spans="1:5" ht="10.8" thickBot="1" x14ac:dyDescent="0.35">
      <c r="A183" s="53" t="s">
        <v>229</v>
      </c>
      <c r="B183" s="54"/>
      <c r="C183" s="54"/>
      <c r="D183" s="55"/>
      <c r="E183" s="5">
        <f>SUM(E181:E182)</f>
        <v>0</v>
      </c>
    </row>
    <row r="184" spans="1:5" ht="10.8" thickBot="1" x14ac:dyDescent="0.35">
      <c r="A184" s="8" t="str">
        <f>'PI skaičiuoklė'!C77</f>
        <v>Veiksmas F2</v>
      </c>
      <c r="B184" s="4"/>
      <c r="C184" s="4"/>
      <c r="D184" s="4"/>
      <c r="E184" s="4"/>
    </row>
    <row r="185" spans="1:5" ht="10.8" thickBot="1" x14ac:dyDescent="0.35">
      <c r="A185" s="13"/>
      <c r="B185" s="5" t="s">
        <v>174</v>
      </c>
      <c r="C185" s="5">
        <v>0</v>
      </c>
      <c r="D185" s="5">
        <v>0</v>
      </c>
      <c r="E185" s="5">
        <f t="shared" ref="E185:E186" si="27">+C185*D185</f>
        <v>0</v>
      </c>
    </row>
    <row r="186" spans="1:5" ht="10.8" thickBot="1" x14ac:dyDescent="0.35">
      <c r="A186" s="13"/>
      <c r="B186" s="5" t="s">
        <v>175</v>
      </c>
      <c r="C186" s="5">
        <v>0</v>
      </c>
      <c r="D186" s="5">
        <v>0</v>
      </c>
      <c r="E186" s="5">
        <f t="shared" si="27"/>
        <v>0</v>
      </c>
    </row>
    <row r="187" spans="1:5" ht="10.8" thickBot="1" x14ac:dyDescent="0.35">
      <c r="A187" s="53" t="s">
        <v>230</v>
      </c>
      <c r="B187" s="54"/>
      <c r="C187" s="54"/>
      <c r="D187" s="55"/>
      <c r="E187" s="5">
        <f>SUM(E185:E186)</f>
        <v>0</v>
      </c>
    </row>
    <row r="188" spans="1:5" ht="10.8" thickBot="1" x14ac:dyDescent="0.35">
      <c r="A188" s="8" t="str">
        <f>'PI skaičiuoklė'!C78</f>
        <v>Veiksmas F3</v>
      </c>
      <c r="B188" s="4"/>
      <c r="C188" s="4"/>
      <c r="D188" s="4"/>
      <c r="E188" s="4"/>
    </row>
    <row r="189" spans="1:5" ht="10.8" thickBot="1" x14ac:dyDescent="0.35">
      <c r="A189" s="13"/>
      <c r="B189" s="5" t="s">
        <v>185</v>
      </c>
      <c r="C189" s="5">
        <v>0</v>
      </c>
      <c r="D189" s="5">
        <v>0</v>
      </c>
      <c r="E189" s="5">
        <f t="shared" ref="E189:E190" si="28">+C189*D189</f>
        <v>0</v>
      </c>
    </row>
    <row r="190" spans="1:5" ht="10.8" thickBot="1" x14ac:dyDescent="0.35">
      <c r="A190" s="13"/>
      <c r="B190" s="5" t="s">
        <v>186</v>
      </c>
      <c r="C190" s="5">
        <v>0</v>
      </c>
      <c r="D190" s="5">
        <v>0</v>
      </c>
      <c r="E190" s="5">
        <f t="shared" si="28"/>
        <v>0</v>
      </c>
    </row>
    <row r="191" spans="1:5" ht="10.8" thickBot="1" x14ac:dyDescent="0.35">
      <c r="A191" s="53" t="s">
        <v>231</v>
      </c>
      <c r="B191" s="54"/>
      <c r="C191" s="54"/>
      <c r="D191" s="55"/>
      <c r="E191" s="5">
        <f>SUM(E189:E190)</f>
        <v>0</v>
      </c>
    </row>
    <row r="192" spans="1:5" ht="10.8" thickBot="1" x14ac:dyDescent="0.35">
      <c r="A192" s="13"/>
      <c r="B192" s="5" t="s">
        <v>10</v>
      </c>
      <c r="C192" s="5"/>
      <c r="D192" s="5"/>
      <c r="E192" s="5" t="s">
        <v>16</v>
      </c>
    </row>
    <row r="193" spans="1:5" ht="10.8" thickBot="1" x14ac:dyDescent="0.35">
      <c r="A193" s="56" t="s">
        <v>232</v>
      </c>
      <c r="B193" s="57"/>
      <c r="C193" s="57"/>
      <c r="D193" s="58"/>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77734375" defaultRowHeight="10.199999999999999" x14ac:dyDescent="0.3"/>
  <cols>
    <col min="1" max="1" width="44.77734375" style="1" customWidth="1"/>
    <col min="2" max="2" width="31.44140625" style="1" customWidth="1"/>
    <col min="3" max="3" width="25.77734375" style="1" customWidth="1"/>
    <col min="4" max="16384" width="8.77734375" style="1"/>
  </cols>
  <sheetData>
    <row r="1" spans="1:3" ht="30.75" customHeight="1" thickBot="1" x14ac:dyDescent="0.35">
      <c r="A1" s="65" t="s">
        <v>92</v>
      </c>
      <c r="B1" s="66"/>
      <c r="C1" s="67"/>
    </row>
    <row r="2" spans="1:3" ht="26.55" customHeight="1" thickBot="1" x14ac:dyDescent="0.35">
      <c r="A2" s="31" t="s">
        <v>87</v>
      </c>
      <c r="B2" s="32" t="s">
        <v>42</v>
      </c>
      <c r="C2" s="32" t="s">
        <v>43</v>
      </c>
    </row>
    <row r="3" spans="1:3" ht="11.25" customHeight="1" thickBot="1" x14ac:dyDescent="0.35">
      <c r="A3" s="33">
        <v>1</v>
      </c>
      <c r="B3" s="34">
        <v>2</v>
      </c>
      <c r="C3" s="34">
        <v>3</v>
      </c>
    </row>
    <row r="4" spans="1:3" ht="39.75" customHeight="1" thickBot="1" x14ac:dyDescent="0.35">
      <c r="A4" s="24" t="str">
        <f>'PI skaičiuoklė'!B6</f>
        <v xml:space="preserve">Alkoholio kontrolės įstatymo 16 straipsnio 7 dalis: Didmeninės ir mažmeninės prekybos alkoholio produktais licencijavimo taisykles, remdamasi šiuo Įstatymu, Civiliniu kodeksu ir Europos Sąjungos teisės reikalavimais, nustato Lietuvos Respublikos Vyriausybė. Didmeninės ir mažmeninės prekybos alkoholio produktais licencijavimo taisyklių, patvirtintų patvirtintas Lietuvos Respublikos Vyriausybės 2004 m. gegužės 20 d. nutarimu Nr. 618 „Dėl Didmeninės ir mažmeninės prekybos alkoholio produktais licencijavimo taisyklių patvirtinimo“, 3. Nustatomos šių rūšių licencijos verstis didmenine ar mažmenine prekyba alkoholiniais gėrimais:
3.1. verstis didmenine prekyba alkoholiniais gėrimais;
3.2. verstis didmenine prekyba alumi, alaus mišiniais su nealkoholiniais gėrimais, natūralios fermentacijos sidru, kurio tūrinė etilo alkoholio koncentracija neviršija 8,5 procento;
3.3. verstis mažmenine prekyba alkoholiniais gėrimais;
3.4. verstis mažmenine prekyba alkoholiniais gėrimais, kurių tūrinė etilo alkoholio koncentracija neviršija 22 procentų;
3.5. verstis mažmenine prekyba alumi, alaus mišiniais su nealkoholiniais gėrimais, natūralios fermentacijos sidru, kurio tūrinė etilo alkoholio koncentracija neviršija 8,5 procento;
3.6. verstis mažmenine prekyba alumi, alaus mišiniais su nealkoholiniais gėrimais, natūralios fermentacijos sidru, kurių tūrinė etilo alkoholio koncentracija neviršija 7,5 procento;
3.6(1). verstis mažmenine prekyba alkoholiniais gėrimais, kurių tūrinė etilo alkoholio koncentracija neviršija 15 procentų, kurortinio, poilsio ir turizmo sezonų laikotarpiu; &lt;...&gt;    
3.9. vienkartinės – verstis mažmenine prekyba natūralios fermentacijos alkoholiniais gėrimais, kurių tūrinė etilo alkoholio koncentracija neviršija 13 procentų, parodose;
3.10. vienkartinės – verstis mažmenine prekyba alumi ir alaus mišiniais su nealkoholiniais gėrimais, kurių tūrinė etilo alkoholio koncentracija neviršija 13 procentų, natūralios fermentacijos sidru, kurio tūrinė etilo alkoholio koncentracija neviršija 8,5 procento, parodose;
3.11. vienkartinės – verstis mažmenine prekyba alkoholiniais gėrimais parodose ir mugėse, rengiamose stacionariuose pastatuose;
3.12. vienkartinės – verstis mažmenine prekyba natūralios fermentacijos alkoholiniais gėrimais, kurių tūrinė etilo alkoholio koncentracija neviršija 7,5 procento, masiniuose renginiuose ir mugėse;
3.13. vienkartinės – verstis mažmenine prekyba alumi, alaus mišiniais su nealkoholiniais gėrimais ir natūralios fermentacijos sidru, kurių tūrinė etilo alkoholio koncentracija neviršija 7,5 procento, masiniuose renginiuose ir mugėse. </v>
      </c>
      <c r="B4" s="4"/>
      <c r="C4" s="4"/>
    </row>
    <row r="5" spans="1:3" ht="10.8" thickBot="1" x14ac:dyDescent="0.35">
      <c r="A5" s="8" t="str">
        <f>'PI skaičiuoklė'!C7</f>
        <v>pateikti dokumentus dėl licencijos gavimo</v>
      </c>
      <c r="B5" s="4"/>
      <c r="C5" s="4"/>
    </row>
    <row r="6" spans="1:3" ht="10.8" thickBot="1" x14ac:dyDescent="0.35">
      <c r="A6" s="13"/>
      <c r="B6" s="5" t="s">
        <v>21</v>
      </c>
      <c r="C6" s="5">
        <v>0</v>
      </c>
    </row>
    <row r="7" spans="1:3" ht="10.8" thickBot="1" x14ac:dyDescent="0.35">
      <c r="A7" s="13"/>
      <c r="B7" s="5" t="s">
        <v>22</v>
      </c>
      <c r="C7" s="5">
        <v>0</v>
      </c>
    </row>
    <row r="8" spans="1:3" ht="12" customHeight="1" thickBot="1" x14ac:dyDescent="0.35">
      <c r="A8" s="53" t="s">
        <v>44</v>
      </c>
      <c r="B8" s="55"/>
      <c r="C8" s="5">
        <f>SUM(C6:C7)</f>
        <v>0</v>
      </c>
    </row>
    <row r="9" spans="1:3" ht="10.8" thickBot="1" x14ac:dyDescent="0.35">
      <c r="A9" s="8" t="str">
        <f>'PI skaičiuoklė'!C8</f>
        <v>Veiksmas A2</v>
      </c>
      <c r="B9" s="4"/>
      <c r="C9" s="4"/>
    </row>
    <row r="10" spans="1:3" ht="10.8" thickBot="1" x14ac:dyDescent="0.35">
      <c r="A10" s="13"/>
      <c r="B10" s="5" t="s">
        <v>23</v>
      </c>
      <c r="C10" s="5">
        <v>0</v>
      </c>
    </row>
    <row r="11" spans="1:3" ht="10.8" thickBot="1" x14ac:dyDescent="0.35">
      <c r="A11" s="13"/>
      <c r="B11" s="5" t="s">
        <v>24</v>
      </c>
      <c r="C11" s="5">
        <v>0</v>
      </c>
    </row>
    <row r="12" spans="1:3" ht="19.05" customHeight="1" thickBot="1" x14ac:dyDescent="0.35">
      <c r="A12" s="53" t="s">
        <v>45</v>
      </c>
      <c r="B12" s="55"/>
      <c r="C12" s="5">
        <f>SUM(C10:C11)</f>
        <v>0</v>
      </c>
    </row>
    <row r="13" spans="1:3" ht="10.8" thickBot="1" x14ac:dyDescent="0.35">
      <c r="A13" s="8" t="str">
        <f>'PI skaičiuoklė'!C9</f>
        <v>Veiksmas A3</v>
      </c>
      <c r="B13" s="4"/>
      <c r="C13" s="4"/>
    </row>
    <row r="14" spans="1:3" ht="10.8" thickBot="1" x14ac:dyDescent="0.35">
      <c r="A14" s="13"/>
      <c r="B14" s="5" t="s">
        <v>183</v>
      </c>
      <c r="C14" s="5">
        <v>0</v>
      </c>
    </row>
    <row r="15" spans="1:3" ht="10.8" thickBot="1" x14ac:dyDescent="0.35">
      <c r="A15" s="13"/>
      <c r="B15" s="5" t="s">
        <v>184</v>
      </c>
      <c r="C15" s="5">
        <v>0</v>
      </c>
    </row>
    <row r="16" spans="1:3" ht="19.05" customHeight="1" thickBot="1" x14ac:dyDescent="0.35">
      <c r="A16" s="53" t="s">
        <v>233</v>
      </c>
      <c r="B16" s="55"/>
      <c r="C16" s="5">
        <f>SUM(C14:C15)</f>
        <v>0</v>
      </c>
    </row>
    <row r="17" spans="1:3" ht="10.8" thickBot="1" x14ac:dyDescent="0.35">
      <c r="A17" s="13"/>
      <c r="B17" s="5" t="s">
        <v>10</v>
      </c>
      <c r="C17" s="5"/>
    </row>
    <row r="18" spans="1:3" ht="15" customHeight="1" thickBot="1" x14ac:dyDescent="0.35">
      <c r="A18" s="56" t="s">
        <v>46</v>
      </c>
      <c r="B18" s="58"/>
      <c r="C18" s="35">
        <f>SUM(C8,C12,C16)</f>
        <v>0</v>
      </c>
    </row>
    <row r="19" spans="1:3" ht="26.25" customHeight="1" thickBot="1" x14ac:dyDescent="0.35">
      <c r="A19" s="24" t="str">
        <f>'PI skaičiuoklė'!B12</f>
        <v>Alkoholio kontrolės įstatymo 18(6) straipsnio 3 dalis: Įmonės, Europos juridiniai asmenys ir jų filialai, turintys licencijas verstis mažmenine prekyba alkoholiniais gėrimais, privalo kreiptis į licenciją išdavusią instituciją dėl licencijos patikslinimo, kai savivaldybės taryba, vadovaudamasi šio Įstatymo 18 straipsnio 9 dalimi, apriboja įmonės, Europos juridinio asmens ar jo filialo prekybos alkoholiniais gėrimais laiką, per 5 darbo dienas nuo savivaldybės administracijos rašytinio pranešimo apie savivaldybės tarybos nustatytą apribojimą gavimo dienos.</v>
      </c>
      <c r="B19" s="4"/>
      <c r="C19" s="4"/>
    </row>
    <row r="20" spans="1:3" ht="10.8" thickBot="1" x14ac:dyDescent="0.35">
      <c r="A20" s="8" t="str">
        <f>'PI skaičiuoklė'!C13</f>
        <v>pateikti dokumentus licencijos patikslinimui</v>
      </c>
      <c r="B20" s="4"/>
      <c r="C20" s="4"/>
    </row>
    <row r="21" spans="1:3" ht="10.8" thickBot="1" x14ac:dyDescent="0.35">
      <c r="A21" s="36"/>
      <c r="B21" s="5" t="s">
        <v>25</v>
      </c>
      <c r="C21" s="5">
        <v>0</v>
      </c>
    </row>
    <row r="22" spans="1:3" ht="10.8" thickBot="1" x14ac:dyDescent="0.35">
      <c r="A22" s="13"/>
      <c r="B22" s="5" t="s">
        <v>26</v>
      </c>
      <c r="C22" s="5">
        <v>0</v>
      </c>
    </row>
    <row r="23" spans="1:3" ht="15" customHeight="1" thickBot="1" x14ac:dyDescent="0.35">
      <c r="A23" s="53" t="s">
        <v>47</v>
      </c>
      <c r="B23" s="55"/>
      <c r="C23" s="5">
        <f>SUM(C21:C22)</f>
        <v>0</v>
      </c>
    </row>
    <row r="24" spans="1:3" ht="10.8" thickBot="1" x14ac:dyDescent="0.35">
      <c r="A24" s="8" t="str">
        <f>'PI skaičiuoklė'!C14</f>
        <v>Veiksmas B2</v>
      </c>
      <c r="B24" s="4"/>
      <c r="C24" s="4"/>
    </row>
    <row r="25" spans="1:3" ht="10.8" thickBot="1" x14ac:dyDescent="0.35">
      <c r="A25" s="13"/>
      <c r="B25" s="5" t="s">
        <v>27</v>
      </c>
      <c r="C25" s="5">
        <v>0</v>
      </c>
    </row>
    <row r="26" spans="1:3" ht="10.8" thickBot="1" x14ac:dyDescent="0.35">
      <c r="A26" s="13"/>
      <c r="B26" s="5" t="s">
        <v>28</v>
      </c>
      <c r="C26" s="5">
        <v>0</v>
      </c>
    </row>
    <row r="27" spans="1:3" ht="16.5" customHeight="1" thickBot="1" x14ac:dyDescent="0.35">
      <c r="A27" s="53" t="s">
        <v>48</v>
      </c>
      <c r="B27" s="55"/>
      <c r="C27" s="5">
        <f>SUM(C25:C26)</f>
        <v>0</v>
      </c>
    </row>
    <row r="28" spans="1:3" ht="10.8" thickBot="1" x14ac:dyDescent="0.35">
      <c r="A28" s="8" t="str">
        <f>'PI skaičiuoklė'!C15</f>
        <v>Veiksmas B3</v>
      </c>
      <c r="B28" s="4"/>
      <c r="C28" s="4"/>
    </row>
    <row r="29" spans="1:3" ht="10.8" thickBot="1" x14ac:dyDescent="0.35">
      <c r="A29" s="13"/>
      <c r="B29" s="5" t="s">
        <v>181</v>
      </c>
      <c r="C29" s="5">
        <v>0</v>
      </c>
    </row>
    <row r="30" spans="1:3" ht="10.8" thickBot="1" x14ac:dyDescent="0.35">
      <c r="A30" s="13"/>
      <c r="B30" s="5" t="s">
        <v>182</v>
      </c>
      <c r="C30" s="5">
        <v>0</v>
      </c>
    </row>
    <row r="31" spans="1:3" ht="16.5" customHeight="1" thickBot="1" x14ac:dyDescent="0.35">
      <c r="A31" s="53" t="s">
        <v>234</v>
      </c>
      <c r="B31" s="55"/>
      <c r="C31" s="5">
        <f>SUM(C29:C30)</f>
        <v>0</v>
      </c>
    </row>
    <row r="32" spans="1:3" ht="10.8" thickBot="1" x14ac:dyDescent="0.35">
      <c r="A32" s="13"/>
      <c r="B32" s="5" t="s">
        <v>10</v>
      </c>
      <c r="C32" s="5" t="s">
        <v>10</v>
      </c>
    </row>
    <row r="33" spans="1:3" ht="15" customHeight="1" thickBot="1" x14ac:dyDescent="0.35">
      <c r="A33" s="56" t="s">
        <v>49</v>
      </c>
      <c r="B33" s="58"/>
      <c r="C33" s="35">
        <f>SUM(C23,C27,C31)</f>
        <v>0</v>
      </c>
    </row>
    <row r="34" spans="1:3" ht="357.6" thickBot="1" x14ac:dyDescent="0.35">
      <c r="A34" s="24" t="str">
        <f>'PI skaičiuoklė'!B18</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v>
      </c>
      <c r="B34" s="4"/>
      <c r="C34" s="4"/>
    </row>
    <row r="35" spans="1:3" ht="10.8" thickBot="1" x14ac:dyDescent="0.35">
      <c r="A35" s="8" t="str">
        <f>'PI skaičiuoklė'!C19</f>
        <v>Pateikti prašymą ir dokumentus licencijai gauti</v>
      </c>
      <c r="B35" s="4"/>
      <c r="C35" s="4"/>
    </row>
    <row r="36" spans="1:3" ht="10.8" thickBot="1" x14ac:dyDescent="0.35">
      <c r="A36" s="13"/>
      <c r="B36" s="5" t="s">
        <v>148</v>
      </c>
      <c r="C36" s="5">
        <v>0</v>
      </c>
    </row>
    <row r="37" spans="1:3" ht="10.8" thickBot="1" x14ac:dyDescent="0.35">
      <c r="A37" s="13"/>
      <c r="B37" s="5" t="s">
        <v>149</v>
      </c>
      <c r="C37" s="5">
        <v>0</v>
      </c>
    </row>
    <row r="38" spans="1:3" ht="12" customHeight="1" thickBot="1" x14ac:dyDescent="0.35">
      <c r="A38" s="53" t="s">
        <v>235</v>
      </c>
      <c r="B38" s="55"/>
      <c r="C38" s="5">
        <f>SUM(C36:C37)</f>
        <v>0</v>
      </c>
    </row>
    <row r="39" spans="1:3" ht="10.8" thickBot="1" x14ac:dyDescent="0.35">
      <c r="A39" s="8" t="str">
        <f>'PI skaičiuoklė'!C20</f>
        <v>Veiksmas C2</v>
      </c>
      <c r="B39" s="4"/>
      <c r="C39" s="4"/>
    </row>
    <row r="40" spans="1:3" ht="10.8" thickBot="1" x14ac:dyDescent="0.35">
      <c r="A40" s="13"/>
      <c r="B40" s="5" t="s">
        <v>150</v>
      </c>
      <c r="C40" s="5">
        <v>0</v>
      </c>
    </row>
    <row r="41" spans="1:3" ht="10.8" thickBot="1" x14ac:dyDescent="0.35">
      <c r="A41" s="13"/>
      <c r="B41" s="5" t="s">
        <v>151</v>
      </c>
      <c r="C41" s="5">
        <v>0</v>
      </c>
    </row>
    <row r="42" spans="1:3" ht="19.05" customHeight="1" thickBot="1" x14ac:dyDescent="0.35">
      <c r="A42" s="53" t="s">
        <v>236</v>
      </c>
      <c r="B42" s="55"/>
      <c r="C42" s="5">
        <f>SUM(C40:C41)</f>
        <v>0</v>
      </c>
    </row>
    <row r="43" spans="1:3" ht="10.8" thickBot="1" x14ac:dyDescent="0.35">
      <c r="A43" s="8" t="str">
        <f>'PI skaičiuoklė'!C21</f>
        <v>Veiksmas C3</v>
      </c>
      <c r="B43" s="4"/>
      <c r="C43" s="4"/>
    </row>
    <row r="44" spans="1:3" ht="10.8" thickBot="1" x14ac:dyDescent="0.35">
      <c r="A44" s="13"/>
      <c r="B44" s="5" t="s">
        <v>188</v>
      </c>
      <c r="C44" s="5">
        <v>0</v>
      </c>
    </row>
    <row r="45" spans="1:3" ht="10.8" thickBot="1" x14ac:dyDescent="0.35">
      <c r="A45" s="13"/>
      <c r="B45" s="5" t="s">
        <v>189</v>
      </c>
      <c r="C45" s="5">
        <v>0</v>
      </c>
    </row>
    <row r="46" spans="1:3" ht="19.05" customHeight="1" thickBot="1" x14ac:dyDescent="0.35">
      <c r="A46" s="53" t="s">
        <v>237</v>
      </c>
      <c r="B46" s="55"/>
      <c r="C46" s="5">
        <f>SUM(C44:C45)</f>
        <v>0</v>
      </c>
    </row>
    <row r="47" spans="1:3" ht="10.8" thickBot="1" x14ac:dyDescent="0.35">
      <c r="A47" s="13"/>
      <c r="B47" s="5" t="s">
        <v>10</v>
      </c>
      <c r="C47" s="5"/>
    </row>
    <row r="48" spans="1:3" ht="15" customHeight="1" thickBot="1" x14ac:dyDescent="0.35">
      <c r="A48" s="56" t="s">
        <v>238</v>
      </c>
      <c r="B48" s="58"/>
      <c r="C48" s="35">
        <f>SUM(C38,C42,C46)</f>
        <v>0</v>
      </c>
    </row>
    <row r="49" spans="1:3" ht="10.8" thickBot="1" x14ac:dyDescent="0.35">
      <c r="A49" s="24" t="str">
        <f>'PI skaičiuoklė'!B25</f>
        <v>Straipsnis (-iai), punktas (-ai) ir įpareigojimas</v>
      </c>
      <c r="B49" s="4"/>
      <c r="C49" s="4"/>
    </row>
    <row r="50" spans="1:3" ht="10.8" thickBot="1" x14ac:dyDescent="0.35">
      <c r="A50" s="8" t="str">
        <f>'PI skaičiuoklė'!C26</f>
        <v>Veiksmas D1</v>
      </c>
      <c r="B50" s="4"/>
      <c r="C50" s="4"/>
    </row>
    <row r="51" spans="1:3" ht="10.8" thickBot="1" x14ac:dyDescent="0.35">
      <c r="A51" s="36"/>
      <c r="B51" s="5" t="s">
        <v>158</v>
      </c>
      <c r="C51" s="5">
        <v>0</v>
      </c>
    </row>
    <row r="52" spans="1:3" ht="10.8" thickBot="1" x14ac:dyDescent="0.35">
      <c r="A52" s="13"/>
      <c r="B52" s="5" t="s">
        <v>159</v>
      </c>
      <c r="C52" s="5">
        <v>0</v>
      </c>
    </row>
    <row r="53" spans="1:3" ht="15" customHeight="1" thickBot="1" x14ac:dyDescent="0.35">
      <c r="A53" s="53" t="s">
        <v>239</v>
      </c>
      <c r="B53" s="55"/>
      <c r="C53" s="5">
        <f>SUM(C51:C52)</f>
        <v>0</v>
      </c>
    </row>
    <row r="54" spans="1:3" ht="10.8" thickBot="1" x14ac:dyDescent="0.35">
      <c r="A54" s="8" t="str">
        <f>'PI skaičiuoklė'!C27</f>
        <v>Veiksmas D2</v>
      </c>
      <c r="B54" s="4"/>
      <c r="C54" s="4"/>
    </row>
    <row r="55" spans="1:3" ht="10.8" thickBot="1" x14ac:dyDescent="0.35">
      <c r="A55" s="13"/>
      <c r="B55" s="5" t="s">
        <v>160</v>
      </c>
      <c r="C55" s="5">
        <v>0</v>
      </c>
    </row>
    <row r="56" spans="1:3" ht="10.8" thickBot="1" x14ac:dyDescent="0.35">
      <c r="A56" s="13"/>
      <c r="B56" s="5" t="s">
        <v>161</v>
      </c>
      <c r="C56" s="5">
        <v>0</v>
      </c>
    </row>
    <row r="57" spans="1:3" ht="16.5" customHeight="1" thickBot="1" x14ac:dyDescent="0.35">
      <c r="A57" s="53" t="s">
        <v>240</v>
      </c>
      <c r="B57" s="55"/>
      <c r="C57" s="5">
        <f>SUM(C55:C56)</f>
        <v>0</v>
      </c>
    </row>
    <row r="58" spans="1:3" ht="10.8" thickBot="1" x14ac:dyDescent="0.35">
      <c r="A58" s="8" t="str">
        <f>'PI skaičiuoklė'!C28</f>
        <v>Veiksmas D3</v>
      </c>
      <c r="B58" s="4"/>
      <c r="C58" s="4"/>
    </row>
    <row r="59" spans="1:3" ht="10.8" thickBot="1" x14ac:dyDescent="0.35">
      <c r="A59" s="13"/>
      <c r="B59" s="5" t="s">
        <v>191</v>
      </c>
      <c r="C59" s="5">
        <v>0</v>
      </c>
    </row>
    <row r="60" spans="1:3" ht="10.8" thickBot="1" x14ac:dyDescent="0.35">
      <c r="A60" s="13"/>
      <c r="B60" s="5" t="s">
        <v>192</v>
      </c>
      <c r="C60" s="5">
        <v>0</v>
      </c>
    </row>
    <row r="61" spans="1:3" ht="16.5" customHeight="1" thickBot="1" x14ac:dyDescent="0.35">
      <c r="A61" s="53" t="s">
        <v>241</v>
      </c>
      <c r="B61" s="55"/>
      <c r="C61" s="5">
        <f>SUM(C59:C60)</f>
        <v>0</v>
      </c>
    </row>
    <row r="62" spans="1:3" ht="10.8" thickBot="1" x14ac:dyDescent="0.35">
      <c r="A62" s="13"/>
      <c r="B62" s="5" t="s">
        <v>10</v>
      </c>
      <c r="C62" s="5" t="s">
        <v>10</v>
      </c>
    </row>
    <row r="63" spans="1:3" ht="15" customHeight="1" thickBot="1" x14ac:dyDescent="0.35">
      <c r="A63" s="56" t="s">
        <v>242</v>
      </c>
      <c r="B63" s="58"/>
      <c r="C63" s="35">
        <f>SUM(C53,C57,C61)</f>
        <v>0</v>
      </c>
    </row>
    <row r="64" spans="1:3" ht="10.8" thickBot="1" x14ac:dyDescent="0.35">
      <c r="A64" s="24" t="str">
        <f>'PI skaičiuoklė'!B31</f>
        <v>Straipsnis (-iai), punktas (-ai) ir įpareigojimas</v>
      </c>
      <c r="B64" s="4"/>
      <c r="C64" s="4"/>
    </row>
    <row r="65" spans="1:3" ht="10.8" thickBot="1" x14ac:dyDescent="0.35">
      <c r="A65" s="8" t="str">
        <f>'PI skaičiuoklė'!C32</f>
        <v>Veiksmas E1</v>
      </c>
      <c r="B65" s="4"/>
      <c r="C65" s="4"/>
    </row>
    <row r="66" spans="1:3" ht="10.8" thickBot="1" x14ac:dyDescent="0.35">
      <c r="A66" s="13"/>
      <c r="B66" s="5" t="s">
        <v>164</v>
      </c>
      <c r="C66" s="5">
        <v>0</v>
      </c>
    </row>
    <row r="67" spans="1:3" ht="10.8" thickBot="1" x14ac:dyDescent="0.35">
      <c r="A67" s="13"/>
      <c r="B67" s="5" t="s">
        <v>165</v>
      </c>
      <c r="C67" s="5">
        <v>0</v>
      </c>
    </row>
    <row r="68" spans="1:3" ht="12" customHeight="1" thickBot="1" x14ac:dyDescent="0.35">
      <c r="A68" s="53" t="s">
        <v>243</v>
      </c>
      <c r="B68" s="55"/>
      <c r="C68" s="5">
        <f>SUM(C66:C67)</f>
        <v>0</v>
      </c>
    </row>
    <row r="69" spans="1:3" ht="10.8" thickBot="1" x14ac:dyDescent="0.35">
      <c r="A69" s="8" t="str">
        <f>'PI skaičiuoklė'!C33</f>
        <v>Veiksmas E2</v>
      </c>
      <c r="B69" s="4"/>
      <c r="C69" s="4"/>
    </row>
    <row r="70" spans="1:3" ht="10.8" thickBot="1" x14ac:dyDescent="0.35">
      <c r="A70" s="13"/>
      <c r="B70" s="5" t="s">
        <v>167</v>
      </c>
      <c r="C70" s="5">
        <v>0</v>
      </c>
    </row>
    <row r="71" spans="1:3" ht="10.8" thickBot="1" x14ac:dyDescent="0.35">
      <c r="A71" s="13"/>
      <c r="B71" s="5" t="s">
        <v>166</v>
      </c>
      <c r="C71" s="5">
        <v>0</v>
      </c>
    </row>
    <row r="72" spans="1:3" ht="19.05" customHeight="1" thickBot="1" x14ac:dyDescent="0.35">
      <c r="A72" s="53" t="s">
        <v>244</v>
      </c>
      <c r="B72" s="55"/>
      <c r="C72" s="5">
        <f>SUM(C70:C71)</f>
        <v>0</v>
      </c>
    </row>
    <row r="73" spans="1:3" ht="10.8" thickBot="1" x14ac:dyDescent="0.35">
      <c r="A73" s="8" t="str">
        <f>'PI skaičiuoklė'!C34</f>
        <v>Veiksmas E3</v>
      </c>
      <c r="B73" s="4"/>
      <c r="C73" s="4"/>
    </row>
    <row r="74" spans="1:3" ht="10.8" thickBot="1" x14ac:dyDescent="0.35">
      <c r="A74" s="13"/>
      <c r="B74" s="5" t="s">
        <v>194</v>
      </c>
      <c r="C74" s="5">
        <v>0</v>
      </c>
    </row>
    <row r="75" spans="1:3" ht="10.8" thickBot="1" x14ac:dyDescent="0.35">
      <c r="A75" s="13"/>
      <c r="B75" s="5" t="s">
        <v>195</v>
      </c>
      <c r="C75" s="5">
        <v>0</v>
      </c>
    </row>
    <row r="76" spans="1:3" ht="19.05" customHeight="1" thickBot="1" x14ac:dyDescent="0.35">
      <c r="A76" s="53" t="s">
        <v>245</v>
      </c>
      <c r="B76" s="55"/>
      <c r="C76" s="5">
        <f>SUM(C74:C75)</f>
        <v>0</v>
      </c>
    </row>
    <row r="77" spans="1:3" ht="10.8" thickBot="1" x14ac:dyDescent="0.35">
      <c r="A77" s="13"/>
      <c r="B77" s="5" t="s">
        <v>10</v>
      </c>
      <c r="C77" s="5"/>
    </row>
    <row r="78" spans="1:3" ht="15" customHeight="1" thickBot="1" x14ac:dyDescent="0.35">
      <c r="A78" s="56" t="s">
        <v>246</v>
      </c>
      <c r="B78" s="58"/>
      <c r="C78" s="35">
        <f>SUM(C68,C72,C76)</f>
        <v>0</v>
      </c>
    </row>
    <row r="79" spans="1:3" ht="10.8" thickBot="1" x14ac:dyDescent="0.35">
      <c r="A79" s="24" t="str">
        <f>'PI skaičiuoklė'!B37</f>
        <v>Straipsnis (-iai), punktas (-ai) ir įpareigojimas</v>
      </c>
      <c r="B79" s="4"/>
      <c r="C79" s="4"/>
    </row>
    <row r="80" spans="1:3" ht="10.8" thickBot="1" x14ac:dyDescent="0.35">
      <c r="A80" s="8" t="str">
        <f>'PI skaičiuoklė'!C38</f>
        <v>Veiksmas F1</v>
      </c>
      <c r="B80" s="4"/>
      <c r="C80" s="4"/>
    </row>
    <row r="81" spans="1:3" ht="10.8" thickBot="1" x14ac:dyDescent="0.35">
      <c r="A81" s="36"/>
      <c r="B81" s="5" t="s">
        <v>172</v>
      </c>
      <c r="C81" s="5">
        <v>0</v>
      </c>
    </row>
    <row r="82" spans="1:3" ht="10.8" thickBot="1" x14ac:dyDescent="0.35">
      <c r="A82" s="13"/>
      <c r="B82" s="5" t="s">
        <v>173</v>
      </c>
      <c r="C82" s="5">
        <v>0</v>
      </c>
    </row>
    <row r="83" spans="1:3" ht="15" customHeight="1" thickBot="1" x14ac:dyDescent="0.35">
      <c r="A83" s="53" t="s">
        <v>247</v>
      </c>
      <c r="B83" s="55"/>
      <c r="C83" s="5">
        <f>SUM(C81:C82)</f>
        <v>0</v>
      </c>
    </row>
    <row r="84" spans="1:3" ht="10.8" thickBot="1" x14ac:dyDescent="0.35">
      <c r="A84" s="8" t="str">
        <f>'PI skaičiuoklė'!C39</f>
        <v>Veiksmas F2</v>
      </c>
      <c r="B84" s="4"/>
      <c r="C84" s="4"/>
    </row>
    <row r="85" spans="1:3" ht="10.8" thickBot="1" x14ac:dyDescent="0.35">
      <c r="A85" s="13"/>
      <c r="B85" s="5" t="s">
        <v>174</v>
      </c>
      <c r="C85" s="5">
        <v>0</v>
      </c>
    </row>
    <row r="86" spans="1:3" ht="10.8" thickBot="1" x14ac:dyDescent="0.35">
      <c r="A86" s="13"/>
      <c r="B86" s="5" t="s">
        <v>175</v>
      </c>
      <c r="C86" s="5">
        <v>0</v>
      </c>
    </row>
    <row r="87" spans="1:3" ht="16.5" customHeight="1" thickBot="1" x14ac:dyDescent="0.35">
      <c r="A87" s="53" t="s">
        <v>248</v>
      </c>
      <c r="B87" s="55"/>
      <c r="C87" s="5">
        <f>SUM(C85:C86)</f>
        <v>0</v>
      </c>
    </row>
    <row r="88" spans="1:3" ht="10.8" thickBot="1" x14ac:dyDescent="0.35">
      <c r="A88" s="8" t="str">
        <f>'PI skaičiuoklė'!C40</f>
        <v>Veiksmas F3</v>
      </c>
      <c r="B88" s="4"/>
      <c r="C88" s="4"/>
    </row>
    <row r="89" spans="1:3" ht="10.8" thickBot="1" x14ac:dyDescent="0.35">
      <c r="A89" s="13"/>
      <c r="B89" s="5" t="s">
        <v>185</v>
      </c>
      <c r="C89" s="5">
        <v>0</v>
      </c>
    </row>
    <row r="90" spans="1:3" ht="10.8" thickBot="1" x14ac:dyDescent="0.35">
      <c r="A90" s="13"/>
      <c r="B90" s="5" t="s">
        <v>186</v>
      </c>
      <c r="C90" s="5">
        <v>0</v>
      </c>
    </row>
    <row r="91" spans="1:3" ht="16.5" customHeight="1" thickBot="1" x14ac:dyDescent="0.35">
      <c r="A91" s="53" t="s">
        <v>249</v>
      </c>
      <c r="B91" s="55"/>
      <c r="C91" s="5">
        <f>SUM(C89:C90)</f>
        <v>0</v>
      </c>
    </row>
    <row r="92" spans="1:3" ht="10.8" thickBot="1" x14ac:dyDescent="0.35">
      <c r="A92" s="13"/>
      <c r="B92" s="5" t="s">
        <v>10</v>
      </c>
      <c r="C92" s="5" t="s">
        <v>10</v>
      </c>
    </row>
    <row r="93" spans="1:3" ht="15" customHeight="1" thickBot="1" x14ac:dyDescent="0.35">
      <c r="A93" s="56" t="s">
        <v>250</v>
      </c>
      <c r="B93" s="58"/>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68" t="s">
        <v>93</v>
      </c>
      <c r="B100" s="69"/>
      <c r="C100" s="70"/>
    </row>
    <row r="101" spans="1:3" ht="21" thickBot="1" x14ac:dyDescent="0.35">
      <c r="A101" s="31" t="s">
        <v>88</v>
      </c>
      <c r="B101" s="32" t="s">
        <v>42</v>
      </c>
      <c r="C101" s="32" t="s">
        <v>43</v>
      </c>
    </row>
    <row r="102" spans="1:3" ht="10.8" thickBot="1" x14ac:dyDescent="0.35">
      <c r="A102" s="33">
        <v>1</v>
      </c>
      <c r="B102" s="34">
        <v>2</v>
      </c>
      <c r="C102" s="34">
        <v>3</v>
      </c>
    </row>
    <row r="103" spans="1:3" ht="347.4" thickBot="1" x14ac:dyDescent="0.35">
      <c r="A103" s="24" t="str">
        <f>'PI skaičiuoklė'!B45</f>
        <v xml:space="preserve">15(1) straipsnis. Licencijų verstis didmenine ar mažmenine prekyba alkoholiniais gėrimais ir licencijų verstis didmenine prekyba alkoholio produktais, išskyrus alkoholinius gėrimus, rūšys 
1. Licencijos verstis didmenine ar mažmenine prekyba alkoholiniais gėrimais yra šių rūšių: 
1) verstis didmenine prekyba alkoholiniais gėrimais; 
2) verstis didmenine prekyba alumi, alaus mišiniais su nealkoholiniais gėrimais, natūralios fermentacijos sidru, kurių tūrinė etilo alkoholio koncentracija neviršija 8,5 procento; 
3) verstis mažmenine prekyba alkoholiniais gėrimais; 
4) verstis mažmenine prekyba alkoholiniais gėrimais, kurių tūrinė etilo alkoholio koncentracija neviršija 22 procentų; 
5) verstis mažmenine prekyba alumi, alaus mišiniais su nealkoholiniais gėrimais, natūralios fermentacijos sidru, kurių tūrinė etilo alkoholio koncentracija neviršija 8,5 procento; 
6) verstis mažmenine prekyba alkoholiniais gėrimais, kurių tūrinė etilo alkoholio koncentracija neviršija 15 procentų, kurortinio, poilsio ir turizmo sezonų laikotarpiu, kurį nustato atitinkamos savivaldybės taryba savo sprendimu;  
7) vienkartinės – verstis mažmenine prekyba alkoholiniais gėrimais parodose ir mugėse, rengiamose stacionariuose pastatuose;  
8) vienkartinės – verstis mažmenine prekyba alumi, alaus mišiniais su nealkoholiniais gėrimais, natūralios fermentacijos sidru, kurių tūrinė etilo alkoholio koncentracija neviršija 8,5 procentų, sporto renginiuose; 
9) vienkartinės – verstis mažmenine prekyba alkoholiniais gėrimais, kurių tūrinė etilo alkoholio koncentracija neviršija 15 procentų parodose, mugėse ir masiniuose renginiuose, išskyrus sporto renginius. </v>
      </c>
      <c r="B103" s="4"/>
      <c r="C103" s="4"/>
    </row>
    <row r="104" spans="1:3" ht="10.8" thickBot="1" x14ac:dyDescent="0.35">
      <c r="A104" s="8" t="str">
        <f>'PI skaičiuoklė'!C46</f>
        <v>pateikti dokumentus dėl licencijos gavimo</v>
      </c>
      <c r="B104" s="4"/>
      <c r="C104" s="4"/>
    </row>
    <row r="105" spans="1:3" ht="10.8" thickBot="1" x14ac:dyDescent="0.35">
      <c r="A105" s="13"/>
      <c r="B105" s="5" t="s">
        <v>21</v>
      </c>
      <c r="C105" s="5">
        <v>0</v>
      </c>
    </row>
    <row r="106" spans="1:3" ht="10.8" thickBot="1" x14ac:dyDescent="0.35">
      <c r="A106" s="13"/>
      <c r="B106" s="5" t="s">
        <v>22</v>
      </c>
      <c r="C106" s="5">
        <v>0</v>
      </c>
    </row>
    <row r="107" spans="1:3" ht="10.8" thickBot="1" x14ac:dyDescent="0.35">
      <c r="A107" s="53" t="s">
        <v>44</v>
      </c>
      <c r="B107" s="55"/>
      <c r="C107" s="5">
        <f>SUM(C105:C106)</f>
        <v>0</v>
      </c>
    </row>
    <row r="108" spans="1:3" ht="10.8" thickBot="1" x14ac:dyDescent="0.35">
      <c r="A108" s="8" t="str">
        <f>'PI skaičiuoklė'!C47</f>
        <v>Veiksmas A2</v>
      </c>
      <c r="B108" s="4"/>
      <c r="C108" s="4"/>
    </row>
    <row r="109" spans="1:3" ht="10.8" thickBot="1" x14ac:dyDescent="0.35">
      <c r="A109" s="13"/>
      <c r="B109" s="5" t="s">
        <v>23</v>
      </c>
      <c r="C109" s="5">
        <v>0</v>
      </c>
    </row>
    <row r="110" spans="1:3" ht="10.8" thickBot="1" x14ac:dyDescent="0.35">
      <c r="A110" s="13"/>
      <c r="B110" s="5" t="s">
        <v>24</v>
      </c>
      <c r="C110" s="5">
        <v>0</v>
      </c>
    </row>
    <row r="111" spans="1:3" ht="10.8" thickBot="1" x14ac:dyDescent="0.35">
      <c r="A111" s="53" t="s">
        <v>45</v>
      </c>
      <c r="B111" s="55"/>
      <c r="C111" s="5">
        <f>SUM(C109:C110)</f>
        <v>0</v>
      </c>
    </row>
    <row r="112" spans="1:3" ht="10.8" thickBot="1" x14ac:dyDescent="0.35">
      <c r="A112" s="8" t="str">
        <f>'PI skaičiuoklė'!C48</f>
        <v>Veiksmas A3</v>
      </c>
      <c r="B112" s="4"/>
      <c r="C112" s="4"/>
    </row>
    <row r="113" spans="1:3" ht="10.8" thickBot="1" x14ac:dyDescent="0.35">
      <c r="A113" s="13"/>
      <c r="B113" s="5" t="s">
        <v>183</v>
      </c>
      <c r="C113" s="5">
        <v>0</v>
      </c>
    </row>
    <row r="114" spans="1:3" ht="10.8" thickBot="1" x14ac:dyDescent="0.35">
      <c r="A114" s="13"/>
      <c r="B114" s="5" t="s">
        <v>184</v>
      </c>
      <c r="C114" s="5">
        <v>0</v>
      </c>
    </row>
    <row r="115" spans="1:3" ht="10.8" thickBot="1" x14ac:dyDescent="0.35">
      <c r="A115" s="53" t="s">
        <v>233</v>
      </c>
      <c r="B115" s="55"/>
      <c r="C115" s="5">
        <f>SUM(C113:C114)</f>
        <v>0</v>
      </c>
    </row>
    <row r="116" spans="1:3" ht="10.8" thickBot="1" x14ac:dyDescent="0.35">
      <c r="A116" s="13"/>
      <c r="B116" s="5" t="s">
        <v>10</v>
      </c>
      <c r="C116" s="5"/>
    </row>
    <row r="117" spans="1:3" ht="10.8" thickBot="1" x14ac:dyDescent="0.35">
      <c r="A117" s="56" t="s">
        <v>46</v>
      </c>
      <c r="B117" s="58"/>
      <c r="C117" s="35">
        <f>SUM(C107,C111,C115)</f>
        <v>0</v>
      </c>
    </row>
    <row r="118" spans="1:3" ht="72" thickBot="1" x14ac:dyDescent="0.35">
      <c r="A118" s="24" t="str">
        <f>'PI skaičiuoklė'!B51</f>
        <v xml:space="preserve">Alkoholio kontrolės įstatymo 18(6) straipsnio 3 dalis: Licenciją verstis mažmenine prekyba alkoholiniais gėrimais išdavusi institucija ne vėliau kaip per 3 darbo dienas nuo savivaldybės tarybos sprendimo apriboti licencijos turėtojo prekybos alkoholiniais gėrimais laiką priėmimo dienos turi patikslinti licenciją ir informuoti apie tai licencijos turėtoją. </v>
      </c>
      <c r="B118" s="39"/>
      <c r="C118" s="39"/>
    </row>
    <row r="119" spans="1:3" ht="10.8" thickBot="1" x14ac:dyDescent="0.35">
      <c r="A119" s="8" t="str">
        <f>'PI skaičiuoklė'!C52</f>
        <v>Veiksmas B1</v>
      </c>
      <c r="B119" s="39"/>
      <c r="C119" s="39"/>
    </row>
    <row r="120" spans="1:3" ht="10.8" thickBot="1" x14ac:dyDescent="0.35">
      <c r="A120" s="36"/>
      <c r="B120" s="5" t="s">
        <v>25</v>
      </c>
      <c r="C120" s="5">
        <v>0</v>
      </c>
    </row>
    <row r="121" spans="1:3" ht="10.8" thickBot="1" x14ac:dyDescent="0.35">
      <c r="A121" s="13"/>
      <c r="B121" s="5" t="s">
        <v>26</v>
      </c>
      <c r="C121" s="5">
        <v>0</v>
      </c>
    </row>
    <row r="122" spans="1:3" ht="10.8" thickBot="1" x14ac:dyDescent="0.35">
      <c r="A122" s="53" t="s">
        <v>47</v>
      </c>
      <c r="B122" s="55"/>
      <c r="C122" s="5">
        <f>SUM(C120:C121)</f>
        <v>0</v>
      </c>
    </row>
    <row r="123" spans="1:3" ht="10.8" thickBot="1" x14ac:dyDescent="0.35">
      <c r="A123" s="8" t="str">
        <f>'PI skaičiuoklė'!C53</f>
        <v>Veiksmas B2</v>
      </c>
      <c r="B123" s="4"/>
      <c r="C123" s="4"/>
    </row>
    <row r="124" spans="1:3" ht="10.8" thickBot="1" x14ac:dyDescent="0.35">
      <c r="A124" s="13"/>
      <c r="B124" s="5" t="s">
        <v>27</v>
      </c>
      <c r="C124" s="5">
        <v>0</v>
      </c>
    </row>
    <row r="125" spans="1:3" ht="10.8" thickBot="1" x14ac:dyDescent="0.35">
      <c r="A125" s="13"/>
      <c r="B125" s="5" t="s">
        <v>28</v>
      </c>
      <c r="C125" s="5">
        <v>0</v>
      </c>
    </row>
    <row r="126" spans="1:3" ht="10.8" thickBot="1" x14ac:dyDescent="0.35">
      <c r="A126" s="53" t="s">
        <v>48</v>
      </c>
      <c r="B126" s="55"/>
      <c r="C126" s="5">
        <f>SUM(C124:C125)</f>
        <v>0</v>
      </c>
    </row>
    <row r="127" spans="1:3" ht="10.8" thickBot="1" x14ac:dyDescent="0.35">
      <c r="A127" s="8" t="str">
        <f>'PI skaičiuoklė'!C54</f>
        <v>Veiksmas B3</v>
      </c>
      <c r="B127" s="4"/>
      <c r="C127" s="4"/>
    </row>
    <row r="128" spans="1:3" ht="10.8" thickBot="1" x14ac:dyDescent="0.35">
      <c r="A128" s="36"/>
      <c r="B128" s="5" t="s">
        <v>181</v>
      </c>
      <c r="C128" s="5">
        <v>0</v>
      </c>
    </row>
    <row r="129" spans="1:3" ht="10.8" thickBot="1" x14ac:dyDescent="0.35">
      <c r="A129" s="13"/>
      <c r="B129" s="5" t="s">
        <v>182</v>
      </c>
      <c r="C129" s="5">
        <v>0</v>
      </c>
    </row>
    <row r="130" spans="1:3" ht="10.8" thickBot="1" x14ac:dyDescent="0.35">
      <c r="A130" s="53" t="s">
        <v>234</v>
      </c>
      <c r="B130" s="55"/>
      <c r="C130" s="5">
        <f>SUM(C128:C129)</f>
        <v>0</v>
      </c>
    </row>
    <row r="131" spans="1:3" ht="10.8" thickBot="1" x14ac:dyDescent="0.35">
      <c r="A131" s="13"/>
      <c r="B131" s="5" t="s">
        <v>10</v>
      </c>
      <c r="C131" s="5" t="s">
        <v>10</v>
      </c>
    </row>
    <row r="132" spans="1:3" ht="10.8" thickBot="1" x14ac:dyDescent="0.35">
      <c r="A132" s="56" t="s">
        <v>49</v>
      </c>
      <c r="B132" s="58"/>
      <c r="C132" s="35">
        <f>SUM(C122,C126,C130)</f>
        <v>0</v>
      </c>
    </row>
    <row r="133" spans="1:3" ht="409.6" thickBot="1" x14ac:dyDescent="0.35">
      <c r="A133" s="24" t="str">
        <f>'PI skaičiuoklė'!B57</f>
        <v>Alkoholio kontrolės įstatymo 29 straipsnio 2 dalis: Reklama nelaikoma informacija apie alkoholinius gėrimus informaciniuose pranešimuose, kurie skirti tik alkoholio verslo specialistams, taip pat alkoholinius gėrimus gaminančių arba jais prekiaujančių įmonių, Europos juridinių asmenų ar jų filialų registruoti pavadinimai (jeigu alkoholinių gėrimų gamintojo pavadinimas yra sudedamoji šių įmonių, Europos juridinių asmenų ar jų filialų registruoto pavadinimo dalis) ir prekių ženklai, kai šie pavadinimai ir prekių ženklai pateikiami iškabose ant šių įmonių, Europos juridinių asmenų ar jų filialų buveinės ar padalinio pastato ir valdomo transporto. Reklama nelaikomi alkoholinius gėrimus gaminančių arba jais prekiaujančių įmonių, Europos juridinių asmenų ir jų filialų registruoti pavadinimai ar prekių ženklai, kai šie pavadinimai ar prekių ženklai nereguliariai ir netikėtai matomi Lietuvos Respublikos jurisdikcijai priklausančių transliuotojų ir retransliuotojų transliuojamose ar retransliuojamose programose ir kai šių pavadinimų ir prekių ženklų atvaizdai yra šalutiniai, palyginti su transliuojamos ar retransliuojamos programos vaizdais, taip pat Lietuvos Respublikos teisės aktuose ant alkoholinio gėrimo ir (ar) jo pirminės (prekinės) ar antrinės (grupinės) pakuotės nustatyti ženklinimo rekvizitai ir kita ženklinimo informacija, alkoholinių gėrimų eksponavimas (pateikimas parduoti), alkoholinio gėrimo grupė, pogrupis, kategorija, alkoholinio gėrimo kilmės šalis, geografinė nuoroda, regionas, alkoholinių gėrimų gamintojų ar alkoholiniais gėrimais prekiaujančių įmonių pavadinimai ir registruoti prekių ženklai, alkoholinio gėrimo kaina, kai ši informacija pateikiama mažmeninės prekybos ar viešojo maitinimo vietose, kuriose alkoholiniai gėrimai parduodami vartotojui, ar alkoholinius gėrimus gaminančių ar jais prekiaujančių įmonių interneto svetainėse., socialinių tinklų paskyrose ar alkoholinius gėrimus gaminančių ar jais prekiaujančių įmonių pasirinktose  internetinėse tarpininkavimo paslaugų platformose. Reklama nelaikomos ant alkoholinio gėrimo ir (ar) jo pirminės (prekinės) ar antrinės (grupinės) pakuotės esančios nuorodos į alkoholinio gėrimo gamintojo interneto svetaines ar socialinių tinklų paskyras. Reklama nelaikoma objektyvi pažintinė, mokslinė, istorinė informacija apie alkoholinių gėrimų vartojimo būdus, gamybą, tradicijas, pelnytus apdovanojimus. Reklama nelaikoma mažmeninės prekybos ar viešojo maitinimo vietose, kuriose alkoholiniai gėrimai parduodami vartotojui, ar alkoholinius gėrimus gaminančių ar jais prekiaujančių įmonių interneto svetainėse, socialinių tinklų paskyrose ar internetinėse tarpininkavimo paslaugų platformose pateikiama informacija apie alkoholinių gėrimų derinimą su maistu, alkoholinių gėrimų ir maisto degustacijas.  Alkoholinius gėrimus gaminančių ar jais prekiaujančių įmonių socialinių tinklų paskyrose leidžiama tik nemokama įrašų apie alkoholinius gėrimus sklaida.</v>
      </c>
      <c r="B133" s="39"/>
      <c r="C133" s="39"/>
    </row>
    <row r="134" spans="1:3" ht="10.8" thickBot="1" x14ac:dyDescent="0.35">
      <c r="A134" s="8" t="str">
        <f>'PI skaičiuoklė'!C58</f>
        <v>Veiksmas C1</v>
      </c>
      <c r="B134" s="39"/>
      <c r="C134" s="39"/>
    </row>
    <row r="135" spans="1:3" ht="10.8" thickBot="1" x14ac:dyDescent="0.35">
      <c r="A135" s="13"/>
      <c r="B135" s="5" t="s">
        <v>148</v>
      </c>
      <c r="C135" s="5">
        <v>0</v>
      </c>
    </row>
    <row r="136" spans="1:3" ht="10.8" thickBot="1" x14ac:dyDescent="0.35">
      <c r="A136" s="13"/>
      <c r="B136" s="5" t="s">
        <v>149</v>
      </c>
      <c r="C136" s="5">
        <v>0</v>
      </c>
    </row>
    <row r="137" spans="1:3" ht="12" customHeight="1" thickBot="1" x14ac:dyDescent="0.35">
      <c r="A137" s="53" t="s">
        <v>235</v>
      </c>
      <c r="B137" s="55"/>
      <c r="C137" s="5">
        <f>SUM(C135:C136)</f>
        <v>0</v>
      </c>
    </row>
    <row r="138" spans="1:3" ht="10.8" thickBot="1" x14ac:dyDescent="0.35">
      <c r="A138" s="8" t="str">
        <f>'PI skaičiuoklė'!C59</f>
        <v>Veiksmas C2</v>
      </c>
      <c r="B138" s="4"/>
      <c r="C138" s="4"/>
    </row>
    <row r="139" spans="1:3" ht="10.8" thickBot="1" x14ac:dyDescent="0.35">
      <c r="A139" s="13"/>
      <c r="B139" s="5" t="s">
        <v>150</v>
      </c>
      <c r="C139" s="5">
        <v>0</v>
      </c>
    </row>
    <row r="140" spans="1:3" ht="10.8" thickBot="1" x14ac:dyDescent="0.35">
      <c r="A140" s="13"/>
      <c r="B140" s="5" t="s">
        <v>151</v>
      </c>
      <c r="C140" s="5">
        <v>0</v>
      </c>
    </row>
    <row r="141" spans="1:3" ht="19.05" customHeight="1" thickBot="1" x14ac:dyDescent="0.35">
      <c r="A141" s="53" t="s">
        <v>236</v>
      </c>
      <c r="B141" s="55"/>
      <c r="C141" s="5">
        <f>SUM(C139:C140)</f>
        <v>0</v>
      </c>
    </row>
    <row r="142" spans="1:3" ht="10.8" thickBot="1" x14ac:dyDescent="0.35">
      <c r="A142" s="8" t="str">
        <f>'PI skaičiuoklė'!C60</f>
        <v>Veiksmas C3</v>
      </c>
      <c r="B142" s="4"/>
      <c r="C142" s="4"/>
    </row>
    <row r="143" spans="1:3" ht="10.8" thickBot="1" x14ac:dyDescent="0.35">
      <c r="A143" s="13"/>
      <c r="B143" s="5" t="s">
        <v>188</v>
      </c>
      <c r="C143" s="5">
        <v>0</v>
      </c>
    </row>
    <row r="144" spans="1:3" ht="10.8" thickBot="1" x14ac:dyDescent="0.35">
      <c r="A144" s="13"/>
      <c r="B144" s="5" t="s">
        <v>189</v>
      </c>
      <c r="C144" s="5">
        <v>0</v>
      </c>
    </row>
    <row r="145" spans="1:3" ht="19.05" customHeight="1" thickBot="1" x14ac:dyDescent="0.35">
      <c r="A145" s="53" t="s">
        <v>237</v>
      </c>
      <c r="B145" s="55"/>
      <c r="C145" s="5">
        <f>SUM(C143:C144)</f>
        <v>0</v>
      </c>
    </row>
    <row r="146" spans="1:3" ht="10.8" thickBot="1" x14ac:dyDescent="0.35">
      <c r="A146" s="13"/>
      <c r="B146" s="5" t="s">
        <v>10</v>
      </c>
      <c r="C146" s="5"/>
    </row>
    <row r="147" spans="1:3" ht="15" customHeight="1" thickBot="1" x14ac:dyDescent="0.35">
      <c r="A147" s="56" t="s">
        <v>238</v>
      </c>
      <c r="B147" s="58"/>
      <c r="C147" s="35">
        <f>SUM(C137,C141,C145)</f>
        <v>0</v>
      </c>
    </row>
    <row r="148" spans="1:3" ht="11.55" customHeight="1" thickBot="1" x14ac:dyDescent="0.35">
      <c r="A148" s="24" t="str">
        <f>'PI skaičiuoklė'!B63</f>
        <v>Straipsnis (-iai), punktas (-ai) ir įpareigojimas</v>
      </c>
      <c r="B148" s="39"/>
      <c r="C148" s="39"/>
    </row>
    <row r="149" spans="1:3" ht="10.8" thickBot="1" x14ac:dyDescent="0.35">
      <c r="A149" s="8" t="str">
        <f>'PI skaičiuoklė'!C64</f>
        <v>Veiksmas D1</v>
      </c>
      <c r="B149" s="39"/>
      <c r="C149" s="39"/>
    </row>
    <row r="150" spans="1:3" ht="10.8" thickBot="1" x14ac:dyDescent="0.35">
      <c r="A150" s="36"/>
      <c r="B150" s="5" t="s">
        <v>158</v>
      </c>
      <c r="C150" s="5">
        <v>0</v>
      </c>
    </row>
    <row r="151" spans="1:3" ht="10.8" thickBot="1" x14ac:dyDescent="0.35">
      <c r="A151" s="13"/>
      <c r="B151" s="5" t="s">
        <v>159</v>
      </c>
      <c r="C151" s="5">
        <v>0</v>
      </c>
    </row>
    <row r="152" spans="1:3" ht="15" customHeight="1" thickBot="1" x14ac:dyDescent="0.35">
      <c r="A152" s="53" t="s">
        <v>239</v>
      </c>
      <c r="B152" s="55"/>
      <c r="C152" s="5">
        <f>SUM(C150:C151)</f>
        <v>0</v>
      </c>
    </row>
    <row r="153" spans="1:3" ht="10.8" thickBot="1" x14ac:dyDescent="0.35">
      <c r="A153" s="8" t="str">
        <f>'PI skaičiuoklė'!C65</f>
        <v>Veiksmas D2</v>
      </c>
      <c r="B153" s="4"/>
      <c r="C153" s="4"/>
    </row>
    <row r="154" spans="1:3" ht="10.8" thickBot="1" x14ac:dyDescent="0.35">
      <c r="A154" s="13"/>
      <c r="B154" s="5" t="s">
        <v>160</v>
      </c>
      <c r="C154" s="5">
        <v>0</v>
      </c>
    </row>
    <row r="155" spans="1:3" ht="10.8" thickBot="1" x14ac:dyDescent="0.35">
      <c r="A155" s="13"/>
      <c r="B155" s="5" t="s">
        <v>161</v>
      </c>
      <c r="C155" s="5">
        <v>0</v>
      </c>
    </row>
    <row r="156" spans="1:3" ht="16.5" customHeight="1" thickBot="1" x14ac:dyDescent="0.35">
      <c r="A156" s="53" t="s">
        <v>240</v>
      </c>
      <c r="B156" s="55"/>
      <c r="C156" s="5">
        <f>SUM(C154:C155)</f>
        <v>0</v>
      </c>
    </row>
    <row r="157" spans="1:3" ht="10.8" thickBot="1" x14ac:dyDescent="0.35">
      <c r="A157" s="8" t="str">
        <f>'PI skaičiuoklė'!C66</f>
        <v>Veiksmas D3</v>
      </c>
      <c r="B157" s="4"/>
      <c r="C157" s="4"/>
    </row>
    <row r="158" spans="1:3" ht="10.8" thickBot="1" x14ac:dyDescent="0.35">
      <c r="A158" s="13"/>
      <c r="B158" s="5" t="s">
        <v>191</v>
      </c>
      <c r="C158" s="5">
        <v>0</v>
      </c>
    </row>
    <row r="159" spans="1:3" ht="10.8" thickBot="1" x14ac:dyDescent="0.35">
      <c r="A159" s="13"/>
      <c r="B159" s="5" t="s">
        <v>192</v>
      </c>
      <c r="C159" s="5">
        <v>0</v>
      </c>
    </row>
    <row r="160" spans="1:3" ht="16.5" customHeight="1" thickBot="1" x14ac:dyDescent="0.35">
      <c r="A160" s="53" t="s">
        <v>241</v>
      </c>
      <c r="B160" s="55"/>
      <c r="C160" s="5">
        <f>SUM(C158:C159)</f>
        <v>0</v>
      </c>
    </row>
    <row r="161" spans="1:3" ht="10.8" thickBot="1" x14ac:dyDescent="0.35">
      <c r="A161" s="13"/>
      <c r="B161" s="5" t="s">
        <v>10</v>
      </c>
      <c r="C161" s="5" t="s">
        <v>10</v>
      </c>
    </row>
    <row r="162" spans="1:3" ht="15" customHeight="1" thickBot="1" x14ac:dyDescent="0.35">
      <c r="A162" s="56" t="s">
        <v>242</v>
      </c>
      <c r="B162" s="58"/>
      <c r="C162" s="35">
        <f>SUM(C152,C156,C160)</f>
        <v>0</v>
      </c>
    </row>
    <row r="163" spans="1:3" ht="16.5" customHeight="1" thickBot="1" x14ac:dyDescent="0.35">
      <c r="A163" s="24" t="str">
        <f>'PI skaičiuoklė'!B69</f>
        <v>Straipsnis (-iai), punktas (-ai) ir įpareigojimas</v>
      </c>
      <c r="B163" s="4"/>
      <c r="C163" s="4"/>
    </row>
    <row r="164" spans="1:3" ht="10.8" thickBot="1" x14ac:dyDescent="0.35">
      <c r="A164" s="8" t="str">
        <f>'PI skaičiuoklė'!C70</f>
        <v>Veiksmas E1</v>
      </c>
      <c r="B164" s="4"/>
      <c r="C164" s="4"/>
    </row>
    <row r="165" spans="1:3" ht="10.8" thickBot="1" x14ac:dyDescent="0.35">
      <c r="A165" s="13"/>
      <c r="B165" s="5" t="s">
        <v>164</v>
      </c>
      <c r="C165" s="5">
        <v>0</v>
      </c>
    </row>
    <row r="166" spans="1:3" ht="10.8" thickBot="1" x14ac:dyDescent="0.35">
      <c r="A166" s="13"/>
      <c r="B166" s="5" t="s">
        <v>165</v>
      </c>
      <c r="C166" s="5">
        <v>0</v>
      </c>
    </row>
    <row r="167" spans="1:3" ht="12" customHeight="1" thickBot="1" x14ac:dyDescent="0.35">
      <c r="A167" s="53" t="s">
        <v>243</v>
      </c>
      <c r="B167" s="55"/>
      <c r="C167" s="5">
        <f>SUM(C165:C166)</f>
        <v>0</v>
      </c>
    </row>
    <row r="168" spans="1:3" ht="10.8" thickBot="1" x14ac:dyDescent="0.35">
      <c r="A168" s="8" t="str">
        <f>'PI skaičiuoklė'!C71</f>
        <v>Veiksmas E2</v>
      </c>
      <c r="B168" s="4"/>
      <c r="C168" s="4"/>
    </row>
    <row r="169" spans="1:3" ht="10.8" thickBot="1" x14ac:dyDescent="0.35">
      <c r="A169" s="13"/>
      <c r="B169" s="5" t="s">
        <v>167</v>
      </c>
      <c r="C169" s="5">
        <v>0</v>
      </c>
    </row>
    <row r="170" spans="1:3" ht="10.8" thickBot="1" x14ac:dyDescent="0.35">
      <c r="A170" s="13"/>
      <c r="B170" s="5" t="s">
        <v>166</v>
      </c>
      <c r="C170" s="5">
        <v>0</v>
      </c>
    </row>
    <row r="171" spans="1:3" ht="19.05" customHeight="1" thickBot="1" x14ac:dyDescent="0.35">
      <c r="A171" s="53" t="s">
        <v>244</v>
      </c>
      <c r="B171" s="55"/>
      <c r="C171" s="5">
        <f>SUM(C169:C170)</f>
        <v>0</v>
      </c>
    </row>
    <row r="172" spans="1:3" ht="10.8" thickBot="1" x14ac:dyDescent="0.35">
      <c r="A172" s="8" t="str">
        <f>'PI skaičiuoklė'!C72</f>
        <v>Veiksmas E3</v>
      </c>
      <c r="B172" s="4"/>
      <c r="C172" s="4"/>
    </row>
    <row r="173" spans="1:3" ht="10.8" thickBot="1" x14ac:dyDescent="0.35">
      <c r="A173" s="13"/>
      <c r="B173" s="5" t="s">
        <v>194</v>
      </c>
      <c r="C173" s="5">
        <v>0</v>
      </c>
    </row>
    <row r="174" spans="1:3" ht="10.8" thickBot="1" x14ac:dyDescent="0.35">
      <c r="A174" s="13"/>
      <c r="B174" s="5" t="s">
        <v>195</v>
      </c>
      <c r="C174" s="5">
        <v>0</v>
      </c>
    </row>
    <row r="175" spans="1:3" ht="19.05" customHeight="1" thickBot="1" x14ac:dyDescent="0.35">
      <c r="A175" s="53" t="s">
        <v>245</v>
      </c>
      <c r="B175" s="55"/>
      <c r="C175" s="5">
        <f>SUM(C173:C174)</f>
        <v>0</v>
      </c>
    </row>
    <row r="176" spans="1:3" ht="10.8" thickBot="1" x14ac:dyDescent="0.35">
      <c r="A176" s="13"/>
      <c r="B176" s="5" t="s">
        <v>10</v>
      </c>
      <c r="C176" s="5"/>
    </row>
    <row r="177" spans="1:3" ht="15" customHeight="1" thickBot="1" x14ac:dyDescent="0.35">
      <c r="A177" s="56" t="s">
        <v>246</v>
      </c>
      <c r="B177" s="58"/>
      <c r="C177" s="35">
        <f>SUM(C167,C171,C175)</f>
        <v>0</v>
      </c>
    </row>
    <row r="178" spans="1:3" ht="11.55" customHeight="1" thickBot="1" x14ac:dyDescent="0.35">
      <c r="A178" s="24" t="str">
        <f>'PI skaičiuoklė'!B75</f>
        <v>Straipsnis (-iai), punktas (-ai) ir įpareigojimas</v>
      </c>
      <c r="B178" s="4"/>
      <c r="C178" s="4"/>
    </row>
    <row r="179" spans="1:3" ht="10.8" thickBot="1" x14ac:dyDescent="0.35">
      <c r="A179" s="8" t="str">
        <f>'PI skaičiuoklė'!C76</f>
        <v>Veiksmas F1</v>
      </c>
      <c r="B179" s="4"/>
      <c r="C179" s="4"/>
    </row>
    <row r="180" spans="1:3" ht="10.8" thickBot="1" x14ac:dyDescent="0.35">
      <c r="A180" s="36"/>
      <c r="B180" s="5" t="s">
        <v>172</v>
      </c>
      <c r="C180" s="5">
        <v>0</v>
      </c>
    </row>
    <row r="181" spans="1:3" ht="10.8" thickBot="1" x14ac:dyDescent="0.35">
      <c r="A181" s="13"/>
      <c r="B181" s="5" t="s">
        <v>173</v>
      </c>
      <c r="C181" s="5">
        <v>0</v>
      </c>
    </row>
    <row r="182" spans="1:3" ht="15" customHeight="1" thickBot="1" x14ac:dyDescent="0.35">
      <c r="A182" s="53" t="s">
        <v>247</v>
      </c>
      <c r="B182" s="55"/>
      <c r="C182" s="5">
        <f>SUM(C180:C181)</f>
        <v>0</v>
      </c>
    </row>
    <row r="183" spans="1:3" ht="10.8" thickBot="1" x14ac:dyDescent="0.35">
      <c r="A183" s="8" t="str">
        <f>'PI skaičiuoklė'!C77</f>
        <v>Veiksmas F2</v>
      </c>
      <c r="B183" s="4"/>
      <c r="C183" s="4"/>
    </row>
    <row r="184" spans="1:3" ht="10.8" thickBot="1" x14ac:dyDescent="0.35">
      <c r="A184" s="13"/>
      <c r="B184" s="5" t="s">
        <v>174</v>
      </c>
      <c r="C184" s="5">
        <v>0</v>
      </c>
    </row>
    <row r="185" spans="1:3" ht="10.8" thickBot="1" x14ac:dyDescent="0.35">
      <c r="A185" s="13"/>
      <c r="B185" s="5" t="s">
        <v>175</v>
      </c>
      <c r="C185" s="5">
        <v>0</v>
      </c>
    </row>
    <row r="186" spans="1:3" ht="16.5" customHeight="1" thickBot="1" x14ac:dyDescent="0.35">
      <c r="A186" s="53" t="s">
        <v>248</v>
      </c>
      <c r="B186" s="55"/>
      <c r="C186" s="5">
        <f>SUM(C184:C185)</f>
        <v>0</v>
      </c>
    </row>
    <row r="187" spans="1:3" ht="10.8" thickBot="1" x14ac:dyDescent="0.35">
      <c r="A187" s="8" t="str">
        <f>'PI skaičiuoklė'!C78</f>
        <v>Veiksmas F3</v>
      </c>
      <c r="B187" s="4"/>
      <c r="C187" s="4"/>
    </row>
    <row r="188" spans="1:3" ht="10.8" thickBot="1" x14ac:dyDescent="0.35">
      <c r="A188" s="13"/>
      <c r="B188" s="5" t="s">
        <v>185</v>
      </c>
      <c r="C188" s="5">
        <v>0</v>
      </c>
    </row>
    <row r="189" spans="1:3" ht="10.8" thickBot="1" x14ac:dyDescent="0.35">
      <c r="A189" s="13"/>
      <c r="B189" s="5" t="s">
        <v>186</v>
      </c>
      <c r="C189" s="5">
        <v>0</v>
      </c>
    </row>
    <row r="190" spans="1:3" ht="16.5" customHeight="1" thickBot="1" x14ac:dyDescent="0.35">
      <c r="A190" s="53" t="s">
        <v>249</v>
      </c>
      <c r="B190" s="55"/>
      <c r="C190" s="5">
        <f>SUM(C188:C189)</f>
        <v>0</v>
      </c>
    </row>
    <row r="191" spans="1:3" ht="10.8" thickBot="1" x14ac:dyDescent="0.35">
      <c r="A191" s="13"/>
      <c r="B191" s="5" t="s">
        <v>10</v>
      </c>
      <c r="C191" s="5" t="s">
        <v>10</v>
      </c>
    </row>
    <row r="192" spans="1:3" ht="15" customHeight="1" thickBot="1" x14ac:dyDescent="0.35">
      <c r="A192" s="56" t="s">
        <v>250</v>
      </c>
      <c r="B192" s="58"/>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Violeta Lembovič</cp:lastModifiedBy>
  <cp:lastPrinted>2020-06-30T05:46:20Z</cp:lastPrinted>
  <dcterms:created xsi:type="dcterms:W3CDTF">2017-11-29T09:20:31Z</dcterms:created>
  <dcterms:modified xsi:type="dcterms:W3CDTF">2024-01-24T08:56:47Z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