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amfs.ad.am.lt\user_home$\ausra.verpecinskiene\Documents\Del Bendrojo naudojimo objektų administravimo nuostatu keitimo\Vyriausybei 2025-08-06\"/>
    </mc:Choice>
  </mc:AlternateContent>
  <xr:revisionPtr revIDLastSave="0" documentId="8_{97B60DCE-D25E-4EA6-9789-997B754DCB12}" xr6:coauthVersionLast="47" xr6:coauthVersionMax="47" xr10:uidLastSave="{00000000-0000-0000-0000-000000000000}"/>
  <bookViews>
    <workbookView xWindow="-108" yWindow="-108" windowWidth="23256" windowHeight="1245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5" l="1"/>
  <c r="C56" i="1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H12" i="10"/>
  <c r="H13" i="10"/>
  <c r="I13" i="10"/>
  <c r="D51" i="14"/>
  <c r="D50" i="14"/>
  <c r="D47" i="14"/>
  <c r="D46" i="14"/>
  <c r="D40" i="14"/>
  <c r="D39" i="14"/>
  <c r="D36" i="14"/>
  <c r="D35" i="14"/>
  <c r="D22" i="14"/>
  <c r="D21" i="14"/>
  <c r="D18" i="14"/>
  <c r="D17" i="14"/>
  <c r="D11" i="14"/>
  <c r="D10" i="14"/>
  <c r="D7" i="14"/>
  <c r="D6" i="14"/>
  <c r="I21" i="10" l="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36"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7" i="15" s="1"/>
  <c r="G50" i="15"/>
  <c r="G49" i="15"/>
  <c r="G52" i="15" s="1"/>
  <c r="G58" i="15" s="1"/>
  <c r="G43" i="15"/>
  <c r="G42" i="15"/>
  <c r="G45" i="15" s="1"/>
  <c r="G38" i="15"/>
  <c r="G37" i="15"/>
  <c r="G40" i="15" s="1"/>
  <c r="G46" i="15" s="1"/>
  <c r="G21" i="10" l="1"/>
  <c r="G20" i="10"/>
  <c r="I25" i="10"/>
  <c r="F20" i="10"/>
  <c r="F26" i="10"/>
  <c r="G26" i="10"/>
  <c r="F25" i="10"/>
  <c r="G24" i="15"/>
  <c r="G23" i="15"/>
  <c r="G26" i="15" s="1"/>
  <c r="F13" i="10" s="1"/>
  <c r="J13" i="10" s="1"/>
  <c r="K13" i="10" s="1"/>
  <c r="G19" i="15"/>
  <c r="G18" i="15"/>
  <c r="G21" i="15" s="1"/>
  <c r="G12" i="15"/>
  <c r="G11" i="15"/>
  <c r="G14" i="15" s="1"/>
  <c r="G7" i="15"/>
  <c r="G6" i="15"/>
  <c r="E22" i="12"/>
  <c r="E21" i="12"/>
  <c r="E18" i="12"/>
  <c r="E17" i="12"/>
  <c r="E11" i="12"/>
  <c r="E10" i="12"/>
  <c r="E7" i="12"/>
  <c r="E6" i="12"/>
  <c r="I8" i="10"/>
  <c r="F12" i="10" l="1"/>
  <c r="J12" i="10" s="1"/>
  <c r="K12" i="10" s="1"/>
  <c r="L15" i="10" s="1"/>
  <c r="G27" i="15"/>
  <c r="G9" i="15"/>
  <c r="G15" i="15" s="1"/>
  <c r="J26" i="10"/>
  <c r="K26" i="10" s="1"/>
  <c r="J20" i="10"/>
  <c r="K20" i="10" s="1"/>
  <c r="H25" i="10"/>
  <c r="J25" i="10" s="1"/>
  <c r="G25" i="10"/>
  <c r="F21" i="10"/>
  <c r="I7" i="10"/>
  <c r="F8" i="10"/>
  <c r="F7" i="10" l="1"/>
  <c r="J21" i="10"/>
  <c r="K21" i="10"/>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<sst xmlns="http://schemas.openxmlformats.org/spreadsheetml/2006/main" count="245" uniqueCount="104">
  <si>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</si>
  <si>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</si>
  <si>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</si>
  <si>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</si>
  <si>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</si>
  <si>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</si>
  <si>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</si>
  <si>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</si>
  <si>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</si>
  <si>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</si>
  <si>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</si>
  <si>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</si>
  <si>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</si>
  <si>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</si>
  <si>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Lietuvos Respublikos Vyriausybės 2001 m. gegužės 23 d. nutarimo Nr. 630 „Dėl Daugiabučio namo bendrojo naudojimo objektų administravimo nuostatų patvirtinimo“</t>
  </si>
  <si>
    <t>1.1. </t>
  </si>
  <si>
    <r>
      <t xml:space="preserve">4.4. Vadovaudamasis Butų ir kitų patalpų savininkų lėšų, skiriamų namui (statiniui) atnaujinti pagal privalomuosius reikalavimus, kaupimo, dydžio apskaičiavimo, sukauptų lėšų apsaugos tvarkos aprašu, patvirtintu Lietuvos Respublikos Vyriausybės 2015 m. balandžio 15 d. nutarimu Nr. 390 „Dėl 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vertinimo išvadas ir rekomendacijas dėl reikalingų bendrojo naudojimo objektų atnaujinimo darbų, jų kiekio, į Kaupimo tvarkos apraše nurodytą maksimalų mėnesinės kaupiamosios įmokos tarifą, </t>
    </r>
    <r>
      <rPr>
        <i/>
        <sz val="12"/>
        <color rgb="FF000000"/>
        <rFont val="Times New Roman"/>
        <family val="1"/>
        <charset val="186"/>
      </rPr>
      <t>rengia metinį namo bendrojo naudojimo objektų atnaujinimo planą (toliau – metinis planas)</t>
    </r>
    <r>
      <rPr>
        <sz val="12"/>
        <color rgb="FF000000"/>
        <rFont val="Times New Roman"/>
        <family val="1"/>
        <charset val="186"/>
      </rPr>
      <t xml:space="preserve"> ir (ar) ilgalaikį (2 ir daugiau metų) namo bendrojo naudojimo objektų atnaujinimo planą (toliau – ilgalaikis planas), apskaičiuoja mėnesinės kaupiamosios įmokos tarifą ir teikia juos patalpų savininkams tvirtinti. Patvirtintą ilgalaikį ir (ar) metinį planą ir mėnesinės kaupiamosios įmokos tarifą per 5 darbo dienas skelbia savo interneto svetainėje ir teikia patalpų savininkams Nuostatų V skyriuje nurodytu būdu. Jei įvertinus namo būklę atnaujinimo darbai nerekomenduoti, metinio ar ilgalaikio plano galima nerengti.</t>
    </r>
  </si>
  <si>
    <t>1.1.1.</t>
  </si>
  <si>
    <t>rengia metinį namo bendrojo naudojimo objektų atnaujinimo planą</t>
  </si>
  <si>
    <t>1.1.2.</t>
  </si>
  <si>
    <t>teikia tvirtinti patalpų savininkams</t>
  </si>
  <si>
    <t>...</t>
  </si>
  <si>
    <t>Iš viso prisitaikymo išlaidų pagal įpareigojimą A</t>
  </si>
  <si>
    <t> 1.2.</t>
  </si>
  <si>
    <t>Straipsnis (-iai), punktas (-ai) ir įpareigojimas</t>
  </si>
  <si>
    <t>1.2.1.</t>
  </si>
  <si>
    <t>Veiksmas B1</t>
  </si>
  <si>
    <t>1.2.2.</t>
  </si>
  <si>
    <t>Veiksmas B2</t>
  </si>
  <si>
    <t>.......</t>
  </si>
  <si>
    <t>Iš viso prisitaikymo išlaidų pagal įpareigojimą B</t>
  </si>
  <si>
    <t>Iš viso prisitaikymo išlaidų pagal galiojantį teisės aktą, Eur</t>
  </si>
  <si>
    <t>2.</t>
  </si>
  <si>
    <t>Lietuvos Respublikos Vyriausybės nutarimo „Dėl Lietuvos Respublikos Vyriausybės 2001 m. gegužės 23 d. nutarimo Nr. 630 „Dėl Daugiabučio namo bendrojo naudojimo objektų administravimo nuostatų patvirtinimo“ pakeitimo“ projektas</t>
  </si>
  <si>
    <t>2.1. </t>
  </si>
  <si>
    <r>
      <t xml:space="preserve">4.4. Vadovaudamasis </t>
    </r>
    <r>
      <rPr>
        <sz val="12"/>
        <color theme="1"/>
        <rFont val="Times New Roman"/>
        <family val="1"/>
        <charset val="186"/>
      </rPr>
      <t>Butų ir kitų patalpų savininkų lėšų, skiriamų namui (statiniui) atnaujinti pagal privalomuosius reikalavimus, kaupimo, dydžio apskaičiavimo, sukauptų lėšų apsaugos tvarkos aprašu, patvirtintu</t>
    </r>
    <r>
      <rPr>
        <sz val="12"/>
        <color rgb="FF000000"/>
        <rFont val="Times New Roman"/>
        <family val="1"/>
        <charset val="186"/>
      </rPr>
      <t xml:space="preserve"> Lietuvos Respublikos Vyriausybės 2015 m. balandžio 15 d. nutarimu Nr. 390 „Dėl </t>
    </r>
    <r>
      <rPr>
        <sz val="12"/>
        <color theme="1"/>
        <rFont val="Times New Roman"/>
        <family val="1"/>
        <charset val="186"/>
      </rPr>
      <t>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pagal privalomuosius reikalavimus vertinimo išvadas ir rekomendacijas</t>
    </r>
    <r>
      <rPr>
        <sz val="12"/>
        <color rgb="FF000000"/>
        <rFont val="Times New Roman"/>
        <family val="1"/>
        <charset val="186"/>
      </rPr>
      <t xml:space="preserve">, </t>
    </r>
    <r>
      <rPr>
        <sz val="12"/>
        <color theme="1"/>
        <rFont val="Times New Roman"/>
        <family val="1"/>
        <charset val="186"/>
      </rPr>
      <t>nustato jų atnaujinimo pagal privalomuosius reikalavimus poreikius ir</t>
    </r>
    <r>
      <rPr>
        <sz val="12"/>
        <color rgb="FF000000"/>
        <rFont val="Times New Roman"/>
        <family val="1"/>
        <charset val="186"/>
      </rPr>
      <t xml:space="preserve"> parengia siūlomų priemonių, kurioms finansuoti lėšos bus kaupiamos </t>
    </r>
    <r>
      <rPr>
        <sz val="12"/>
        <color theme="1"/>
        <rFont val="Times New Roman"/>
        <family val="1"/>
        <charset val="186"/>
      </rPr>
      <t xml:space="preserve">dvejus ar daugiau metų sąrašą, numato šių priemonių </t>
    </r>
    <r>
      <rPr>
        <sz val="12"/>
        <color rgb="FF000000"/>
        <rFont val="Times New Roman"/>
        <family val="1"/>
        <charset val="186"/>
      </rPr>
      <t xml:space="preserve">įgyvendinimo orientacinę kainą, lėšų kaupimo pradžią, trukmę, pabaigą </t>
    </r>
    <r>
      <rPr>
        <sz val="12"/>
        <color theme="1"/>
        <rFont val="Times New Roman"/>
        <family val="1"/>
        <charset val="186"/>
      </rPr>
      <t xml:space="preserve">(toliau – ilgalaikis planas) ir apskaičiuoja </t>
    </r>
    <r>
      <rPr>
        <sz val="12"/>
        <color rgb="FF000000"/>
        <rFont val="Times New Roman"/>
        <family val="1"/>
        <charset val="186"/>
      </rPr>
      <t>mėnesinės</t>
    </r>
    <r>
      <rPr>
        <sz val="12"/>
        <color theme="1"/>
        <rFont val="Times New Roman"/>
        <family val="1"/>
        <charset val="186"/>
      </rPr>
      <t xml:space="preserve"> kaupiamosios įmokos </t>
    </r>
    <r>
      <rPr>
        <sz val="12"/>
        <color rgb="FF000000"/>
        <rFont val="Times New Roman"/>
        <family val="1"/>
        <charset val="186"/>
      </rPr>
      <t>tarifo pagal ilgalaikį planą dalį.</t>
    </r>
    <r>
      <rPr>
        <sz val="12"/>
        <color theme="1"/>
        <rFont val="Times New Roman"/>
        <family val="1"/>
        <charset val="186"/>
      </rPr>
      <t xml:space="preserve"> </t>
    </r>
    <r>
      <rPr>
        <sz val="12"/>
        <color rgb="FF000000"/>
        <rFont val="Times New Roman"/>
        <family val="1"/>
        <charset val="186"/>
      </rPr>
      <t xml:space="preserve">Ilgalaikį planą ir apskaičiuotą tarifo pagal ilgalaikį planą dalį </t>
    </r>
    <r>
      <rPr>
        <sz val="12"/>
        <color theme="1"/>
        <rFont val="Times New Roman"/>
        <family val="1"/>
        <charset val="186"/>
      </rPr>
      <t xml:space="preserve">teikia patalpų savininkams tvirtinti </t>
    </r>
    <r>
      <rPr>
        <sz val="12"/>
        <color rgb="FF000000"/>
        <rFont val="Times New Roman"/>
        <family val="1"/>
        <charset val="186"/>
      </rPr>
      <t>Civilinio kodekso 4.85 straipsnyje nustatyta tvarka</t>
    </r>
    <r>
      <rPr>
        <sz val="12"/>
        <color theme="1"/>
        <rFont val="Times New Roman"/>
        <family val="1"/>
        <charset val="186"/>
      </rPr>
      <t>.</t>
    </r>
    <r>
      <rPr>
        <sz val="12"/>
        <color rgb="FF000000"/>
        <rFont val="Times New Roman"/>
        <family val="1"/>
        <charset val="186"/>
      </rPr>
      <t xml:space="preserve"> Patvirtintą ilgalaikį planą ir duomenis apie mėnesinės kaupiamosios įmokos tarifo pagal ilgalaikį planą dalį per 5 darbo dienas skelbia savo interneto svetainėje ir teikia patalpų savininkams Nuostatų V skyriuje nurodytu būdu. </t>
    </r>
    <r>
      <rPr>
        <sz val="12"/>
        <color theme="1"/>
        <rFont val="Times New Roman"/>
        <family val="1"/>
        <charset val="186"/>
      </rPr>
      <t>Jei įvertinus namo būklę atnaujinimo darbai nerekomenduoti, ilgalaikio plano galima nerengti.</t>
    </r>
  </si>
  <si>
    <t>2.1.1.</t>
  </si>
  <si>
    <t>nerengia metinio plano</t>
  </si>
  <si>
    <t>2.1.2.</t>
  </si>
  <si>
    <t>neteikia tvirtinti patalpų savininkams</t>
  </si>
  <si>
    <t> 2.2.</t>
  </si>
  <si>
    <t>2.2.1.</t>
  </si>
  <si>
    <t>2.2.2.</t>
  </si>
  <si>
    <t>Iš viso prisitaikymo išlaidų pagal teisės akto projektą, Eur</t>
  </si>
  <si>
    <t>Teisės akto projektu numatomas sukelti prisitaikymo išlaidų pokytis, Eur</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</si>
  <si>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</si>
  <si>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</si>
  <si>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</si>
  <si>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</si>
  <si>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</si>
  <si>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</si>
  <si>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</si>
  <si>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</si>
  <si>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administravimo specialistas</t>
  </si>
  <si>
    <t>A1.2</t>
  </si>
  <si>
    <t>Iš viso D išlaidų veiksmui A1, Eur</t>
  </si>
  <si>
    <t>A2.2</t>
  </si>
  <si>
    <t>Iš viso D išlaidų veiksmui A2, Eur</t>
  </si>
  <si>
    <t>Iš viso D išlaidų pagal įpareigojimą A, Eur</t>
  </si>
  <si>
    <t>B1.1</t>
  </si>
  <si>
    <t>B1.2</t>
  </si>
  <si>
    <t>Iš viso D išlaidų veiksmui B1, Eur</t>
  </si>
  <si>
    <t>B2.1</t>
  </si>
  <si>
    <t>B2.2</t>
  </si>
  <si>
    <t>Iš viso D išlaidų veiksmui B2, Eur</t>
  </si>
  <si>
    <t>Iš viso D išlaidų pagal įpareigojimą B, Eur</t>
  </si>
  <si>
    <t>Išlaidų darbuotojams (D) apskaičiavimas (teisės akto projektas)</t>
  </si>
  <si>
    <t xml:space="preserve">Teisės akto projekto straipsnis, punktas ir įpareigojimas </t>
  </si>
  <si>
    <t>A2.1</t>
  </si>
  <si>
    <t>Išlaidų investicijoms (I) apskaičiavimas (galiojantis teisės aktas)</t>
  </si>
  <si>
    <t>Teisės akto straipsnis, punktas ir įpareigojimas</t>
  </si>
  <si>
    <t>Objektas</t>
  </si>
  <si>
    <t>A1.1</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</si>
  <si>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</si>
  <si>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</si>
  <si>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</si>
  <si>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</si>
  <si>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</si>
  <si>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t>
  </si>
  <si>
    <t>Iš viso išlaidų investicijoms pagal įpareigojimą B</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</si>
  <si>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</si>
  <si>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</si>
  <si>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</si>
  <si>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</si>
  <si>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</si>
  <si>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</si>
  <si>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</si>
  <si>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</si>
  <si>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t>
  </si>
  <si>
    <t>Iš viso išlaidų medžiagoms pagal įpareigojimą A</t>
  </si>
  <si>
    <t>Iš viso išlaidų medžiagoms pagal veiksmą B1</t>
  </si>
  <si>
    <t>Iš viso išlaidų medžiagoms pagal veiksmą B2</t>
  </si>
  <si>
    <t>Iš viso išlaidų medžiagoms pagal įpareigojimą B</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</si>
  <si>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</si>
  <si>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</si>
  <si>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</si>
  <si>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</si>
  <si>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</si>
  <si>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</si>
  <si>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</si>
  <si>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</si>
  <si>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</si>
  <si>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</si>
  <si>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Išlaidų iš išorės įsigyjamoms paslaugoms (darbams) (E) apskaičiavimas (teisės akto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</si>
</sst>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12"/>
      <color rgb="FF000000"/>
      <name val="Times New Roman"/>
      <family val="1"/>
      <charset val="186"/>
    </font>
    <font>
      <i/>
      <sz val="12"/>
      <color rgb="FF000000"/>
      <name val="Times New Roman"/>
      <family val="1"/>
      <charset val="186"/>
    </font>
    <font>
      <sz val="12"/>
      <color theme="1"/>
      <name val="Times New Roman"/>
      <family val="1"/>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76">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0" borderId="0" xfId="0" applyFont="1"/>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31"/>
  <sheetViews>
    <sheetView tabSelected="1" zoomScaleNormal="100" workbookViewId="0">
      <pane ySplit="4" topLeftCell="A11" activePane="bottomLeft" state="frozen"/>
      <selection activeCell="B1" sqref="B1"/>
      <selection pane="bottomLeft" activeCell="C8" sqref="C8"/>
    </sheetView>
  </sheetViews>
  <sheetFormatPr defaultColWidth="8.6640625" defaultRowHeight="10.199999999999999" x14ac:dyDescent="0.3"/>
  <cols>
    <col min="1" max="1" width="6.88671875" style="1" customWidth="1"/>
    <col min="2" max="2" width="23.6640625" style="1" customWidth="1"/>
    <col min="3" max="3" width="13" style="1" customWidth="1"/>
    <col min="4" max="4" width="19" style="1" customWidth="1"/>
    <col min="5" max="5" width="14.109375" style="1" customWidth="1"/>
    <col min="6" max="6" width="11.88671875" style="1" customWidth="1"/>
    <col min="7" max="7" width="12.44140625" style="1" customWidth="1"/>
    <col min="8" max="8" width="11.88671875" style="1" customWidth="1"/>
    <col min="9" max="9" width="13.5546875" style="1" customWidth="1"/>
    <col min="10" max="10" width="18.109375" style="1" customWidth="1"/>
    <col min="11" max="11" width="36.33203125" style="1" customWidth="1"/>
    <col min="12" max="12" width="24.5546875" style="1" customWidth="1"/>
    <col min="13" max="16384" width="8.6640625" style="1"/>
  </cols>
  <sheetData>
    <row r="1" spans="1:12" ht="12" customHeight="1" x14ac:dyDescent="0.3">
      <c r="A1" s="42" t="s">
        <v>0</v>
      </c>
      <c r="B1" s="43"/>
      <c r="C1" s="43"/>
      <c r="D1" s="43"/>
      <c r="E1" s="43"/>
      <c r="F1" s="43"/>
      <c r="G1" s="43"/>
      <c r="H1" s="43"/>
      <c r="I1" s="43"/>
      <c r="J1" s="43"/>
      <c r="K1" s="43"/>
      <c r="L1" s="44"/>
    </row>
    <row r="2" spans="1:12" ht="7.5" customHeight="1" thickBot="1" x14ac:dyDescent="0.35">
      <c r="A2" s="45"/>
      <c r="B2" s="46"/>
      <c r="C2" s="46"/>
      <c r="D2" s="46"/>
      <c r="E2" s="46"/>
      <c r="F2" s="46"/>
      <c r="G2" s="46"/>
      <c r="H2" s="46"/>
      <c r="I2" s="46"/>
      <c r="J2" s="46"/>
      <c r="K2" s="46"/>
      <c r="L2" s="47"/>
    </row>
    <row r="3" spans="1:12" ht="104.25" customHeight="1" thickBot="1" x14ac:dyDescent="0.35">
      <c r="A3" s="13" t="s">
        <v>1</v>
      </c>
      <c r="B3" s="14" t="s">
        <v>2</v>
      </c>
      <c r="C3" s="14" t="s">
        <v>3</v>
      </c>
      <c r="D3" s="14" t="s">
        <v>4</v>
      </c>
      <c r="E3" s="14" t="s">
        <v>5</v>
      </c>
      <c r="F3" s="15" t="s">
        <v>6</v>
      </c>
      <c r="G3" s="15" t="s">
        <v>7</v>
      </c>
      <c r="H3" s="15" t="s">
        <v>8</v>
      </c>
      <c r="I3" s="15" t="s">
        <v>9</v>
      </c>
      <c r="J3" s="16" t="s">
        <v>10</v>
      </c>
      <c r="K3" s="14" t="s">
        <v>11</v>
      </c>
      <c r="L3" s="16" t="s">
        <v>12</v>
      </c>
    </row>
    <row r="4" spans="1:12" ht="15.75" customHeight="1" thickBot="1" x14ac:dyDescent="0.35">
      <c r="A4" s="21">
        <v>1</v>
      </c>
      <c r="B4" s="17">
        <v>2</v>
      </c>
      <c r="C4" s="17">
        <v>3</v>
      </c>
      <c r="D4" s="17">
        <v>4</v>
      </c>
      <c r="E4" s="17">
        <v>5</v>
      </c>
      <c r="F4" s="17">
        <v>6</v>
      </c>
      <c r="G4" s="17">
        <v>7</v>
      </c>
      <c r="H4" s="17">
        <v>8</v>
      </c>
      <c r="I4" s="17">
        <v>9</v>
      </c>
      <c r="J4" s="17">
        <v>10</v>
      </c>
      <c r="K4" s="17">
        <v>11</v>
      </c>
      <c r="L4" s="17">
        <v>12</v>
      </c>
    </row>
    <row r="5" spans="1:12" ht="18" customHeight="1" thickBot="1" x14ac:dyDescent="0.35">
      <c r="A5" s="18" t="s">
        <v>13</v>
      </c>
      <c r="B5" s="48" t="s">
        <v>14</v>
      </c>
      <c r="C5" s="49"/>
      <c r="D5" s="49"/>
      <c r="E5" s="49"/>
      <c r="F5" s="49"/>
      <c r="G5" s="49"/>
      <c r="H5" s="49"/>
      <c r="I5" s="49"/>
      <c r="J5" s="49"/>
      <c r="K5" s="49"/>
      <c r="L5" s="50"/>
    </row>
    <row r="6" spans="1:12" ht="16.2" thickBot="1" x14ac:dyDescent="0.35">
      <c r="A6" s="2" t="s">
        <v>15</v>
      </c>
      <c r="B6" s="41" t="s">
        <v>16</v>
      </c>
      <c r="C6" s="37"/>
      <c r="D6" s="5"/>
      <c r="E6" s="6">
        <v>182</v>
      </c>
      <c r="F6" s="37"/>
      <c r="G6" s="37"/>
      <c r="H6" s="37"/>
      <c r="I6" s="37"/>
      <c r="J6" s="37"/>
      <c r="K6" s="37"/>
      <c r="L6" s="37"/>
    </row>
    <row r="7" spans="1:12" ht="22.5" customHeight="1" thickBot="1" x14ac:dyDescent="0.35">
      <c r="A7" s="2" t="s">
        <v>17</v>
      </c>
      <c r="B7" s="38"/>
      <c r="C7" s="8" t="s">
        <v>18</v>
      </c>
      <c r="D7" s="37"/>
      <c r="E7" s="4"/>
      <c r="F7" s="5">
        <f>'Išlaidos darbuotojams'!G9</f>
        <v>379.92</v>
      </c>
      <c r="G7" s="5">
        <f>'Išlaidos investicijoms'!D8</f>
        <v>0</v>
      </c>
      <c r="H7" s="5">
        <f>'Išlaidos medžiagoms'!E8</f>
        <v>0</v>
      </c>
      <c r="I7" s="5">
        <f>'Išlaidos paslaugoms'!C8</f>
        <v>0</v>
      </c>
      <c r="J7" s="5">
        <f>0.05*(F7+G7+H7+I7)</f>
        <v>18.996000000000002</v>
      </c>
      <c r="K7" s="5">
        <f>SUM(F7:J7)</f>
        <v>398.916</v>
      </c>
      <c r="L7" s="39"/>
    </row>
    <row r="8" spans="1:12" ht="31.2" thickBot="1" x14ac:dyDescent="0.35">
      <c r="A8" s="2" t="s">
        <v>19</v>
      </c>
      <c r="B8" s="38"/>
      <c r="C8" s="8" t="s">
        <v>20</v>
      </c>
      <c r="D8" s="37"/>
      <c r="E8" s="4"/>
      <c r="F8" s="5">
        <f>'Išlaidos darbuotojams'!G14</f>
        <v>253.28</v>
      </c>
      <c r="G8" s="5">
        <f>'Išlaidos investicijoms'!D12</f>
        <v>0</v>
      </c>
      <c r="H8" s="5">
        <f>'Išlaidos medžiagoms'!E12</f>
        <v>0</v>
      </c>
      <c r="I8" s="5">
        <f>'Išlaidos paslaugoms'!C12</f>
        <v>0</v>
      </c>
      <c r="J8" s="5">
        <f>0.05*(F8+G8+H8+I8)</f>
        <v>12.664000000000001</v>
      </c>
      <c r="K8" s="5">
        <f>SUM(F8:J8)</f>
        <v>265.94400000000002</v>
      </c>
      <c r="L8" s="39"/>
    </row>
    <row r="9" spans="1:12" ht="10.8" thickBot="1" x14ac:dyDescent="0.35">
      <c r="A9" s="2" t="s">
        <v>21</v>
      </c>
      <c r="B9" s="38"/>
      <c r="C9" s="5" t="s">
        <v>21</v>
      </c>
      <c r="D9" s="37"/>
      <c r="E9" s="4"/>
      <c r="F9" s="9"/>
      <c r="G9" s="5"/>
      <c r="H9" s="5"/>
      <c r="I9" s="5"/>
      <c r="J9" s="5"/>
      <c r="K9" s="5"/>
      <c r="L9" s="39"/>
    </row>
    <row r="10" spans="1:12" ht="12.6" customHeight="1" thickBot="1" x14ac:dyDescent="0.35">
      <c r="A10" s="2"/>
      <c r="B10" s="51" t="s">
        <v>22</v>
      </c>
      <c r="C10" s="52"/>
      <c r="D10" s="52"/>
      <c r="E10" s="52"/>
      <c r="F10" s="52"/>
      <c r="G10" s="52"/>
      <c r="H10" s="52"/>
      <c r="I10" s="52"/>
      <c r="J10" s="52"/>
      <c r="K10" s="53"/>
      <c r="L10" s="5">
        <f>SUM(K7:K8)*E6</f>
        <v>121004.52</v>
      </c>
    </row>
    <row r="11" spans="1:12" ht="27" customHeight="1" thickBot="1" x14ac:dyDescent="0.35">
      <c r="A11" s="2" t="s">
        <v>23</v>
      </c>
      <c r="B11" s="3" t="s">
        <v>24</v>
      </c>
      <c r="C11" s="4"/>
      <c r="D11" s="5"/>
      <c r="E11" s="6">
        <v>0</v>
      </c>
      <c r="F11" s="4"/>
      <c r="G11" s="4"/>
      <c r="H11" s="4"/>
      <c r="I11" s="4"/>
      <c r="J11" s="4"/>
      <c r="K11" s="4"/>
      <c r="L11" s="37"/>
    </row>
    <row r="12" spans="1:12" ht="23.25" customHeight="1" thickBot="1" x14ac:dyDescent="0.35">
      <c r="A12" s="2" t="s">
        <v>25</v>
      </c>
      <c r="B12" s="7"/>
      <c r="C12" s="6" t="s">
        <v>26</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0.8" thickBot="1" x14ac:dyDescent="0.35">
      <c r="A13" s="2" t="s">
        <v>27</v>
      </c>
      <c r="B13" s="7"/>
      <c r="C13" s="6" t="s">
        <v>28</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0.8" thickBot="1" x14ac:dyDescent="0.35">
      <c r="A14" s="2" t="s">
        <v>21</v>
      </c>
      <c r="B14" s="7"/>
      <c r="C14" s="6" t="s">
        <v>29</v>
      </c>
      <c r="D14" s="4"/>
      <c r="E14" s="4"/>
      <c r="F14" s="9"/>
      <c r="G14" s="5"/>
      <c r="H14" s="5"/>
      <c r="I14" s="5"/>
      <c r="J14" s="5"/>
      <c r="K14" s="5"/>
      <c r="L14" s="37"/>
    </row>
    <row r="15" spans="1:12" ht="10.8" thickBot="1" x14ac:dyDescent="0.35">
      <c r="A15" s="2"/>
      <c r="B15" s="51" t="s">
        <v>30</v>
      </c>
      <c r="C15" s="52"/>
      <c r="D15" s="52"/>
      <c r="E15" s="52"/>
      <c r="F15" s="52"/>
      <c r="G15" s="52"/>
      <c r="H15" s="52"/>
      <c r="I15" s="52"/>
      <c r="J15" s="52"/>
      <c r="K15" s="53"/>
      <c r="L15" s="10">
        <f>SUM(K12:K13)*E11</f>
        <v>0</v>
      </c>
    </row>
    <row r="16" spans="1:12" ht="10.8" thickBot="1" x14ac:dyDescent="0.35">
      <c r="A16" s="2"/>
      <c r="B16" s="5" t="s">
        <v>21</v>
      </c>
      <c r="C16" s="5"/>
      <c r="D16" s="5"/>
      <c r="E16" s="5"/>
      <c r="F16" s="5"/>
      <c r="G16" s="5"/>
      <c r="H16" s="5"/>
      <c r="I16" s="5"/>
      <c r="J16" s="5"/>
      <c r="K16" s="5"/>
      <c r="L16" s="5" t="s">
        <v>21</v>
      </c>
    </row>
    <row r="17" spans="1:12" ht="12" customHeight="1" thickBot="1" x14ac:dyDescent="0.35">
      <c r="A17" s="2"/>
      <c r="B17" s="54" t="s">
        <v>31</v>
      </c>
      <c r="C17" s="55"/>
      <c r="D17" s="55"/>
      <c r="E17" s="55"/>
      <c r="F17" s="55"/>
      <c r="G17" s="55"/>
      <c r="H17" s="55"/>
      <c r="I17" s="55"/>
      <c r="J17" s="55"/>
      <c r="K17" s="56"/>
      <c r="L17" s="11">
        <f>SUM(L10,L15)</f>
        <v>121004.52</v>
      </c>
    </row>
    <row r="18" spans="1:12" s="20" customFormat="1" ht="27" customHeight="1" thickBot="1" x14ac:dyDescent="0.35">
      <c r="A18" s="19" t="s">
        <v>32</v>
      </c>
      <c r="B18" s="57" t="s">
        <v>33</v>
      </c>
      <c r="C18" s="58"/>
      <c r="D18" s="58"/>
      <c r="E18" s="58"/>
      <c r="F18" s="58"/>
      <c r="G18" s="58"/>
      <c r="H18" s="58"/>
      <c r="I18" s="58"/>
      <c r="J18" s="58"/>
      <c r="K18" s="58"/>
      <c r="L18" s="59"/>
    </row>
    <row r="19" spans="1:12" ht="16.2" thickBot="1" x14ac:dyDescent="0.35">
      <c r="A19" s="2" t="s">
        <v>34</v>
      </c>
      <c r="B19" s="41" t="s">
        <v>35</v>
      </c>
      <c r="C19" s="37"/>
      <c r="D19" s="5"/>
      <c r="E19" s="6">
        <v>182</v>
      </c>
      <c r="F19" s="4"/>
      <c r="G19" s="4"/>
      <c r="H19" s="4"/>
      <c r="I19" s="4"/>
      <c r="J19" s="4"/>
      <c r="K19" s="4"/>
      <c r="L19" s="4"/>
    </row>
    <row r="20" spans="1:12" ht="21" thickBot="1" x14ac:dyDescent="0.35">
      <c r="A20" s="2" t="s">
        <v>36</v>
      </c>
      <c r="B20" s="7"/>
      <c r="C20" s="6" t="s">
        <v>37</v>
      </c>
      <c r="D20" s="4"/>
      <c r="E20" s="4"/>
      <c r="F20" s="5">
        <f>'Išlaidos darbuotojams'!G40</f>
        <v>0</v>
      </c>
      <c r="G20" s="5">
        <f>'Išlaidos investicijoms'!D37</f>
        <v>0</v>
      </c>
      <c r="H20" s="5">
        <f>'Išlaidos medžiagoms'!E40</f>
        <v>0</v>
      </c>
      <c r="I20" s="5">
        <f>'Išlaidos paslaugoms'!C39</f>
        <v>0</v>
      </c>
      <c r="J20" s="5">
        <f>0.05*(F20+G20+H20+I20)</f>
        <v>0</v>
      </c>
      <c r="K20" s="5">
        <f>SUM(F20:J20)</f>
        <v>0</v>
      </c>
      <c r="L20" s="4"/>
    </row>
    <row r="21" spans="1:12" ht="31.2" thickBot="1" x14ac:dyDescent="0.35">
      <c r="A21" s="2" t="s">
        <v>38</v>
      </c>
      <c r="B21" s="7"/>
      <c r="C21" s="6" t="s">
        <v>39</v>
      </c>
      <c r="D21" s="4"/>
      <c r="E21" s="4"/>
      <c r="F21" s="5">
        <f>'Išlaidos darbuotojams'!G45</f>
        <v>0</v>
      </c>
      <c r="G21" s="5">
        <f>'Išlaidos investicijoms'!D41</f>
        <v>0</v>
      </c>
      <c r="H21" s="5">
        <f>'Išlaidos medžiagoms'!E44</f>
        <v>0</v>
      </c>
      <c r="I21" s="5">
        <f>'Išlaidos paslaugoms'!C43</f>
        <v>0</v>
      </c>
      <c r="J21" s="5">
        <f>0.05*(F21+G21+H21+I21)</f>
        <v>0</v>
      </c>
      <c r="K21" s="5">
        <f>SUM(F21:J21)</f>
        <v>0</v>
      </c>
      <c r="L21" s="4"/>
    </row>
    <row r="22" spans="1:12" ht="10.8" thickBot="1" x14ac:dyDescent="0.35">
      <c r="A22" s="2" t="s">
        <v>21</v>
      </c>
      <c r="B22" s="7"/>
      <c r="C22" s="6" t="s">
        <v>21</v>
      </c>
      <c r="D22" s="4"/>
      <c r="E22" s="4"/>
      <c r="F22" s="9"/>
      <c r="G22" s="5"/>
      <c r="H22" s="5"/>
      <c r="I22" s="5"/>
      <c r="J22" s="5"/>
      <c r="K22" s="5"/>
      <c r="L22" s="4"/>
    </row>
    <row r="23" spans="1:12" ht="18.899999999999999" customHeight="1" thickBot="1" x14ac:dyDescent="0.35">
      <c r="A23" s="2"/>
      <c r="B23" s="51" t="s">
        <v>22</v>
      </c>
      <c r="C23" s="52"/>
      <c r="D23" s="52"/>
      <c r="E23" s="52"/>
      <c r="F23" s="52"/>
      <c r="G23" s="52"/>
      <c r="H23" s="52"/>
      <c r="I23" s="52"/>
      <c r="J23" s="52"/>
      <c r="K23" s="53"/>
      <c r="L23" s="10">
        <f>SUM(K20:K21)*E19</f>
        <v>0</v>
      </c>
    </row>
    <row r="24" spans="1:12" ht="30.6" customHeight="1" thickBot="1" x14ac:dyDescent="0.35">
      <c r="A24" s="2" t="s">
        <v>40</v>
      </c>
      <c r="B24" s="3" t="s">
        <v>24</v>
      </c>
      <c r="C24" s="37"/>
      <c r="D24" s="5"/>
      <c r="E24" s="6">
        <v>0</v>
      </c>
      <c r="F24" s="37"/>
      <c r="G24" s="37"/>
      <c r="H24" s="37"/>
      <c r="I24" s="37"/>
      <c r="J24" s="37"/>
      <c r="K24" s="37"/>
      <c r="L24" s="37"/>
    </row>
    <row r="25" spans="1:12" ht="10.8" thickBot="1" x14ac:dyDescent="0.35">
      <c r="A25" s="2" t="s">
        <v>41</v>
      </c>
      <c r="B25" s="38"/>
      <c r="C25" s="6" t="s">
        <v>26</v>
      </c>
      <c r="D25" s="37"/>
      <c r="E25" s="37"/>
      <c r="F25" s="5">
        <f>'Išlaidos darbuotojams'!G52</f>
        <v>0</v>
      </c>
      <c r="G25" s="5">
        <f>'Išlaidos investicijoms'!D48</f>
        <v>0</v>
      </c>
      <c r="H25" s="5">
        <f>'Išlaidos medžiagoms'!E51</f>
        <v>0</v>
      </c>
      <c r="I25" s="5">
        <f>'Išlaidos paslaugoms'!C50</f>
        <v>0</v>
      </c>
      <c r="J25" s="5">
        <f>0.05*(F25+G25+H25+I25)</f>
        <v>0</v>
      </c>
      <c r="K25" s="5">
        <f>SUM(F25:J25)</f>
        <v>0</v>
      </c>
      <c r="L25" s="37"/>
    </row>
    <row r="26" spans="1:12" ht="10.8" thickBot="1" x14ac:dyDescent="0.35">
      <c r="A26" s="2" t="s">
        <v>42</v>
      </c>
      <c r="B26" s="38"/>
      <c r="C26" s="6" t="s">
        <v>28</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2" ht="10.8" thickBot="1" x14ac:dyDescent="0.35">
      <c r="A27" s="2" t="s">
        <v>21</v>
      </c>
      <c r="B27" s="38"/>
      <c r="C27" s="6" t="s">
        <v>21</v>
      </c>
      <c r="D27" s="37"/>
      <c r="E27" s="37"/>
      <c r="F27" s="9"/>
      <c r="G27" s="5"/>
      <c r="H27" s="5"/>
      <c r="I27" s="5"/>
      <c r="J27" s="5"/>
      <c r="K27" s="5"/>
      <c r="L27" s="37"/>
    </row>
    <row r="28" spans="1:12" ht="10.8" thickBot="1" x14ac:dyDescent="0.35">
      <c r="A28" s="2"/>
      <c r="B28" s="51" t="s">
        <v>30</v>
      </c>
      <c r="C28" s="52"/>
      <c r="D28" s="52"/>
      <c r="E28" s="52"/>
      <c r="F28" s="52"/>
      <c r="G28" s="52"/>
      <c r="H28" s="52"/>
      <c r="I28" s="52"/>
      <c r="J28" s="52"/>
      <c r="K28" s="53"/>
      <c r="L28" s="10">
        <f>SUM(K25:K26)*E24</f>
        <v>0</v>
      </c>
    </row>
    <row r="29" spans="1:12" ht="12" customHeight="1" thickBot="1" x14ac:dyDescent="0.35">
      <c r="A29" s="2"/>
      <c r="B29" s="5" t="s">
        <v>21</v>
      </c>
      <c r="C29" s="5"/>
      <c r="D29" s="5"/>
      <c r="E29" s="5"/>
      <c r="F29" s="5"/>
      <c r="G29" s="5"/>
      <c r="H29" s="5"/>
      <c r="I29" s="5"/>
      <c r="J29" s="5"/>
      <c r="K29" s="5"/>
      <c r="L29" s="5"/>
    </row>
    <row r="30" spans="1:12" ht="12" customHeight="1" thickBot="1" x14ac:dyDescent="0.35">
      <c r="A30" s="2"/>
      <c r="B30" s="54" t="s">
        <v>43</v>
      </c>
      <c r="C30" s="55"/>
      <c r="D30" s="55"/>
      <c r="E30" s="55"/>
      <c r="F30" s="55"/>
      <c r="G30" s="55"/>
      <c r="H30" s="55"/>
      <c r="I30" s="55"/>
      <c r="J30" s="55"/>
      <c r="K30" s="56"/>
      <c r="L30" s="11">
        <f>SUM(L23,L28)</f>
        <v>0</v>
      </c>
    </row>
    <row r="31" spans="1:12" ht="10.8" thickBot="1" x14ac:dyDescent="0.35">
      <c r="A31" s="2"/>
      <c r="B31" s="54" t="s">
        <v>44</v>
      </c>
      <c r="C31" s="55"/>
      <c r="D31" s="55"/>
      <c r="E31" s="55"/>
      <c r="F31" s="55"/>
      <c r="G31" s="55"/>
      <c r="H31" s="55"/>
      <c r="I31" s="55"/>
      <c r="J31" s="55"/>
      <c r="K31" s="56"/>
      <c r="L31" s="22">
        <f>+L30-L17</f>
        <v>-121004.52</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58"/>
  <sheetViews>
    <sheetView topLeftCell="A35" zoomScale="85" zoomScaleNormal="85" workbookViewId="0">
      <selection activeCell="G15" sqref="G15"/>
    </sheetView>
  </sheetViews>
  <sheetFormatPr defaultColWidth="8.6640625" defaultRowHeight="10.199999999999999" x14ac:dyDescent="0.3"/>
  <cols>
    <col min="1" max="1" width="30.6640625" style="1" customWidth="1"/>
    <col min="2" max="2" width="12.88671875" style="1" customWidth="1"/>
    <col min="3" max="3" width="11.109375" style="1" customWidth="1"/>
    <col min="4" max="4" width="26.5546875" style="1" customWidth="1"/>
    <col min="5" max="5" width="25" style="1" customWidth="1"/>
    <col min="6" max="6" width="10.6640625" style="1" bestFit="1" customWidth="1"/>
    <col min="7" max="7" width="13.88671875" style="1" customWidth="1"/>
    <col min="8" max="16384" width="8.6640625" style="1"/>
  </cols>
  <sheetData>
    <row r="1" spans="1:7" ht="18" customHeight="1" thickBot="1" x14ac:dyDescent="0.35">
      <c r="A1" s="60" t="s">
        <v>45</v>
      </c>
      <c r="B1" s="61"/>
      <c r="C1" s="61"/>
      <c r="D1" s="61"/>
      <c r="E1" s="61"/>
      <c r="F1" s="61"/>
      <c r="G1" s="62"/>
    </row>
    <row r="2" spans="1:7" ht="57.75" customHeight="1" thickBot="1" x14ac:dyDescent="0.35">
      <c r="A2" s="29" t="s">
        <v>46</v>
      </c>
      <c r="B2" s="30" t="s">
        <v>47</v>
      </c>
      <c r="C2" s="30" t="s">
        <v>48</v>
      </c>
      <c r="D2" s="30" t="s">
        <v>49</v>
      </c>
      <c r="E2" s="30" t="s">
        <v>50</v>
      </c>
      <c r="F2" s="30" t="s">
        <v>51</v>
      </c>
      <c r="G2" s="30" t="s">
        <v>52</v>
      </c>
    </row>
    <row r="3" spans="1:7" ht="10.8" thickBot="1" x14ac:dyDescent="0.35">
      <c r="A3" s="31">
        <v>1</v>
      </c>
      <c r="B3" s="32">
        <v>2</v>
      </c>
      <c r="C3" s="31">
        <v>3</v>
      </c>
      <c r="D3" s="32">
        <v>4</v>
      </c>
      <c r="E3" s="31">
        <v>5</v>
      </c>
      <c r="F3" s="32">
        <v>6</v>
      </c>
      <c r="G3" s="31">
        <v>7</v>
      </c>
    </row>
    <row r="4" spans="1:7" ht="30" customHeight="1" thickBot="1" x14ac:dyDescent="0.35">
      <c r="A4" s="23" t="str">
        <f>'PI skaičiuoklė'!B6</f>
        <v>4.4. Vadovaudamasis Butų ir kitų patalpų savininkų lėšų, skiriamų namui (statiniui) atnaujinti pagal privalomuosius reikalavimus, kaupimo, dydžio apskaičiavimo, sukauptų lėšų apsaugos tvarkos aprašu, patvirtintu Lietuvos Respublikos Vyriausybės 2015 m. balandžio 15 d. nutarimu Nr. 390 „Dėl 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vertinimo išvadas ir rekomendacijas dėl reikalingų bendrojo naudojimo objektų atnaujinimo darbų, jų kiekio, į Kaupimo tvarkos apraše nurodytą maksimalų mėnesinės kaupiamosios įmokos tarifą, rengia metinį namo bendrojo naudojimo objektų atnaujinimo planą (toliau – metinis planas) ir (ar) ilgalaikį (2 ir daugiau metų) namo bendrojo naudojimo objektų atnaujinimo planą (toliau – ilgalaikis planas), apskaičiuoja mėnesinės kaupiamosios įmokos tarifą ir teikia juos patalpų savininkams tvirtinti. Patvirtintą ilgalaikį ir (ar) metinį planą ir mėnesinės kaupiamosios įmokos tarifą per 5 darbo dienas skelbia savo interneto svetainėje ir teikia patalpų savininkams Nuostatų V skyriuje nurodytu būdu. Jei įvertinus namo būklę atnaujinimo darbai nerekomenduoti, metinio ar ilgalaikio plano galima nerengti.</v>
      </c>
      <c r="B4" s="37"/>
      <c r="C4" s="40"/>
      <c r="D4" s="40"/>
      <c r="E4" s="40"/>
      <c r="F4" s="40"/>
      <c r="G4" s="40"/>
    </row>
    <row r="5" spans="1:7" ht="21" thickBot="1" x14ac:dyDescent="0.35">
      <c r="A5" s="8" t="str">
        <f>'PI skaičiuoklė'!C7</f>
        <v>rengia metinį namo bendrojo naudojimo objektų atnaujinimo planą</v>
      </c>
      <c r="B5" s="4"/>
      <c r="C5" s="24"/>
      <c r="D5" s="24"/>
      <c r="E5" s="24"/>
      <c r="F5" s="24"/>
      <c r="G5" s="24"/>
    </row>
    <row r="6" spans="1:7" ht="11.1" customHeight="1" thickBot="1" x14ac:dyDescent="0.35">
      <c r="A6" s="25"/>
      <c r="B6" s="5" t="s">
        <v>53</v>
      </c>
      <c r="C6" s="5">
        <v>1</v>
      </c>
      <c r="D6" s="5">
        <v>15.83</v>
      </c>
      <c r="E6" s="5">
        <v>24</v>
      </c>
      <c r="F6" s="5">
        <v>1</v>
      </c>
      <c r="G6" s="5">
        <f>+C6*D6*E6*F6</f>
        <v>379.92</v>
      </c>
    </row>
    <row r="7" spans="1:7" ht="10.8" thickBot="1" x14ac:dyDescent="0.35">
      <c r="A7" s="12"/>
      <c r="B7" s="5" t="s">
        <v>54</v>
      </c>
      <c r="C7" s="5">
        <v>0</v>
      </c>
      <c r="D7" s="5">
        <v>0</v>
      </c>
      <c r="E7" s="5">
        <v>0</v>
      </c>
      <c r="F7" s="5">
        <v>0</v>
      </c>
      <c r="G7" s="5">
        <f t="shared" ref="G7" si="0">+C7*D7*E7*F7</f>
        <v>0</v>
      </c>
    </row>
    <row r="8" spans="1:7" ht="10.8" thickBot="1" x14ac:dyDescent="0.35">
      <c r="A8" s="12"/>
      <c r="B8" s="5" t="s">
        <v>21</v>
      </c>
      <c r="C8" s="5"/>
      <c r="D8" s="5"/>
      <c r="E8" s="5"/>
      <c r="F8" s="5"/>
      <c r="G8" s="5"/>
    </row>
    <row r="9" spans="1:7" ht="14.1" customHeight="1" thickBot="1" x14ac:dyDescent="0.35">
      <c r="A9" s="51" t="s">
        <v>55</v>
      </c>
      <c r="B9" s="52"/>
      <c r="C9" s="52"/>
      <c r="D9" s="52"/>
      <c r="E9" s="52"/>
      <c r="F9" s="53"/>
      <c r="G9" s="5">
        <f>SUM(G6:G8)</f>
        <v>379.92</v>
      </c>
    </row>
    <row r="10" spans="1:7" ht="10.8" thickBot="1" x14ac:dyDescent="0.35">
      <c r="A10" s="8" t="str">
        <f>'PI skaičiuoklė'!C8</f>
        <v>teikia tvirtinti patalpų savininkams</v>
      </c>
      <c r="B10" s="37"/>
      <c r="C10" s="37"/>
      <c r="D10" s="37"/>
      <c r="E10" s="37"/>
      <c r="F10" s="37"/>
      <c r="G10" s="37"/>
    </row>
    <row r="11" spans="1:7" ht="21" thickBot="1" x14ac:dyDescent="0.35">
      <c r="A11" s="25"/>
      <c r="B11" s="5" t="s">
        <v>53</v>
      </c>
      <c r="C11" s="5">
        <v>1</v>
      </c>
      <c r="D11" s="5">
        <v>15.83</v>
      </c>
      <c r="E11" s="5">
        <v>16</v>
      </c>
      <c r="F11" s="5">
        <v>1</v>
      </c>
      <c r="G11" s="5">
        <f>+C11*D11*E11*F11</f>
        <v>253.28</v>
      </c>
    </row>
    <row r="12" spans="1:7" ht="10.8" thickBot="1" x14ac:dyDescent="0.35">
      <c r="A12" s="12"/>
      <c r="B12" s="5" t="s">
        <v>56</v>
      </c>
      <c r="C12" s="5">
        <v>0</v>
      </c>
      <c r="D12" s="5">
        <v>0</v>
      </c>
      <c r="E12" s="5">
        <v>0</v>
      </c>
      <c r="F12" s="5">
        <v>0</v>
      </c>
      <c r="G12" s="5">
        <f t="shared" ref="G12" si="1">+C12*D12*E12*F12</f>
        <v>0</v>
      </c>
    </row>
    <row r="13" spans="1:7" ht="10.8" thickBot="1" x14ac:dyDescent="0.35">
      <c r="A13" s="12"/>
      <c r="B13" s="5" t="s">
        <v>21</v>
      </c>
      <c r="C13" s="5"/>
      <c r="D13" s="5"/>
      <c r="E13" s="5"/>
      <c r="F13" s="5"/>
      <c r="G13" s="5"/>
    </row>
    <row r="14" spans="1:7" ht="10.8" thickBot="1" x14ac:dyDescent="0.35">
      <c r="A14" s="51" t="s">
        <v>57</v>
      </c>
      <c r="B14" s="52"/>
      <c r="C14" s="52"/>
      <c r="D14" s="52"/>
      <c r="E14" s="52"/>
      <c r="F14" s="53"/>
      <c r="G14" s="5">
        <f>SUM(G11:G13)</f>
        <v>253.28</v>
      </c>
    </row>
    <row r="15" spans="1:7" ht="10.8" thickBot="1" x14ac:dyDescent="0.35">
      <c r="A15" s="54" t="s">
        <v>58</v>
      </c>
      <c r="B15" s="55"/>
      <c r="C15" s="55"/>
      <c r="D15" s="55"/>
      <c r="E15" s="55"/>
      <c r="F15" s="56"/>
      <c r="G15" s="26">
        <f>SUM(G9,G14)</f>
        <v>633.20000000000005</v>
      </c>
    </row>
    <row r="16" spans="1:7" ht="30" customHeight="1" thickBot="1" x14ac:dyDescent="0.35">
      <c r="A16" s="23" t="str">
        <f>'PI skaičiuoklė'!B11</f>
        <v>Straipsnis (-iai), punktas (-ai) ir įpareigojimas</v>
      </c>
      <c r="B16" s="37"/>
      <c r="C16" s="37"/>
      <c r="D16" s="37"/>
      <c r="E16" s="37"/>
      <c r="F16" s="37"/>
      <c r="G16" s="37"/>
    </row>
    <row r="17" spans="1:7" ht="10.8" thickBot="1" x14ac:dyDescent="0.35">
      <c r="A17" s="8" t="str">
        <f>'PI skaičiuoklė'!C12</f>
        <v>Veiksmas B1</v>
      </c>
      <c r="B17" s="37"/>
      <c r="C17" s="37"/>
      <c r="D17" s="37"/>
      <c r="E17" s="37"/>
      <c r="F17" s="37"/>
      <c r="G17" s="37"/>
    </row>
    <row r="18" spans="1:7" ht="10.8" thickBot="1" x14ac:dyDescent="0.35">
      <c r="A18" s="25"/>
      <c r="B18" s="5" t="s">
        <v>59</v>
      </c>
      <c r="C18" s="5">
        <v>0</v>
      </c>
      <c r="D18" s="5">
        <v>0</v>
      </c>
      <c r="E18" s="5">
        <v>0</v>
      </c>
      <c r="F18" s="5">
        <v>0</v>
      </c>
      <c r="G18" s="5">
        <f t="shared" ref="G18:G19" si="2">+C18*D18*E18*F18</f>
        <v>0</v>
      </c>
    </row>
    <row r="19" spans="1:7" ht="10.8" thickBot="1" x14ac:dyDescent="0.35">
      <c r="A19" s="12"/>
      <c r="B19" s="5" t="s">
        <v>60</v>
      </c>
      <c r="C19" s="5">
        <v>0</v>
      </c>
      <c r="D19" s="5">
        <v>0</v>
      </c>
      <c r="E19" s="5">
        <v>0</v>
      </c>
      <c r="F19" s="5">
        <v>0</v>
      </c>
      <c r="G19" s="5">
        <f t="shared" si="2"/>
        <v>0</v>
      </c>
    </row>
    <row r="20" spans="1:7" ht="10.8" thickBot="1" x14ac:dyDescent="0.35">
      <c r="A20" s="12"/>
      <c r="B20" s="5" t="s">
        <v>21</v>
      </c>
      <c r="C20" s="5"/>
      <c r="D20" s="5"/>
      <c r="E20" s="5"/>
      <c r="F20" s="5"/>
      <c r="G20" s="5"/>
    </row>
    <row r="21" spans="1:7" ht="10.8" thickBot="1" x14ac:dyDescent="0.35">
      <c r="A21" s="51" t="s">
        <v>61</v>
      </c>
      <c r="B21" s="52"/>
      <c r="C21" s="52"/>
      <c r="D21" s="52"/>
      <c r="E21" s="52"/>
      <c r="F21" s="53"/>
      <c r="G21" s="5">
        <f>SUM(G18:G20)</f>
        <v>0</v>
      </c>
    </row>
    <row r="22" spans="1:7" ht="10.8" thickBot="1" x14ac:dyDescent="0.35">
      <c r="A22" s="8" t="str">
        <f>'PI skaičiuoklė'!C13</f>
        <v>Veiksmas B2</v>
      </c>
      <c r="B22" s="37"/>
      <c r="C22" s="37"/>
      <c r="D22" s="37"/>
      <c r="E22" s="37"/>
      <c r="F22" s="37"/>
      <c r="G22" s="37"/>
    </row>
    <row r="23" spans="1:7" ht="10.8" thickBot="1" x14ac:dyDescent="0.35">
      <c r="A23" s="25"/>
      <c r="B23" s="5" t="s">
        <v>62</v>
      </c>
      <c r="C23" s="5">
        <v>0</v>
      </c>
      <c r="D23" s="5">
        <v>0</v>
      </c>
      <c r="E23" s="5">
        <v>0</v>
      </c>
      <c r="F23" s="5">
        <v>0</v>
      </c>
      <c r="G23" s="5">
        <f t="shared" ref="G23:G24" si="3">+C23*D23*E23*F23</f>
        <v>0</v>
      </c>
    </row>
    <row r="24" spans="1:7" ht="10.8" thickBot="1" x14ac:dyDescent="0.35">
      <c r="A24" s="12"/>
      <c r="B24" s="5" t="s">
        <v>63</v>
      </c>
      <c r="C24" s="5">
        <v>0</v>
      </c>
      <c r="D24" s="5">
        <v>0</v>
      </c>
      <c r="E24" s="5">
        <v>0</v>
      </c>
      <c r="F24" s="5">
        <v>0</v>
      </c>
      <c r="G24" s="5">
        <f t="shared" si="3"/>
        <v>0</v>
      </c>
    </row>
    <row r="25" spans="1:7" ht="10.8" thickBot="1" x14ac:dyDescent="0.35">
      <c r="A25" s="12"/>
      <c r="B25" s="5" t="s">
        <v>21</v>
      </c>
      <c r="C25" s="5"/>
      <c r="D25" s="5"/>
      <c r="E25" s="5"/>
      <c r="F25" s="5"/>
      <c r="G25" s="5"/>
    </row>
    <row r="26" spans="1:7" ht="10.8" thickBot="1" x14ac:dyDescent="0.35">
      <c r="A26" s="51" t="s">
        <v>64</v>
      </c>
      <c r="B26" s="52"/>
      <c r="C26" s="52"/>
      <c r="D26" s="52"/>
      <c r="E26" s="52"/>
      <c r="F26" s="53"/>
      <c r="G26" s="5">
        <f>SUM(G23:G25)</f>
        <v>0</v>
      </c>
    </row>
    <row r="27" spans="1:7" ht="10.8" thickBot="1" x14ac:dyDescent="0.35">
      <c r="A27" s="54" t="s">
        <v>65</v>
      </c>
      <c r="B27" s="55"/>
      <c r="C27" s="55"/>
      <c r="D27" s="55"/>
      <c r="E27" s="55"/>
      <c r="F27" s="56"/>
      <c r="G27" s="26">
        <f>SUM(G21,G26)</f>
        <v>0</v>
      </c>
    </row>
    <row r="28" spans="1:7" x14ac:dyDescent="0.3">
      <c r="A28" s="27"/>
      <c r="B28" s="27"/>
      <c r="C28" s="27"/>
      <c r="D28" s="27"/>
      <c r="E28" s="27"/>
      <c r="F28" s="27"/>
      <c r="G28" s="28"/>
    </row>
    <row r="29" spans="1:7" x14ac:dyDescent="0.3">
      <c r="A29" s="27"/>
      <c r="B29" s="27"/>
      <c r="C29" s="27"/>
      <c r="D29" s="27"/>
      <c r="E29" s="27"/>
      <c r="F29" s="27"/>
      <c r="G29" s="28"/>
    </row>
    <row r="31" spans="1:7" ht="10.8" thickBot="1" x14ac:dyDescent="0.35"/>
    <row r="32" spans="1:7" ht="16.5" customHeight="1" thickBot="1" x14ac:dyDescent="0.35">
      <c r="A32" s="63" t="s">
        <v>66</v>
      </c>
      <c r="B32" s="64"/>
      <c r="C32" s="64"/>
      <c r="D32" s="64"/>
      <c r="E32" s="64"/>
      <c r="F32" s="64"/>
      <c r="G32" s="65"/>
    </row>
    <row r="33" spans="1:7" ht="59.25" customHeight="1" thickBot="1" x14ac:dyDescent="0.35">
      <c r="A33" s="29" t="s">
        <v>67</v>
      </c>
      <c r="B33" s="30" t="s">
        <v>47</v>
      </c>
      <c r="C33" s="30" t="s">
        <v>48</v>
      </c>
      <c r="D33" s="30" t="s">
        <v>49</v>
      </c>
      <c r="E33" s="30" t="s">
        <v>50</v>
      </c>
      <c r="F33" s="30" t="s">
        <v>51</v>
      </c>
      <c r="G33" s="30" t="s">
        <v>52</v>
      </c>
    </row>
    <row r="34" spans="1:7" ht="10.8" thickBot="1" x14ac:dyDescent="0.35">
      <c r="A34" s="31">
        <v>1</v>
      </c>
      <c r="B34" s="32">
        <v>2</v>
      </c>
      <c r="C34" s="31">
        <v>3</v>
      </c>
      <c r="D34" s="32">
        <v>4</v>
      </c>
      <c r="E34" s="31">
        <v>5</v>
      </c>
      <c r="F34" s="32">
        <v>6</v>
      </c>
      <c r="G34" s="31">
        <v>7</v>
      </c>
    </row>
    <row r="35" spans="1:7" ht="29.25" customHeight="1" thickBot="1" x14ac:dyDescent="0.35">
      <c r="A35" s="23" t="str">
        <f>'PI skaičiuoklė'!B19</f>
        <v>4.4. Vadovaudamasis Butų ir kitų patalpų savininkų lėšų, skiriamų namui (statiniui) atnaujinti pagal privalomuosius reikalavimus, kaupimo, dydžio apskaičiavimo, sukauptų lėšų apsaugos tvarkos aprašu, patvirtintu Lietuvos Respublikos Vyriausybės 2015 m. balandžio 15 d. nutarimu Nr. 390 „Dėl 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pagal privalomuosius reikalavimus vertinimo išvadas ir rekomendacijas, nustato jų atnaujinimo pagal privalomuosius reikalavimus poreikius ir parengia siūlomų priemonių, kurioms finansuoti lėšos bus kaupiamos dvejus ar daugiau metų sąrašą, numato šių priemonių įgyvendinimo orientacinę kainą, lėšų kaupimo pradžią, trukmę, pabaigą (toliau – ilgalaikis planas) ir apskaičiuoja mėnesinės kaupiamosios įmokos tarifo pagal ilgalaikį planą dalį. Ilgalaikį planą ir apskaičiuotą tarifo pagal ilgalaikį planą dalį teikia patalpų savininkams tvirtinti Civilinio kodekso 4.85 straipsnyje nustatyta tvarka. Patvirtintą ilgalaikį planą ir duomenis apie mėnesinės kaupiamosios įmokos tarifo pagal ilgalaikį planą dalį per 5 darbo dienas skelbia savo interneto svetainėje ir teikia patalpų savininkams Nuostatų V skyriuje nurodytu būdu. Jei įvertinus namo būklę atnaujinimo darbai nerekomenduoti, ilgalaikio plano galima nerengti.</v>
      </c>
      <c r="B35" s="4"/>
      <c r="C35" s="24"/>
      <c r="D35" s="24"/>
      <c r="E35" s="24"/>
      <c r="F35" s="24"/>
      <c r="G35" s="24"/>
    </row>
    <row r="36" spans="1:7" ht="10.8" thickBot="1" x14ac:dyDescent="0.35">
      <c r="A36" s="8" t="str">
        <f>'PI skaičiuoklė'!C20</f>
        <v>nerengia metinio plano</v>
      </c>
      <c r="B36" s="4"/>
      <c r="C36" s="24"/>
      <c r="D36" s="24"/>
      <c r="E36" s="24"/>
      <c r="F36" s="24"/>
      <c r="G36" s="24"/>
    </row>
    <row r="37" spans="1:7" ht="21" thickBot="1" x14ac:dyDescent="0.35">
      <c r="A37" s="25"/>
      <c r="B37" s="5" t="s">
        <v>53</v>
      </c>
      <c r="C37" s="5">
        <v>0</v>
      </c>
      <c r="D37" s="5">
        <v>15.83</v>
      </c>
      <c r="E37" s="5">
        <v>0</v>
      </c>
      <c r="F37" s="5">
        <v>0</v>
      </c>
      <c r="G37" s="5">
        <f>+C37*D37*E37*F37</f>
        <v>0</v>
      </c>
    </row>
    <row r="38" spans="1:7" ht="10.8" thickBot="1" x14ac:dyDescent="0.35">
      <c r="A38" s="12"/>
      <c r="B38" s="5" t="s">
        <v>54</v>
      </c>
      <c r="C38" s="5"/>
      <c r="D38" s="5"/>
      <c r="E38" s="5"/>
      <c r="F38" s="5"/>
      <c r="G38" s="5">
        <f t="shared" ref="G38" si="4">+C38*D38*E38*F38</f>
        <v>0</v>
      </c>
    </row>
    <row r="39" spans="1:7" ht="10.8" thickBot="1" x14ac:dyDescent="0.35">
      <c r="A39" s="12"/>
      <c r="B39" s="5" t="s">
        <v>21</v>
      </c>
      <c r="C39" s="5"/>
      <c r="D39" s="5"/>
      <c r="E39" s="5"/>
      <c r="F39" s="5"/>
      <c r="G39" s="5"/>
    </row>
    <row r="40" spans="1:7" ht="10.8" thickBot="1" x14ac:dyDescent="0.35">
      <c r="A40" s="51" t="s">
        <v>55</v>
      </c>
      <c r="B40" s="52"/>
      <c r="C40" s="52"/>
      <c r="D40" s="52"/>
      <c r="E40" s="52"/>
      <c r="F40" s="53"/>
      <c r="G40" s="5">
        <f>SUM(G37:G39)</f>
        <v>0</v>
      </c>
    </row>
    <row r="41" spans="1:7" ht="10.8" thickBot="1" x14ac:dyDescent="0.35">
      <c r="A41" s="8" t="str">
        <f>'PI skaičiuoklė'!C21</f>
        <v>neteikia tvirtinti patalpų savininkams</v>
      </c>
      <c r="B41" s="37"/>
      <c r="C41" s="37"/>
      <c r="D41" s="37"/>
      <c r="E41" s="37"/>
      <c r="F41" s="37"/>
      <c r="G41" s="37"/>
    </row>
    <row r="42" spans="1:7" ht="10.8" thickBot="1" x14ac:dyDescent="0.35">
      <c r="A42" s="25"/>
      <c r="B42" s="5" t="s">
        <v>68</v>
      </c>
      <c r="C42" s="5">
        <v>0</v>
      </c>
      <c r="D42" s="5">
        <v>0</v>
      </c>
      <c r="E42" s="5">
        <v>0</v>
      </c>
      <c r="F42" s="5">
        <v>0</v>
      </c>
      <c r="G42" s="5">
        <f>+C42*D42*E42*F42</f>
        <v>0</v>
      </c>
    </row>
    <row r="43" spans="1:7" ht="10.8" thickBot="1" x14ac:dyDescent="0.35">
      <c r="A43" s="12"/>
      <c r="B43" s="5" t="s">
        <v>56</v>
      </c>
      <c r="C43" s="5">
        <v>0</v>
      </c>
      <c r="D43" s="5">
        <v>0</v>
      </c>
      <c r="E43" s="5">
        <v>0</v>
      </c>
      <c r="F43" s="5">
        <v>0</v>
      </c>
      <c r="G43" s="5">
        <f t="shared" ref="G43" si="5">+C43*D43*E43*F43</f>
        <v>0</v>
      </c>
    </row>
    <row r="44" spans="1:7" ht="10.8" thickBot="1" x14ac:dyDescent="0.35">
      <c r="A44" s="12"/>
      <c r="B44" s="5" t="s">
        <v>21</v>
      </c>
      <c r="C44" s="5"/>
      <c r="D44" s="5"/>
      <c r="E44" s="5"/>
      <c r="F44" s="5"/>
      <c r="G44" s="5"/>
    </row>
    <row r="45" spans="1:7" ht="10.8" thickBot="1" x14ac:dyDescent="0.35">
      <c r="A45" s="51" t="s">
        <v>57</v>
      </c>
      <c r="B45" s="52"/>
      <c r="C45" s="52"/>
      <c r="D45" s="52"/>
      <c r="E45" s="52"/>
      <c r="F45" s="53"/>
      <c r="G45" s="5">
        <f>SUM(G42:G44)</f>
        <v>0</v>
      </c>
    </row>
    <row r="46" spans="1:7" ht="10.8" thickBot="1" x14ac:dyDescent="0.35">
      <c r="A46" s="54" t="s">
        <v>58</v>
      </c>
      <c r="B46" s="55"/>
      <c r="C46" s="55"/>
      <c r="D46" s="55"/>
      <c r="E46" s="55"/>
      <c r="F46" s="56"/>
      <c r="G46" s="26">
        <f>SUM(G40,G45)</f>
        <v>0</v>
      </c>
    </row>
    <row r="47" spans="1:7" ht="21" thickBot="1" x14ac:dyDescent="0.35">
      <c r="A47" s="23" t="str">
        <f>'PI skaičiuoklė'!B24</f>
        <v>Straipsnis (-iai), punktas (-ai) ir įpareigojimas</v>
      </c>
      <c r="B47" s="37"/>
      <c r="C47" s="37"/>
      <c r="D47" s="37"/>
      <c r="E47" s="37"/>
      <c r="F47" s="37"/>
      <c r="G47" s="37"/>
    </row>
    <row r="48" spans="1:7" ht="10.8" thickBot="1" x14ac:dyDescent="0.35">
      <c r="A48" s="8" t="str">
        <f>'PI skaičiuoklė'!C25</f>
        <v>Veiksmas B1</v>
      </c>
      <c r="B48" s="37"/>
      <c r="C48" s="37"/>
      <c r="D48" s="37"/>
      <c r="E48" s="37"/>
      <c r="F48" s="37"/>
      <c r="G48" s="37"/>
    </row>
    <row r="49" spans="1:7" ht="10.8" thickBot="1" x14ac:dyDescent="0.35">
      <c r="A49" s="25"/>
      <c r="B49" s="5" t="s">
        <v>59</v>
      </c>
      <c r="C49" s="5">
        <v>0</v>
      </c>
      <c r="D49" s="5">
        <v>0</v>
      </c>
      <c r="E49" s="5">
        <v>0</v>
      </c>
      <c r="F49" s="5">
        <v>0</v>
      </c>
      <c r="G49" s="5">
        <f t="shared" ref="G49:G50" si="6">+C49*D49*E49*F49</f>
        <v>0</v>
      </c>
    </row>
    <row r="50" spans="1:7" ht="10.8" thickBot="1" x14ac:dyDescent="0.35">
      <c r="A50" s="12"/>
      <c r="B50" s="5" t="s">
        <v>60</v>
      </c>
      <c r="C50" s="5">
        <v>0</v>
      </c>
      <c r="D50" s="5">
        <v>0</v>
      </c>
      <c r="E50" s="5">
        <v>0</v>
      </c>
      <c r="F50" s="5">
        <v>0</v>
      </c>
      <c r="G50" s="5">
        <f t="shared" si="6"/>
        <v>0</v>
      </c>
    </row>
    <row r="51" spans="1:7" ht="10.8" thickBot="1" x14ac:dyDescent="0.35">
      <c r="A51" s="12"/>
      <c r="B51" s="5" t="s">
        <v>21</v>
      </c>
      <c r="C51" s="5"/>
      <c r="D51" s="5"/>
      <c r="E51" s="5"/>
      <c r="F51" s="5"/>
      <c r="G51" s="5"/>
    </row>
    <row r="52" spans="1:7" ht="10.8" thickBot="1" x14ac:dyDescent="0.35">
      <c r="A52" s="51" t="s">
        <v>61</v>
      </c>
      <c r="B52" s="52"/>
      <c r="C52" s="52"/>
      <c r="D52" s="52"/>
      <c r="E52" s="52"/>
      <c r="F52" s="53"/>
      <c r="G52" s="5">
        <f>SUM(G49:G51)</f>
        <v>0</v>
      </c>
    </row>
    <row r="53" spans="1:7" ht="10.8" thickBot="1" x14ac:dyDescent="0.35">
      <c r="A53" s="8" t="str">
        <f>'PI skaičiuoklė'!C26</f>
        <v>Veiksmas B2</v>
      </c>
      <c r="B53" s="37"/>
      <c r="C53" s="37"/>
      <c r="D53" s="37"/>
      <c r="E53" s="37"/>
      <c r="F53" s="37"/>
      <c r="G53" s="37"/>
    </row>
    <row r="54" spans="1:7" ht="10.8" thickBot="1" x14ac:dyDescent="0.35">
      <c r="A54" s="25"/>
      <c r="B54" s="5" t="s">
        <v>62</v>
      </c>
      <c r="C54" s="5">
        <v>0</v>
      </c>
      <c r="D54" s="5">
        <v>0</v>
      </c>
      <c r="E54" s="5">
        <v>0</v>
      </c>
      <c r="F54" s="5">
        <v>0</v>
      </c>
      <c r="G54" s="5">
        <f t="shared" ref="G54:G55" si="7">+C54*D54*E54*F54</f>
        <v>0</v>
      </c>
    </row>
    <row r="55" spans="1:7" ht="10.8" thickBot="1" x14ac:dyDescent="0.35">
      <c r="A55" s="12"/>
      <c r="B55" s="5" t="s">
        <v>63</v>
      </c>
      <c r="C55" s="5">
        <v>0</v>
      </c>
      <c r="D55" s="5">
        <v>0</v>
      </c>
      <c r="E55" s="5">
        <v>0</v>
      </c>
      <c r="F55" s="5">
        <v>0</v>
      </c>
      <c r="G55" s="5">
        <f t="shared" si="7"/>
        <v>0</v>
      </c>
    </row>
    <row r="56" spans="1:7" ht="10.8" thickBot="1" x14ac:dyDescent="0.35">
      <c r="A56" s="12"/>
      <c r="B56" s="5" t="s">
        <v>21</v>
      </c>
      <c r="C56" s="5"/>
      <c r="D56" s="5"/>
      <c r="E56" s="5"/>
      <c r="F56" s="5"/>
      <c r="G56" s="5"/>
    </row>
    <row r="57" spans="1:7" ht="10.8" thickBot="1" x14ac:dyDescent="0.35">
      <c r="A57" s="51" t="s">
        <v>64</v>
      </c>
      <c r="B57" s="52"/>
      <c r="C57" s="52"/>
      <c r="D57" s="52"/>
      <c r="E57" s="52"/>
      <c r="F57" s="53"/>
      <c r="G57" s="5">
        <f>SUM(G54:G56)</f>
        <v>0</v>
      </c>
    </row>
    <row r="58" spans="1:7" ht="10.8" thickBot="1" x14ac:dyDescent="0.35">
      <c r="A58" s="54" t="s">
        <v>65</v>
      </c>
      <c r="B58" s="55"/>
      <c r="C58" s="55"/>
      <c r="D58" s="55"/>
      <c r="E58" s="55"/>
      <c r="F58" s="56"/>
      <c r="G58" s="26">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6640625" defaultRowHeight="10.199999999999999" x14ac:dyDescent="0.3"/>
  <cols>
    <col min="1" max="1" width="33.44140625" style="1" customWidth="1"/>
    <col min="2" max="2" width="16.6640625" style="1" customWidth="1"/>
    <col min="3" max="3" width="15.5546875" style="1" customWidth="1"/>
    <col min="4" max="4" width="36.44140625" style="1" customWidth="1"/>
    <col min="5" max="16384" width="8.6640625" style="1"/>
  </cols>
  <sheetData>
    <row r="1" spans="1:4" ht="20.25" customHeight="1" thickBot="1" x14ac:dyDescent="0.35">
      <c r="A1" s="66" t="s">
        <v>69</v>
      </c>
      <c r="B1" s="67"/>
      <c r="C1" s="67"/>
      <c r="D1" s="68"/>
    </row>
    <row r="2" spans="1:4" ht="24.6" customHeight="1" thickBot="1" x14ac:dyDescent="0.35">
      <c r="A2" s="29" t="s">
        <v>70</v>
      </c>
      <c r="B2" s="72" t="s">
        <v>71</v>
      </c>
      <c r="C2" s="73"/>
      <c r="D2" s="30" t="s">
        <v>7</v>
      </c>
    </row>
    <row r="3" spans="1:4" ht="10.8" thickBot="1" x14ac:dyDescent="0.35">
      <c r="A3" s="31">
        <v>1</v>
      </c>
      <c r="B3" s="74">
        <v>2</v>
      </c>
      <c r="C3" s="75"/>
      <c r="D3" s="31">
        <v>3</v>
      </c>
    </row>
    <row r="4" spans="1:4" ht="367.8" thickBot="1" x14ac:dyDescent="0.35">
      <c r="A4" s="23" t="str">
        <f>'PI skaičiuoklė'!B6</f>
        <v>4.4. Vadovaudamasis Butų ir kitų patalpų savininkų lėšų, skiriamų namui (statiniui) atnaujinti pagal privalomuosius reikalavimus, kaupimo, dydžio apskaičiavimo, sukauptų lėšų apsaugos tvarkos aprašu, patvirtintu Lietuvos Respublikos Vyriausybės 2015 m. balandžio 15 d. nutarimu Nr. 390 „Dėl 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vertinimo išvadas ir rekomendacijas dėl reikalingų bendrojo naudojimo objektų atnaujinimo darbų, jų kiekio, į Kaupimo tvarkos apraše nurodytą maksimalų mėnesinės kaupiamosios įmokos tarifą, rengia metinį namo bendrojo naudojimo objektų atnaujinimo planą (toliau – metinis planas) ir (ar) ilgalaikį (2 ir daugiau metų) namo bendrojo naudojimo objektų atnaujinimo planą (toliau – ilgalaikis planas), apskaičiuoja mėnesinės kaupiamosios įmokos tarifą ir teikia juos patalpų savininkams tvirtinti. Patvirtintą ilgalaikį ir (ar) metinį planą ir mėnesinės kaupiamosios įmokos tarifą per 5 darbo dienas skelbia savo interneto svetainėje ir teikia patalpų savininkams Nuostatų V skyriuje nurodytu būdu. Jei įvertinus namo būklę atnaujinimo darbai nerekomenduoti, metinio ar ilgalaikio plano galima nerengti.</v>
      </c>
      <c r="B4" s="4"/>
      <c r="C4" s="4"/>
      <c r="D4" s="4"/>
    </row>
    <row r="5" spans="1:4" ht="21" thickBot="1" x14ac:dyDescent="0.35">
      <c r="A5" s="8" t="str">
        <f>'PI skaičiuoklė'!C7</f>
        <v>rengia metinį namo bendrojo naudojimo objektų atnaujinimo planą</v>
      </c>
      <c r="B5" s="4"/>
      <c r="C5" s="4"/>
      <c r="D5" s="4"/>
    </row>
    <row r="6" spans="1:4" ht="10.8" thickBot="1" x14ac:dyDescent="0.35">
      <c r="A6" s="12"/>
      <c r="B6" s="5" t="s">
        <v>72</v>
      </c>
      <c r="C6" s="5">
        <v>0</v>
      </c>
      <c r="D6" s="5">
        <f>+C6</f>
        <v>0</v>
      </c>
    </row>
    <row r="7" spans="1:4" ht="10.8" thickBot="1" x14ac:dyDescent="0.35">
      <c r="A7" s="12"/>
      <c r="B7" s="5" t="s">
        <v>54</v>
      </c>
      <c r="C7" s="5">
        <v>0</v>
      </c>
      <c r="D7" s="5">
        <f>+C7</f>
        <v>0</v>
      </c>
    </row>
    <row r="8" spans="1:4" ht="20.100000000000001" customHeight="1" thickBot="1" x14ac:dyDescent="0.35">
      <c r="A8" s="51" t="s">
        <v>73</v>
      </c>
      <c r="B8" s="52"/>
      <c r="C8" s="52"/>
      <c r="D8" s="4">
        <f>SUM(D6:D7)</f>
        <v>0</v>
      </c>
    </row>
    <row r="9" spans="1:4" ht="10.8" thickBot="1" x14ac:dyDescent="0.35">
      <c r="A9" s="8" t="str">
        <f>'PI skaičiuoklė'!C8</f>
        <v>teikia tvirtinti patalpų savininkams</v>
      </c>
      <c r="B9" s="4"/>
      <c r="C9" s="4"/>
      <c r="D9" s="4"/>
    </row>
    <row r="10" spans="1:4" ht="10.8" thickBot="1" x14ac:dyDescent="0.35">
      <c r="A10" s="12"/>
      <c r="B10" s="5" t="s">
        <v>68</v>
      </c>
      <c r="C10" s="5">
        <v>0</v>
      </c>
      <c r="D10" s="5">
        <f>+C10</f>
        <v>0</v>
      </c>
    </row>
    <row r="11" spans="1:4" ht="10.8" thickBot="1" x14ac:dyDescent="0.35">
      <c r="A11" s="12"/>
      <c r="B11" s="5" t="s">
        <v>56</v>
      </c>
      <c r="C11" s="5">
        <v>0</v>
      </c>
      <c r="D11" s="5">
        <f>+C11</f>
        <v>0</v>
      </c>
    </row>
    <row r="12" spans="1:4" ht="10.8" thickBot="1" x14ac:dyDescent="0.35">
      <c r="A12" s="51" t="s">
        <v>74</v>
      </c>
      <c r="B12" s="52"/>
      <c r="C12" s="52"/>
      <c r="D12" s="4">
        <f>SUM(D10:D11)</f>
        <v>0</v>
      </c>
    </row>
    <row r="13" spans="1:4" ht="10.8" thickBot="1" x14ac:dyDescent="0.35">
      <c r="A13" s="8" t="s">
        <v>21</v>
      </c>
      <c r="B13" s="5"/>
      <c r="C13" s="5"/>
      <c r="D13" s="5" t="s">
        <v>21</v>
      </c>
    </row>
    <row r="14" spans="1:4" ht="10.8" thickBot="1" x14ac:dyDescent="0.35">
      <c r="A14" s="54" t="s">
        <v>75</v>
      </c>
      <c r="B14" s="55"/>
      <c r="C14" s="55"/>
      <c r="D14" s="4">
        <f>SUM(D8,D12)</f>
        <v>0</v>
      </c>
    </row>
    <row r="15" spans="1:4" ht="23.4" customHeight="1" thickBot="1" x14ac:dyDescent="0.35">
      <c r="A15" s="23" t="str">
        <f>'PI skaičiuoklė'!B11</f>
        <v>Straipsnis (-iai), punktas (-ai) ir įpareigojimas</v>
      </c>
      <c r="B15" s="5"/>
      <c r="C15" s="5"/>
      <c r="D15" s="5"/>
    </row>
    <row r="16" spans="1:4" ht="10.8" thickBot="1" x14ac:dyDescent="0.35">
      <c r="A16" s="8" t="str">
        <f>'PI skaičiuoklė'!C12</f>
        <v>Veiksmas B1</v>
      </c>
      <c r="B16" s="4"/>
      <c r="C16" s="4"/>
      <c r="D16" s="4"/>
    </row>
    <row r="17" spans="1:4" ht="10.8" thickBot="1" x14ac:dyDescent="0.35">
      <c r="A17" s="12"/>
      <c r="B17" s="5" t="s">
        <v>59</v>
      </c>
      <c r="C17" s="5">
        <v>0</v>
      </c>
      <c r="D17" s="5">
        <f>+C17</f>
        <v>0</v>
      </c>
    </row>
    <row r="18" spans="1:4" ht="10.8" thickBot="1" x14ac:dyDescent="0.35">
      <c r="A18" s="12"/>
      <c r="B18" s="5" t="s">
        <v>60</v>
      </c>
      <c r="C18" s="5">
        <v>0</v>
      </c>
      <c r="D18" s="5">
        <f>+C18</f>
        <v>0</v>
      </c>
    </row>
    <row r="19" spans="1:4" ht="10.8" thickBot="1" x14ac:dyDescent="0.35">
      <c r="A19" s="51" t="s">
        <v>76</v>
      </c>
      <c r="B19" s="52"/>
      <c r="C19" s="52"/>
      <c r="D19" s="4">
        <f>SUM(D17:D18)</f>
        <v>0</v>
      </c>
    </row>
    <row r="20" spans="1:4" ht="10.8" thickBot="1" x14ac:dyDescent="0.35">
      <c r="A20" s="8" t="str">
        <f>'PI skaičiuoklė'!C13</f>
        <v>Veiksmas B2</v>
      </c>
      <c r="B20" s="4"/>
      <c r="C20" s="4"/>
      <c r="D20" s="37"/>
    </row>
    <row r="21" spans="1:4" ht="10.8" thickBot="1" x14ac:dyDescent="0.35">
      <c r="A21" s="12"/>
      <c r="B21" s="5" t="s">
        <v>62</v>
      </c>
      <c r="C21" s="5">
        <v>0</v>
      </c>
      <c r="D21" s="5">
        <f>+C21</f>
        <v>0</v>
      </c>
    </row>
    <row r="22" spans="1:4" ht="10.8" thickBot="1" x14ac:dyDescent="0.35">
      <c r="A22" s="12"/>
      <c r="B22" s="5" t="s">
        <v>63</v>
      </c>
      <c r="C22" s="5">
        <v>0</v>
      </c>
      <c r="D22" s="5">
        <f>+C22</f>
        <v>0</v>
      </c>
    </row>
    <row r="23" spans="1:4" ht="10.8" thickBot="1" x14ac:dyDescent="0.35">
      <c r="A23" s="51" t="s">
        <v>77</v>
      </c>
      <c r="B23" s="52"/>
      <c r="C23" s="52"/>
      <c r="D23" s="4">
        <f>SUM(D21:D22)</f>
        <v>0</v>
      </c>
    </row>
    <row r="24" spans="1:4" ht="10.8" thickBot="1" x14ac:dyDescent="0.35">
      <c r="A24" s="12"/>
      <c r="B24" s="5" t="s">
        <v>21</v>
      </c>
      <c r="C24" s="5"/>
      <c r="D24" s="5" t="s">
        <v>78</v>
      </c>
    </row>
    <row r="25" spans="1:4" ht="10.8" thickBot="1" x14ac:dyDescent="0.35">
      <c r="A25" s="54" t="s">
        <v>79</v>
      </c>
      <c r="B25" s="55"/>
      <c r="C25" s="55"/>
      <c r="D25" s="37">
        <f>SUM(D19,D23)</f>
        <v>0</v>
      </c>
    </row>
    <row r="29" spans="1:4" ht="10.8" thickBot="1" x14ac:dyDescent="0.35"/>
    <row r="30" spans="1:4" ht="10.8" thickBot="1" x14ac:dyDescent="0.35">
      <c r="A30" s="69" t="s">
        <v>80</v>
      </c>
      <c r="B30" s="70"/>
      <c r="C30" s="70"/>
      <c r="D30" s="71"/>
    </row>
    <row r="31" spans="1:4" ht="36.75" customHeight="1" thickBot="1" x14ac:dyDescent="0.35">
      <c r="A31" s="29" t="s">
        <v>81</v>
      </c>
      <c r="B31" s="72" t="s">
        <v>71</v>
      </c>
      <c r="C31" s="73"/>
      <c r="D31" s="30" t="s">
        <v>7</v>
      </c>
    </row>
    <row r="32" spans="1:4" ht="10.8" thickBot="1" x14ac:dyDescent="0.35">
      <c r="A32" s="31">
        <v>1</v>
      </c>
      <c r="B32" s="74">
        <v>2</v>
      </c>
      <c r="C32" s="75"/>
      <c r="D32" s="31">
        <v>3</v>
      </c>
    </row>
    <row r="33" spans="1:4" ht="27.75" customHeight="1" thickBot="1" x14ac:dyDescent="0.35">
      <c r="A33" s="23" t="str">
        <f>'PI skaičiuoklė'!B19</f>
        <v>4.4. Vadovaudamasis Butų ir kitų patalpų savininkų lėšų, skiriamų namui (statiniui) atnaujinti pagal privalomuosius reikalavimus, kaupimo, dydžio apskaičiavimo, sukauptų lėšų apsaugos tvarkos aprašu, patvirtintu Lietuvos Respublikos Vyriausybės 2015 m. balandžio 15 d. nutarimu Nr. 390 „Dėl 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pagal privalomuosius reikalavimus vertinimo išvadas ir rekomendacijas, nustato jų atnaujinimo pagal privalomuosius reikalavimus poreikius ir parengia siūlomų priemonių, kurioms finansuoti lėšos bus kaupiamos dvejus ar daugiau metų sąrašą, numato šių priemonių įgyvendinimo orientacinę kainą, lėšų kaupimo pradžią, trukmę, pabaigą (toliau – ilgalaikis planas) ir apskaičiuoja mėnesinės kaupiamosios įmokos tarifo pagal ilgalaikį planą dalį. Ilgalaikį planą ir apskaičiuotą tarifo pagal ilgalaikį planą dalį teikia patalpų savininkams tvirtinti Civilinio kodekso 4.85 straipsnyje nustatyta tvarka. Patvirtintą ilgalaikį planą ir duomenis apie mėnesinės kaupiamosios įmokos tarifo pagal ilgalaikį planą dalį per 5 darbo dienas skelbia savo interneto svetainėje ir teikia patalpų savininkams Nuostatų V skyriuje nurodytu būdu. Jei įvertinus namo būklę atnaujinimo darbai nerekomenduoti, ilgalaikio plano galima nerengti.</v>
      </c>
      <c r="B33" s="4"/>
      <c r="C33" s="4"/>
      <c r="D33" s="4"/>
    </row>
    <row r="34" spans="1:4" ht="10.8" thickBot="1" x14ac:dyDescent="0.35">
      <c r="A34" s="8" t="str">
        <f>'PI skaičiuoklė'!C20</f>
        <v>nerengia metinio plano</v>
      </c>
      <c r="B34" s="4"/>
      <c r="C34" s="4"/>
      <c r="D34" s="4"/>
    </row>
    <row r="35" spans="1:4" ht="10.8" thickBot="1" x14ac:dyDescent="0.35">
      <c r="A35" s="12"/>
      <c r="B35" s="5" t="s">
        <v>72</v>
      </c>
      <c r="C35" s="5">
        <v>0</v>
      </c>
      <c r="D35" s="5">
        <f>+C35</f>
        <v>0</v>
      </c>
    </row>
    <row r="36" spans="1:4" ht="10.8" thickBot="1" x14ac:dyDescent="0.35">
      <c r="A36" s="12"/>
      <c r="B36" s="5" t="s">
        <v>54</v>
      </c>
      <c r="C36" s="5">
        <v>0</v>
      </c>
      <c r="D36" s="5">
        <f>+C36</f>
        <v>0</v>
      </c>
    </row>
    <row r="37" spans="1:4" ht="10.8" thickBot="1" x14ac:dyDescent="0.35">
      <c r="A37" s="51" t="s">
        <v>73</v>
      </c>
      <c r="B37" s="52"/>
      <c r="C37" s="52"/>
      <c r="D37" s="4">
        <f>SUM(D35:D36)</f>
        <v>0</v>
      </c>
    </row>
    <row r="38" spans="1:4" ht="10.8" thickBot="1" x14ac:dyDescent="0.35">
      <c r="A38" s="8" t="str">
        <f>'PI skaičiuoklė'!C21</f>
        <v>neteikia tvirtinti patalpų savininkams</v>
      </c>
      <c r="B38" s="4"/>
      <c r="C38" s="4"/>
      <c r="D38" s="4"/>
    </row>
    <row r="39" spans="1:4" ht="10.8" thickBot="1" x14ac:dyDescent="0.35">
      <c r="A39" s="12"/>
      <c r="B39" s="5" t="s">
        <v>68</v>
      </c>
      <c r="C39" s="5">
        <v>0</v>
      </c>
      <c r="D39" s="5">
        <f>+C39</f>
        <v>0</v>
      </c>
    </row>
    <row r="40" spans="1:4" ht="10.8" thickBot="1" x14ac:dyDescent="0.35">
      <c r="A40" s="12"/>
      <c r="B40" s="5" t="s">
        <v>56</v>
      </c>
      <c r="C40" s="5">
        <v>0</v>
      </c>
      <c r="D40" s="5">
        <f>+C40</f>
        <v>0</v>
      </c>
    </row>
    <row r="41" spans="1:4" ht="10.8" thickBot="1" x14ac:dyDescent="0.35">
      <c r="A41" s="51" t="s">
        <v>74</v>
      </c>
      <c r="B41" s="52"/>
      <c r="C41" s="52"/>
      <c r="D41" s="4">
        <f>SUM(D39:D40)</f>
        <v>0</v>
      </c>
    </row>
    <row r="42" spans="1:4" ht="10.8" thickBot="1" x14ac:dyDescent="0.35">
      <c r="A42" s="8" t="s">
        <v>21</v>
      </c>
      <c r="B42" s="5"/>
      <c r="C42" s="5"/>
      <c r="D42" s="5" t="s">
        <v>21</v>
      </c>
    </row>
    <row r="43" spans="1:4" ht="10.8" thickBot="1" x14ac:dyDescent="0.35">
      <c r="A43" s="54" t="s">
        <v>75</v>
      </c>
      <c r="B43" s="55"/>
      <c r="C43" s="55"/>
      <c r="D43" s="4">
        <f>SUM(D37,D41)</f>
        <v>0</v>
      </c>
    </row>
    <row r="44" spans="1:4" ht="21" thickBot="1" x14ac:dyDescent="0.35">
      <c r="A44" s="23" t="str">
        <f>'PI skaičiuoklė'!B24</f>
        <v>Straipsnis (-iai), punktas (-ai) ir įpareigojimas</v>
      </c>
      <c r="B44" s="5"/>
      <c r="C44" s="5"/>
      <c r="D44" s="5"/>
    </row>
    <row r="45" spans="1:4" ht="10.8" thickBot="1" x14ac:dyDescent="0.35">
      <c r="A45" s="8" t="str">
        <f>'PI skaičiuoklė'!C25</f>
        <v>Veiksmas B1</v>
      </c>
      <c r="B45" s="4"/>
      <c r="C45" s="4"/>
      <c r="D45" s="4"/>
    </row>
    <row r="46" spans="1:4" ht="10.8" thickBot="1" x14ac:dyDescent="0.35">
      <c r="A46" s="12"/>
      <c r="B46" s="5" t="s">
        <v>59</v>
      </c>
      <c r="C46" s="5">
        <v>0</v>
      </c>
      <c r="D46" s="5">
        <f>+C46</f>
        <v>0</v>
      </c>
    </row>
    <row r="47" spans="1:4" ht="10.8" thickBot="1" x14ac:dyDescent="0.35">
      <c r="A47" s="12"/>
      <c r="B47" s="5" t="s">
        <v>60</v>
      </c>
      <c r="C47" s="5">
        <v>0</v>
      </c>
      <c r="D47" s="5">
        <f>+C47</f>
        <v>0</v>
      </c>
    </row>
    <row r="48" spans="1:4" ht="10.8" thickBot="1" x14ac:dyDescent="0.35">
      <c r="A48" s="51" t="s">
        <v>76</v>
      </c>
      <c r="B48" s="52"/>
      <c r="C48" s="52"/>
      <c r="D48" s="4">
        <f>SUM(D46:D47)</f>
        <v>0</v>
      </c>
    </row>
    <row r="49" spans="1:4" ht="10.8" thickBot="1" x14ac:dyDescent="0.35">
      <c r="A49" s="8" t="str">
        <f>'PI skaičiuoklė'!C26</f>
        <v>Veiksmas B2</v>
      </c>
      <c r="B49" s="4"/>
      <c r="C49" s="4"/>
      <c r="D49" s="4"/>
    </row>
    <row r="50" spans="1:4" ht="10.8" thickBot="1" x14ac:dyDescent="0.35">
      <c r="A50" s="12"/>
      <c r="B50" s="5" t="s">
        <v>62</v>
      </c>
      <c r="C50" s="5">
        <v>0</v>
      </c>
      <c r="D50" s="5">
        <f>+C50</f>
        <v>0</v>
      </c>
    </row>
    <row r="51" spans="1:4" ht="10.8" thickBot="1" x14ac:dyDescent="0.35">
      <c r="A51" s="12"/>
      <c r="B51" s="5" t="s">
        <v>63</v>
      </c>
      <c r="C51" s="5">
        <v>0</v>
      </c>
      <c r="D51" s="5">
        <f>+C51</f>
        <v>0</v>
      </c>
    </row>
    <row r="52" spans="1:4" ht="10.8" thickBot="1" x14ac:dyDescent="0.35">
      <c r="A52" s="51" t="s">
        <v>77</v>
      </c>
      <c r="B52" s="52"/>
      <c r="C52" s="52"/>
      <c r="D52" s="4">
        <f>SUM(D50:D51)</f>
        <v>0</v>
      </c>
    </row>
    <row r="53" spans="1:4" ht="10.8" thickBot="1" x14ac:dyDescent="0.35">
      <c r="A53" s="12"/>
      <c r="B53" s="5" t="s">
        <v>21</v>
      </c>
      <c r="C53" s="5"/>
      <c r="D53" s="5" t="s">
        <v>78</v>
      </c>
    </row>
    <row r="54" spans="1:4" ht="10.8" thickBot="1" x14ac:dyDescent="0.35">
      <c r="A54" s="54" t="s">
        <v>79</v>
      </c>
      <c r="B54" s="55"/>
      <c r="C54" s="55"/>
      <c r="D54" s="4">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6640625" defaultRowHeight="10.199999999999999" x14ac:dyDescent="0.3"/>
  <cols>
    <col min="1" max="1" width="28.5546875" style="1" customWidth="1"/>
    <col min="2" max="2" width="13" style="1" customWidth="1"/>
    <col min="3" max="3" width="22.5546875" style="1" customWidth="1"/>
    <col min="4" max="4" width="37.44140625" style="1" customWidth="1"/>
    <col min="5" max="5" width="17.6640625" style="1" customWidth="1"/>
    <col min="6" max="16384" width="8.6640625" style="1"/>
  </cols>
  <sheetData>
    <row r="1" spans="1:5" ht="16.5" customHeight="1" thickBot="1" x14ac:dyDescent="0.35">
      <c r="A1" s="66" t="s">
        <v>82</v>
      </c>
      <c r="B1" s="67"/>
      <c r="C1" s="67"/>
      <c r="D1" s="67"/>
      <c r="E1" s="68"/>
    </row>
    <row r="2" spans="1:5" ht="44.25" customHeight="1" thickBot="1" x14ac:dyDescent="0.35">
      <c r="A2" s="29" t="s">
        <v>70</v>
      </c>
      <c r="B2" s="30" t="s">
        <v>83</v>
      </c>
      <c r="C2" s="30" t="s">
        <v>84</v>
      </c>
      <c r="D2" s="30" t="s">
        <v>85</v>
      </c>
      <c r="E2" s="30" t="s">
        <v>8</v>
      </c>
    </row>
    <row r="3" spans="1:5" ht="13.5" customHeight="1" thickBot="1" x14ac:dyDescent="0.35">
      <c r="A3" s="31">
        <v>1</v>
      </c>
      <c r="B3" s="32">
        <v>2</v>
      </c>
      <c r="C3" s="32">
        <v>3</v>
      </c>
      <c r="D3" s="32">
        <v>4</v>
      </c>
      <c r="E3" s="32">
        <v>5</v>
      </c>
    </row>
    <row r="4" spans="1:5" ht="409.6" thickBot="1" x14ac:dyDescent="0.35">
      <c r="A4" s="23" t="str">
        <f>'PI skaičiuoklė'!B6</f>
        <v>4.4. Vadovaudamasis Butų ir kitų patalpų savininkų lėšų, skiriamų namui (statiniui) atnaujinti pagal privalomuosius reikalavimus, kaupimo, dydžio apskaičiavimo, sukauptų lėšų apsaugos tvarkos aprašu, patvirtintu Lietuvos Respublikos Vyriausybės 2015 m. balandžio 15 d. nutarimu Nr. 390 „Dėl 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vertinimo išvadas ir rekomendacijas dėl reikalingų bendrojo naudojimo objektų atnaujinimo darbų, jų kiekio, į Kaupimo tvarkos apraše nurodytą maksimalų mėnesinės kaupiamosios įmokos tarifą, rengia metinį namo bendrojo naudojimo objektų atnaujinimo planą (toliau – metinis planas) ir (ar) ilgalaikį (2 ir daugiau metų) namo bendrojo naudojimo objektų atnaujinimo planą (toliau – ilgalaikis planas), apskaičiuoja mėnesinės kaupiamosios įmokos tarifą ir teikia juos patalpų savininkams tvirtinti. Patvirtintą ilgalaikį ir (ar) metinį planą ir mėnesinės kaupiamosios įmokos tarifą per 5 darbo dienas skelbia savo interneto svetainėje ir teikia patalpų savininkams Nuostatų V skyriuje nurodytu būdu. Jei įvertinus namo būklę atnaujinimo darbai nerekomenduoti, metinio ar ilgalaikio plano galima nerengti.</v>
      </c>
      <c r="B4" s="4"/>
      <c r="C4" s="4"/>
      <c r="D4" s="4"/>
      <c r="E4" s="4"/>
    </row>
    <row r="5" spans="1:5" ht="21" thickBot="1" x14ac:dyDescent="0.35">
      <c r="A5" s="8" t="str">
        <f>'PI skaičiuoklė'!C7</f>
        <v>rengia metinį namo bendrojo naudojimo objektų atnaujinimo planą</v>
      </c>
      <c r="B5" s="4"/>
      <c r="C5" s="4"/>
      <c r="D5" s="4"/>
      <c r="E5" s="4"/>
    </row>
    <row r="6" spans="1:5" ht="10.8" thickBot="1" x14ac:dyDescent="0.35">
      <c r="A6" s="12"/>
      <c r="B6" s="5" t="s">
        <v>72</v>
      </c>
      <c r="C6" s="5">
        <v>0</v>
      </c>
      <c r="D6" s="5">
        <v>0</v>
      </c>
      <c r="E6" s="5">
        <f>+C6*D6</f>
        <v>0</v>
      </c>
    </row>
    <row r="7" spans="1:5" ht="10.8" thickBot="1" x14ac:dyDescent="0.35">
      <c r="A7" s="12"/>
      <c r="B7" s="5" t="s">
        <v>54</v>
      </c>
      <c r="C7" s="5">
        <v>0</v>
      </c>
      <c r="D7" s="5">
        <v>0</v>
      </c>
      <c r="E7" s="5">
        <f>+C7*D7</f>
        <v>0</v>
      </c>
    </row>
    <row r="8" spans="1:5" ht="14.1" customHeight="1" thickBot="1" x14ac:dyDescent="0.35">
      <c r="A8" s="51" t="s">
        <v>86</v>
      </c>
      <c r="B8" s="52"/>
      <c r="C8" s="52"/>
      <c r="D8" s="53"/>
      <c r="E8" s="5">
        <f>SUM(E6:E7)</f>
        <v>0</v>
      </c>
    </row>
    <row r="9" spans="1:5" ht="10.8" thickBot="1" x14ac:dyDescent="0.35">
      <c r="A9" s="8" t="str">
        <f>'PI skaičiuoklė'!C8</f>
        <v>teikia tvirtinti patalpų savininkams</v>
      </c>
      <c r="B9" s="4"/>
      <c r="C9" s="4"/>
      <c r="D9" s="4"/>
      <c r="E9" s="4"/>
    </row>
    <row r="10" spans="1:5" ht="10.8" thickBot="1" x14ac:dyDescent="0.35">
      <c r="A10" s="12"/>
      <c r="B10" s="5" t="s">
        <v>68</v>
      </c>
      <c r="C10" s="5">
        <v>0</v>
      </c>
      <c r="D10" s="5">
        <v>0</v>
      </c>
      <c r="E10" s="5">
        <f t="shared" ref="E10:E11" si="0">+C10*D10</f>
        <v>0</v>
      </c>
    </row>
    <row r="11" spans="1:5" ht="10.8" thickBot="1" x14ac:dyDescent="0.35">
      <c r="A11" s="12"/>
      <c r="B11" s="5" t="s">
        <v>56</v>
      </c>
      <c r="C11" s="5">
        <v>0</v>
      </c>
      <c r="D11" s="5">
        <v>0</v>
      </c>
      <c r="E11" s="5">
        <f t="shared" si="0"/>
        <v>0</v>
      </c>
    </row>
    <row r="12" spans="1:5" ht="10.8" thickBot="1" x14ac:dyDescent="0.35">
      <c r="A12" s="51" t="s">
        <v>87</v>
      </c>
      <c r="B12" s="52"/>
      <c r="C12" s="52"/>
      <c r="D12" s="53"/>
      <c r="E12" s="5">
        <f>SUM(E10:E11)</f>
        <v>0</v>
      </c>
    </row>
    <row r="13" spans="1:5" ht="10.8" thickBot="1" x14ac:dyDescent="0.35">
      <c r="A13" s="12"/>
      <c r="B13" s="5" t="s">
        <v>21</v>
      </c>
      <c r="C13" s="5">
        <v>0</v>
      </c>
      <c r="D13" s="5"/>
      <c r="E13" s="5" t="s">
        <v>88</v>
      </c>
    </row>
    <row r="14" spans="1:5" ht="10.8" thickBot="1" x14ac:dyDescent="0.35">
      <c r="A14" s="54" t="s">
        <v>89</v>
      </c>
      <c r="B14" s="55"/>
      <c r="C14" s="55"/>
      <c r="D14" s="56"/>
      <c r="E14" s="4">
        <f>SUM(E8,E12)</f>
        <v>0</v>
      </c>
    </row>
    <row r="15" spans="1:5" ht="21" thickBot="1" x14ac:dyDescent="0.35">
      <c r="A15" s="23" t="str">
        <f>'PI skaičiuoklė'!B11</f>
        <v>Straipsnis (-iai), punktas (-ai) ir įpareigojimas</v>
      </c>
      <c r="B15" s="4"/>
      <c r="C15" s="4"/>
      <c r="D15" s="4"/>
      <c r="E15" s="4"/>
    </row>
    <row r="16" spans="1:5" ht="10.8" thickBot="1" x14ac:dyDescent="0.35">
      <c r="A16" s="8" t="str">
        <f>'PI skaičiuoklė'!C12</f>
        <v>Veiksmas B1</v>
      </c>
      <c r="B16" s="4"/>
      <c r="C16" s="4"/>
      <c r="D16" s="4"/>
      <c r="E16" s="4"/>
    </row>
    <row r="17" spans="1:5" ht="10.8" thickBot="1" x14ac:dyDescent="0.35">
      <c r="A17" s="12"/>
      <c r="B17" s="5" t="s">
        <v>59</v>
      </c>
      <c r="C17" s="5">
        <v>0</v>
      </c>
      <c r="D17" s="5">
        <v>0</v>
      </c>
      <c r="E17" s="5">
        <f t="shared" ref="E17:E18" si="1">+C17*D17</f>
        <v>0</v>
      </c>
    </row>
    <row r="18" spans="1:5" ht="10.8" thickBot="1" x14ac:dyDescent="0.35">
      <c r="A18" s="12"/>
      <c r="B18" s="5" t="s">
        <v>60</v>
      </c>
      <c r="C18" s="5">
        <v>0</v>
      </c>
      <c r="D18" s="5">
        <v>0</v>
      </c>
      <c r="E18" s="5">
        <f t="shared" si="1"/>
        <v>0</v>
      </c>
    </row>
    <row r="19" spans="1:5" ht="10.8" thickBot="1" x14ac:dyDescent="0.35">
      <c r="A19" s="51" t="s">
        <v>90</v>
      </c>
      <c r="B19" s="52"/>
      <c r="C19" s="52"/>
      <c r="D19" s="53"/>
      <c r="E19" s="5">
        <f>SUM(E17:E18)</f>
        <v>0</v>
      </c>
    </row>
    <row r="20" spans="1:5" ht="10.8" thickBot="1" x14ac:dyDescent="0.35">
      <c r="A20" s="8" t="str">
        <f>'PI skaičiuoklė'!C13</f>
        <v>Veiksmas B2</v>
      </c>
      <c r="B20" s="4"/>
      <c r="C20" s="4"/>
      <c r="D20" s="4"/>
      <c r="E20" s="4"/>
    </row>
    <row r="21" spans="1:5" ht="10.8" thickBot="1" x14ac:dyDescent="0.35">
      <c r="A21" s="12"/>
      <c r="B21" s="5" t="s">
        <v>62</v>
      </c>
      <c r="C21" s="5">
        <v>0</v>
      </c>
      <c r="D21" s="5">
        <v>0</v>
      </c>
      <c r="E21" s="5">
        <f t="shared" ref="E21:E22" si="2">+C21*D21</f>
        <v>0</v>
      </c>
    </row>
    <row r="22" spans="1:5" ht="10.8" thickBot="1" x14ac:dyDescent="0.35">
      <c r="A22" s="12"/>
      <c r="B22" s="5" t="s">
        <v>63</v>
      </c>
      <c r="C22" s="5">
        <v>0</v>
      </c>
      <c r="D22" s="5">
        <v>0</v>
      </c>
      <c r="E22" s="5">
        <f t="shared" si="2"/>
        <v>0</v>
      </c>
    </row>
    <row r="23" spans="1:5" ht="10.8" thickBot="1" x14ac:dyDescent="0.35">
      <c r="A23" s="51" t="s">
        <v>91</v>
      </c>
      <c r="B23" s="52"/>
      <c r="C23" s="52"/>
      <c r="D23" s="53"/>
      <c r="E23" s="5">
        <f>SUM(E21:E22)</f>
        <v>0</v>
      </c>
    </row>
    <row r="24" spans="1:5" ht="10.8" thickBot="1" x14ac:dyDescent="0.35">
      <c r="A24" s="12"/>
      <c r="B24" s="5" t="s">
        <v>21</v>
      </c>
      <c r="C24" s="5"/>
      <c r="D24" s="5"/>
      <c r="E24" s="5" t="s">
        <v>78</v>
      </c>
    </row>
    <row r="25" spans="1:5" ht="10.8" thickBot="1" x14ac:dyDescent="0.35">
      <c r="A25" s="54" t="s">
        <v>92</v>
      </c>
      <c r="B25" s="55"/>
      <c r="C25" s="55"/>
      <c r="D25" s="56"/>
      <c r="E25" s="4">
        <f>SUM(E19,E23)</f>
        <v>0</v>
      </c>
    </row>
    <row r="26" spans="1:5" x14ac:dyDescent="0.3">
      <c r="A26" s="27"/>
      <c r="B26" s="27"/>
      <c r="C26" s="27"/>
      <c r="D26" s="27"/>
      <c r="E26" s="33"/>
    </row>
    <row r="27" spans="1:5" x14ac:dyDescent="0.3">
      <c r="A27" s="27"/>
      <c r="B27" s="27"/>
      <c r="C27" s="27"/>
      <c r="D27" s="27"/>
      <c r="E27" s="33"/>
    </row>
    <row r="28" spans="1:5" x14ac:dyDescent="0.3">
      <c r="A28" s="27"/>
      <c r="B28" s="27"/>
      <c r="C28" s="27"/>
      <c r="D28" s="27"/>
      <c r="E28" s="33"/>
    </row>
    <row r="29" spans="1:5" x14ac:dyDescent="0.3">
      <c r="A29" s="27"/>
      <c r="B29" s="27"/>
      <c r="C29" s="27"/>
      <c r="D29" s="27"/>
      <c r="E29" s="33"/>
    </row>
    <row r="30" spans="1:5" x14ac:dyDescent="0.3">
      <c r="A30" s="27"/>
      <c r="B30" s="27"/>
      <c r="C30" s="27"/>
      <c r="D30" s="27"/>
      <c r="E30" s="33"/>
    </row>
    <row r="32" spans="1:5" ht="10.8" thickBot="1" x14ac:dyDescent="0.35"/>
    <row r="33" spans="1:5" ht="19.5" customHeight="1" thickBot="1" x14ac:dyDescent="0.35">
      <c r="A33" s="69" t="s">
        <v>93</v>
      </c>
      <c r="B33" s="70"/>
      <c r="C33" s="70"/>
      <c r="D33" s="70"/>
      <c r="E33" s="71"/>
    </row>
    <row r="34" spans="1:5" ht="31.2" thickBot="1" x14ac:dyDescent="0.35">
      <c r="A34" s="29" t="s">
        <v>81</v>
      </c>
      <c r="B34" s="30" t="s">
        <v>83</v>
      </c>
      <c r="C34" s="30" t="s">
        <v>84</v>
      </c>
      <c r="D34" s="30" t="s">
        <v>85</v>
      </c>
      <c r="E34" s="30" t="s">
        <v>8</v>
      </c>
    </row>
    <row r="35" spans="1:5" ht="10.8" thickBot="1" x14ac:dyDescent="0.35">
      <c r="A35" s="31">
        <v>1</v>
      </c>
      <c r="B35" s="32">
        <v>2</v>
      </c>
      <c r="C35" s="32">
        <v>3</v>
      </c>
      <c r="D35" s="32">
        <v>4</v>
      </c>
      <c r="E35" s="32">
        <v>5</v>
      </c>
    </row>
    <row r="36" spans="1:5" ht="409.6" thickBot="1" x14ac:dyDescent="0.35">
      <c r="A36" s="23" t="str">
        <f>'PI skaičiuoklė'!B19</f>
        <v>4.4. Vadovaudamasis Butų ir kitų patalpų savininkų lėšų, skiriamų namui (statiniui) atnaujinti pagal privalomuosius reikalavimus, kaupimo, dydžio apskaičiavimo, sukauptų lėšų apsaugos tvarkos aprašu, patvirtintu Lietuvos Respublikos Vyriausybės 2015 m. balandžio 15 d. nutarimu Nr. 390 „Dėl 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pagal privalomuosius reikalavimus vertinimo išvadas ir rekomendacijas, nustato jų atnaujinimo pagal privalomuosius reikalavimus poreikius ir parengia siūlomų priemonių, kurioms finansuoti lėšos bus kaupiamos dvejus ar daugiau metų sąrašą, numato šių priemonių įgyvendinimo orientacinę kainą, lėšų kaupimo pradžią, trukmę, pabaigą (toliau – ilgalaikis planas) ir apskaičiuoja mėnesinės kaupiamosios įmokos tarifo pagal ilgalaikį planą dalį. Ilgalaikį planą ir apskaičiuotą tarifo pagal ilgalaikį planą dalį teikia patalpų savininkams tvirtinti Civilinio kodekso 4.85 straipsnyje nustatyta tvarka. Patvirtintą ilgalaikį planą ir duomenis apie mėnesinės kaupiamosios įmokos tarifo pagal ilgalaikį planą dalį per 5 darbo dienas skelbia savo interneto svetainėje ir teikia patalpų savininkams Nuostatų V skyriuje nurodytu būdu. Jei įvertinus namo būklę atnaujinimo darbai nerekomenduoti, ilgalaikio plano galima nerengti.</v>
      </c>
      <c r="B36" s="4"/>
      <c r="C36" s="4"/>
      <c r="D36" s="4"/>
      <c r="E36" s="4"/>
    </row>
    <row r="37" spans="1:5" ht="10.8" thickBot="1" x14ac:dyDescent="0.35">
      <c r="A37" s="8" t="str">
        <f>'PI skaičiuoklė'!C20</f>
        <v>nerengia metinio plano</v>
      </c>
      <c r="B37" s="4"/>
      <c r="C37" s="4"/>
      <c r="D37" s="4"/>
      <c r="E37" s="4"/>
    </row>
    <row r="38" spans="1:5" ht="10.8" thickBot="1" x14ac:dyDescent="0.35">
      <c r="A38" s="12"/>
      <c r="B38" s="5" t="s">
        <v>72</v>
      </c>
      <c r="C38" s="5">
        <v>0</v>
      </c>
      <c r="D38" s="5">
        <v>0</v>
      </c>
      <c r="E38" s="5">
        <f>+C38*D38</f>
        <v>0</v>
      </c>
    </row>
    <row r="39" spans="1:5" ht="10.8" thickBot="1" x14ac:dyDescent="0.35">
      <c r="A39" s="12"/>
      <c r="B39" s="5" t="s">
        <v>54</v>
      </c>
      <c r="C39" s="5">
        <v>0</v>
      </c>
      <c r="D39" s="5">
        <v>0</v>
      </c>
      <c r="E39" s="5">
        <f>+C39*D39</f>
        <v>0</v>
      </c>
    </row>
    <row r="40" spans="1:5" ht="10.8" thickBot="1" x14ac:dyDescent="0.35">
      <c r="A40" s="51" t="s">
        <v>86</v>
      </c>
      <c r="B40" s="52"/>
      <c r="C40" s="52"/>
      <c r="D40" s="53"/>
      <c r="E40" s="5">
        <f>SUM(E38:E39)</f>
        <v>0</v>
      </c>
    </row>
    <row r="41" spans="1:5" ht="10.8" thickBot="1" x14ac:dyDescent="0.35">
      <c r="A41" s="8" t="str">
        <f>'PI skaičiuoklė'!C21</f>
        <v>neteikia tvirtinti patalpų savininkams</v>
      </c>
      <c r="B41" s="4"/>
      <c r="C41" s="4"/>
      <c r="D41" s="4"/>
      <c r="E41" s="4"/>
    </row>
    <row r="42" spans="1:5" ht="10.8" thickBot="1" x14ac:dyDescent="0.35">
      <c r="A42" s="12"/>
      <c r="B42" s="5" t="s">
        <v>68</v>
      </c>
      <c r="C42" s="5">
        <v>0</v>
      </c>
      <c r="D42" s="5">
        <v>0</v>
      </c>
      <c r="E42" s="5">
        <f t="shared" ref="E42:E43" si="3">+C42*D42</f>
        <v>0</v>
      </c>
    </row>
    <row r="43" spans="1:5" ht="10.8" thickBot="1" x14ac:dyDescent="0.35">
      <c r="A43" s="12"/>
      <c r="B43" s="5" t="s">
        <v>56</v>
      </c>
      <c r="C43" s="5">
        <v>0</v>
      </c>
      <c r="D43" s="5">
        <v>0</v>
      </c>
      <c r="E43" s="5">
        <f t="shared" si="3"/>
        <v>0</v>
      </c>
    </row>
    <row r="44" spans="1:5" ht="10.8" thickBot="1" x14ac:dyDescent="0.35">
      <c r="A44" s="51" t="s">
        <v>87</v>
      </c>
      <c r="B44" s="52"/>
      <c r="C44" s="52"/>
      <c r="D44" s="53"/>
      <c r="E44" s="5">
        <f>SUM(E42:E43)</f>
        <v>0</v>
      </c>
    </row>
    <row r="45" spans="1:5" ht="10.8" thickBot="1" x14ac:dyDescent="0.35">
      <c r="A45" s="12"/>
      <c r="B45" s="5" t="s">
        <v>21</v>
      </c>
      <c r="C45" s="5"/>
      <c r="D45" s="5"/>
      <c r="E45" s="5" t="s">
        <v>88</v>
      </c>
    </row>
    <row r="46" spans="1:5" ht="10.8" thickBot="1" x14ac:dyDescent="0.35">
      <c r="A46" s="54" t="s">
        <v>89</v>
      </c>
      <c r="B46" s="55"/>
      <c r="C46" s="55"/>
      <c r="D46" s="56"/>
      <c r="E46" s="4">
        <f>SUM(E40,E44)</f>
        <v>0</v>
      </c>
    </row>
    <row r="47" spans="1:5" ht="21" thickBot="1" x14ac:dyDescent="0.35">
      <c r="A47" s="23" t="str">
        <f>'PI skaičiuoklė'!B24</f>
        <v>Straipsnis (-iai), punktas (-ai) ir įpareigojimas</v>
      </c>
      <c r="B47" s="4"/>
      <c r="C47" s="4"/>
      <c r="D47" s="4"/>
      <c r="E47" s="4"/>
    </row>
    <row r="48" spans="1:5" ht="10.8" thickBot="1" x14ac:dyDescent="0.35">
      <c r="A48" s="8" t="str">
        <f>'PI skaičiuoklė'!C25</f>
        <v>Veiksmas B1</v>
      </c>
      <c r="B48" s="4"/>
      <c r="C48" s="4"/>
      <c r="D48" s="4"/>
      <c r="E48" s="4"/>
    </row>
    <row r="49" spans="1:5" ht="10.8" thickBot="1" x14ac:dyDescent="0.35">
      <c r="A49" s="12"/>
      <c r="B49" s="5" t="s">
        <v>59</v>
      </c>
      <c r="C49" s="5">
        <v>0</v>
      </c>
      <c r="D49" s="5">
        <v>0</v>
      </c>
      <c r="E49" s="5">
        <f t="shared" ref="E49:E50" si="4">+C49*D49</f>
        <v>0</v>
      </c>
    </row>
    <row r="50" spans="1:5" ht="10.8" thickBot="1" x14ac:dyDescent="0.35">
      <c r="A50" s="12"/>
      <c r="B50" s="5" t="s">
        <v>60</v>
      </c>
      <c r="C50" s="5">
        <v>0</v>
      </c>
      <c r="D50" s="5">
        <v>0</v>
      </c>
      <c r="E50" s="5">
        <f t="shared" si="4"/>
        <v>0</v>
      </c>
    </row>
    <row r="51" spans="1:5" ht="10.8" thickBot="1" x14ac:dyDescent="0.35">
      <c r="A51" s="51" t="s">
        <v>90</v>
      </c>
      <c r="B51" s="52"/>
      <c r="C51" s="52"/>
      <c r="D51" s="53"/>
      <c r="E51" s="5">
        <f>SUM(E49:E50)</f>
        <v>0</v>
      </c>
    </row>
    <row r="52" spans="1:5" ht="10.8" thickBot="1" x14ac:dyDescent="0.35">
      <c r="A52" s="8" t="str">
        <f>'PI skaičiuoklė'!C26</f>
        <v>Veiksmas B2</v>
      </c>
      <c r="B52" s="4"/>
      <c r="C52" s="4"/>
      <c r="D52" s="4"/>
      <c r="E52" s="4"/>
    </row>
    <row r="53" spans="1:5" ht="10.8" thickBot="1" x14ac:dyDescent="0.35">
      <c r="A53" s="12"/>
      <c r="B53" s="5" t="s">
        <v>62</v>
      </c>
      <c r="C53" s="5">
        <v>0</v>
      </c>
      <c r="D53" s="5">
        <v>0</v>
      </c>
      <c r="E53" s="5">
        <f t="shared" ref="E53:E54" si="5">+C53*D53</f>
        <v>0</v>
      </c>
    </row>
    <row r="54" spans="1:5" ht="10.8" thickBot="1" x14ac:dyDescent="0.35">
      <c r="A54" s="12"/>
      <c r="B54" s="5" t="s">
        <v>63</v>
      </c>
      <c r="C54" s="5">
        <v>0</v>
      </c>
      <c r="D54" s="5">
        <v>0</v>
      </c>
      <c r="E54" s="5">
        <f t="shared" si="5"/>
        <v>0</v>
      </c>
    </row>
    <row r="55" spans="1:5" ht="10.8" thickBot="1" x14ac:dyDescent="0.35">
      <c r="A55" s="51" t="s">
        <v>91</v>
      </c>
      <c r="B55" s="52"/>
      <c r="C55" s="52"/>
      <c r="D55" s="53"/>
      <c r="E55" s="5">
        <f>SUM(E53:E54)</f>
        <v>0</v>
      </c>
    </row>
    <row r="56" spans="1:5" ht="10.8" thickBot="1" x14ac:dyDescent="0.35">
      <c r="A56" s="12"/>
      <c r="B56" s="5" t="s">
        <v>21</v>
      </c>
      <c r="C56" s="5"/>
      <c r="D56" s="5"/>
      <c r="E56" s="5" t="s">
        <v>78</v>
      </c>
    </row>
    <row r="57" spans="1:5" ht="10.8" thickBot="1" x14ac:dyDescent="0.35">
      <c r="A57" s="54" t="s">
        <v>92</v>
      </c>
      <c r="B57" s="55"/>
      <c r="C57" s="55"/>
      <c r="D57" s="56"/>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6640625" defaultRowHeight="10.199999999999999" x14ac:dyDescent="0.3"/>
  <cols>
    <col min="1" max="1" width="39" style="1" customWidth="1"/>
    <col min="2" max="2" width="30.109375" style="1" customWidth="1"/>
    <col min="3" max="3" width="24.5546875" style="1" customWidth="1"/>
    <col min="4" max="16384" width="8.6640625" style="1"/>
  </cols>
  <sheetData>
    <row r="1" spans="1:3" ht="21" customHeight="1" thickBot="1" x14ac:dyDescent="0.35">
      <c r="A1" s="60" t="s">
        <v>94</v>
      </c>
      <c r="B1" s="61"/>
      <c r="C1" s="62"/>
    </row>
    <row r="2" spans="1:3" ht="26.4" customHeight="1" thickBot="1" x14ac:dyDescent="0.35">
      <c r="A2" s="29" t="s">
        <v>70</v>
      </c>
      <c r="B2" s="30" t="s">
        <v>95</v>
      </c>
      <c r="C2" s="30" t="s">
        <v>96</v>
      </c>
    </row>
    <row r="3" spans="1:3" ht="11.25" customHeight="1" thickBot="1" x14ac:dyDescent="0.35">
      <c r="A3" s="31">
        <v>1</v>
      </c>
      <c r="B3" s="32">
        <v>2</v>
      </c>
      <c r="C3" s="32">
        <v>3</v>
      </c>
    </row>
    <row r="4" spans="1:3" ht="30.75" customHeight="1" thickBot="1" x14ac:dyDescent="0.35">
      <c r="A4" s="23" t="str">
        <f>'PI skaičiuoklė'!B6</f>
        <v>4.4. Vadovaudamasis Butų ir kitų patalpų savininkų lėšų, skiriamų namui (statiniui) atnaujinti pagal privalomuosius reikalavimus, kaupimo, dydžio apskaičiavimo, sukauptų lėšų apsaugos tvarkos aprašu, patvirtintu Lietuvos Respublikos Vyriausybės 2015 m. balandžio 15 d. nutarimu Nr. 390 „Dėl 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vertinimo išvadas ir rekomendacijas dėl reikalingų bendrojo naudojimo objektų atnaujinimo darbų, jų kiekio, į Kaupimo tvarkos apraše nurodytą maksimalų mėnesinės kaupiamosios įmokos tarifą, rengia metinį namo bendrojo naudojimo objektų atnaujinimo planą (toliau – metinis planas) ir (ar) ilgalaikį (2 ir daugiau metų) namo bendrojo naudojimo objektų atnaujinimo planą (toliau – ilgalaikis planas), apskaičiuoja mėnesinės kaupiamosios įmokos tarifą ir teikia juos patalpų savininkams tvirtinti. Patvirtintą ilgalaikį ir (ar) metinį planą ir mėnesinės kaupiamosios įmokos tarifą per 5 darbo dienas skelbia savo interneto svetainėje ir teikia patalpų savininkams Nuostatų V skyriuje nurodytu būdu. Jei įvertinus namo būklę atnaujinimo darbai nerekomenduoti, metinio ar ilgalaikio plano galima nerengti.</v>
      </c>
      <c r="B4" s="4"/>
      <c r="C4" s="4"/>
    </row>
    <row r="5" spans="1:3" ht="21" thickBot="1" x14ac:dyDescent="0.35">
      <c r="A5" s="8" t="str">
        <f>'PI skaičiuoklė'!C7</f>
        <v>rengia metinį namo bendrojo naudojimo objektų atnaujinimo planą</v>
      </c>
      <c r="B5" s="4"/>
      <c r="C5" s="4"/>
    </row>
    <row r="6" spans="1:3" ht="10.8" thickBot="1" x14ac:dyDescent="0.35">
      <c r="A6" s="12"/>
      <c r="B6" s="5" t="s">
        <v>72</v>
      </c>
      <c r="C6" s="5">
        <v>0</v>
      </c>
    </row>
    <row r="7" spans="1:3" ht="10.8" thickBot="1" x14ac:dyDescent="0.35">
      <c r="A7" s="12"/>
      <c r="B7" s="5" t="s">
        <v>54</v>
      </c>
      <c r="C7" s="5">
        <v>0</v>
      </c>
    </row>
    <row r="8" spans="1:3" ht="12" customHeight="1" thickBot="1" x14ac:dyDescent="0.35">
      <c r="A8" s="51" t="s">
        <v>97</v>
      </c>
      <c r="B8" s="53"/>
      <c r="C8" s="5">
        <f>SUM(C6:C7)</f>
        <v>0</v>
      </c>
    </row>
    <row r="9" spans="1:3" ht="10.8" thickBot="1" x14ac:dyDescent="0.35">
      <c r="A9" s="8" t="str">
        <f>'PI skaičiuoklė'!C8</f>
        <v>teikia tvirtinti patalpų savininkams</v>
      </c>
      <c r="B9" s="4"/>
      <c r="C9" s="4"/>
    </row>
    <row r="10" spans="1:3" ht="10.8" thickBot="1" x14ac:dyDescent="0.35">
      <c r="A10" s="12"/>
      <c r="B10" s="5" t="s">
        <v>68</v>
      </c>
      <c r="C10" s="5">
        <v>0</v>
      </c>
    </row>
    <row r="11" spans="1:3" ht="10.8" thickBot="1" x14ac:dyDescent="0.35">
      <c r="A11" s="12"/>
      <c r="B11" s="5" t="s">
        <v>56</v>
      </c>
      <c r="C11" s="5">
        <v>0</v>
      </c>
    </row>
    <row r="12" spans="1:3" ht="18.899999999999999" customHeight="1" thickBot="1" x14ac:dyDescent="0.35">
      <c r="A12" s="51" t="s">
        <v>98</v>
      </c>
      <c r="B12" s="53"/>
      <c r="C12" s="5">
        <f>SUM(C10:C11)</f>
        <v>0</v>
      </c>
    </row>
    <row r="13" spans="1:3" ht="10.8" thickBot="1" x14ac:dyDescent="0.35">
      <c r="A13" s="12"/>
      <c r="B13" s="5" t="s">
        <v>21</v>
      </c>
      <c r="C13" s="5"/>
    </row>
    <row r="14" spans="1:3" ht="15" customHeight="1" thickBot="1" x14ac:dyDescent="0.35">
      <c r="A14" s="54" t="s">
        <v>99</v>
      </c>
      <c r="B14" s="56"/>
      <c r="C14" s="34">
        <f>SUM(C8,C12)</f>
        <v>0</v>
      </c>
    </row>
    <row r="15" spans="1:3" ht="11.4" customHeight="1" thickBot="1" x14ac:dyDescent="0.35">
      <c r="A15" s="23" t="str">
        <f>'PI skaičiuoklė'!B11</f>
        <v>Straipsnis (-iai), punktas (-ai) ir įpareigojimas</v>
      </c>
      <c r="B15" s="4"/>
      <c r="C15" s="4"/>
    </row>
    <row r="16" spans="1:3" ht="10.8" thickBot="1" x14ac:dyDescent="0.35">
      <c r="A16" s="8" t="str">
        <f>'PI skaičiuoklė'!C12</f>
        <v>Veiksmas B1</v>
      </c>
      <c r="B16" s="4"/>
      <c r="C16" s="4"/>
    </row>
    <row r="17" spans="1:3" ht="10.8" thickBot="1" x14ac:dyDescent="0.35">
      <c r="A17" s="35"/>
      <c r="B17" s="5" t="s">
        <v>59</v>
      </c>
      <c r="C17" s="5">
        <v>0</v>
      </c>
    </row>
    <row r="18" spans="1:3" ht="10.8" thickBot="1" x14ac:dyDescent="0.35">
      <c r="A18" s="12"/>
      <c r="B18" s="5" t="s">
        <v>60</v>
      </c>
      <c r="C18" s="5">
        <v>0</v>
      </c>
    </row>
    <row r="19" spans="1:3" ht="15" customHeight="1" thickBot="1" x14ac:dyDescent="0.35">
      <c r="A19" s="51" t="s">
        <v>100</v>
      </c>
      <c r="B19" s="53"/>
      <c r="C19" s="5">
        <f>SUM(C17:C18)</f>
        <v>0</v>
      </c>
    </row>
    <row r="20" spans="1:3" ht="10.8" thickBot="1" x14ac:dyDescent="0.35">
      <c r="A20" s="8" t="str">
        <f>'PI skaičiuoklė'!C13</f>
        <v>Veiksmas B2</v>
      </c>
      <c r="B20" s="4"/>
      <c r="C20" s="4"/>
    </row>
    <row r="21" spans="1:3" ht="10.8" thickBot="1" x14ac:dyDescent="0.35">
      <c r="A21" s="12"/>
      <c r="B21" s="5" t="s">
        <v>62</v>
      </c>
      <c r="C21" s="5">
        <v>0</v>
      </c>
    </row>
    <row r="22" spans="1:3" ht="10.8" thickBot="1" x14ac:dyDescent="0.35">
      <c r="A22" s="12"/>
      <c r="B22" s="5" t="s">
        <v>63</v>
      </c>
      <c r="C22" s="5">
        <v>0</v>
      </c>
    </row>
    <row r="23" spans="1:3" ht="16.5" customHeight="1" thickBot="1" x14ac:dyDescent="0.35">
      <c r="A23" s="51" t="s">
        <v>101</v>
      </c>
      <c r="B23" s="53"/>
      <c r="C23" s="5">
        <f>SUM(C21:C22)</f>
        <v>0</v>
      </c>
    </row>
    <row r="24" spans="1:3" ht="10.8" thickBot="1" x14ac:dyDescent="0.35">
      <c r="A24" s="12"/>
      <c r="B24" s="5" t="s">
        <v>21</v>
      </c>
      <c r="C24" s="5" t="s">
        <v>21</v>
      </c>
    </row>
    <row r="25" spans="1:3" ht="15" customHeight="1" thickBot="1" x14ac:dyDescent="0.35">
      <c r="A25" s="54" t="s">
        <v>102</v>
      </c>
      <c r="B25" s="56"/>
      <c r="C25" s="34">
        <f>SUM(C19,C23)</f>
        <v>0</v>
      </c>
    </row>
    <row r="26" spans="1:3" ht="15" customHeight="1" x14ac:dyDescent="0.3">
      <c r="A26" s="27"/>
      <c r="B26" s="27"/>
      <c r="C26" s="36"/>
    </row>
    <row r="27" spans="1:3" ht="15" customHeight="1" x14ac:dyDescent="0.3">
      <c r="A27" s="27"/>
      <c r="B27" s="27"/>
      <c r="C27" s="36"/>
    </row>
    <row r="28" spans="1:3" ht="15" customHeight="1" x14ac:dyDescent="0.3">
      <c r="A28" s="27"/>
      <c r="B28" s="27"/>
      <c r="C28" s="36"/>
    </row>
    <row r="29" spans="1:3" ht="15" customHeight="1" x14ac:dyDescent="0.3">
      <c r="A29" s="27"/>
      <c r="B29" s="27"/>
      <c r="C29" s="36"/>
    </row>
    <row r="30" spans="1:3" ht="1.5" customHeight="1" x14ac:dyDescent="0.3"/>
    <row r="31" spans="1:3" ht="10.8" thickBot="1" x14ac:dyDescent="0.35"/>
    <row r="32" spans="1:3" ht="17.25" customHeight="1" thickBot="1" x14ac:dyDescent="0.35">
      <c r="A32" s="63" t="s">
        <v>103</v>
      </c>
      <c r="B32" s="64"/>
      <c r="C32" s="65"/>
    </row>
    <row r="33" spans="1:3" ht="30" customHeight="1" thickBot="1" x14ac:dyDescent="0.35">
      <c r="A33" s="29" t="s">
        <v>81</v>
      </c>
      <c r="B33" s="30" t="s">
        <v>95</v>
      </c>
      <c r="C33" s="30" t="s">
        <v>96</v>
      </c>
    </row>
    <row r="34" spans="1:3" ht="10.8" thickBot="1" x14ac:dyDescent="0.35">
      <c r="A34" s="31">
        <v>1</v>
      </c>
      <c r="B34" s="32">
        <v>2</v>
      </c>
      <c r="C34" s="32">
        <v>3</v>
      </c>
    </row>
    <row r="35" spans="1:3" ht="27.75" customHeight="1" thickBot="1" x14ac:dyDescent="0.35">
      <c r="A35" s="23" t="str">
        <f>'PI skaičiuoklė'!B19</f>
        <v>4.4. Vadovaudamasis Butų ir kitų patalpų savininkų lėšų, skiriamų namui (statiniui) atnaujinti pagal privalomuosius reikalavimus, kaupimo, dydžio apskaičiavimo, sukauptų lėšų apsaugos tvarkos aprašu, patvirtintu Lietuvos Respublikos Vyriausybės 2015 m. balandžio 15 d. nutarimu Nr. 390 „Dėl Butų ir kitų patalpų savininkų lėšų, skiriamų namui (statiniui) atnaujinti pagal privalomuosius reikalavimus, kaupimo, dydžio apskaičiavimo, sukauptų lėšų apsaugos tvarkos aprašo patvirtinimo“ (toliau – Kaupimo tvarkos aprašas) ir atsižvelgdamas į namo, jo bendrojo naudojimo objektų būklės pagal privalomuosius reikalavimus vertinimo išvadas ir rekomendacijas, nustato jų atnaujinimo pagal privalomuosius reikalavimus poreikius ir parengia siūlomų priemonių, kurioms finansuoti lėšos bus kaupiamos dvejus ar daugiau metų sąrašą, numato šių priemonių įgyvendinimo orientacinę kainą, lėšų kaupimo pradžią, trukmę, pabaigą (toliau – ilgalaikis planas) ir apskaičiuoja mėnesinės kaupiamosios įmokos tarifo pagal ilgalaikį planą dalį. Ilgalaikį planą ir apskaičiuotą tarifo pagal ilgalaikį planą dalį teikia patalpų savininkams tvirtinti Civilinio kodekso 4.85 straipsnyje nustatyta tvarka. Patvirtintą ilgalaikį planą ir duomenis apie mėnesinės kaupiamosios įmokos tarifo pagal ilgalaikį planą dalį per 5 darbo dienas skelbia savo interneto svetainėje ir teikia patalpų savininkams Nuostatų V skyriuje nurodytu būdu. Jei įvertinus namo būklę atnaujinimo darbai nerekomenduoti, ilgalaikio plano galima nerengti.</v>
      </c>
      <c r="B35" s="4"/>
      <c r="C35" s="4"/>
    </row>
    <row r="36" spans="1:3" ht="10.8" thickBot="1" x14ac:dyDescent="0.35">
      <c r="A36" s="8" t="str">
        <f>'PI skaičiuoklė'!C20</f>
        <v>nerengia metinio plano</v>
      </c>
      <c r="B36" s="4"/>
      <c r="C36" s="4"/>
    </row>
    <row r="37" spans="1:3" ht="10.8" thickBot="1" x14ac:dyDescent="0.35">
      <c r="A37" s="12"/>
      <c r="B37" s="5" t="s">
        <v>72</v>
      </c>
      <c r="C37" s="5">
        <v>0</v>
      </c>
    </row>
    <row r="38" spans="1:3" ht="10.8" thickBot="1" x14ac:dyDescent="0.35">
      <c r="A38" s="12"/>
      <c r="B38" s="5" t="s">
        <v>54</v>
      </c>
      <c r="C38" s="5">
        <v>0</v>
      </c>
    </row>
    <row r="39" spans="1:3" ht="10.8" thickBot="1" x14ac:dyDescent="0.35">
      <c r="A39" s="51" t="s">
        <v>97</v>
      </c>
      <c r="B39" s="53"/>
      <c r="C39" s="5">
        <f>SUM(C37:C38)</f>
        <v>0</v>
      </c>
    </row>
    <row r="40" spans="1:3" ht="10.8" thickBot="1" x14ac:dyDescent="0.35">
      <c r="A40" s="8" t="str">
        <f>'PI skaičiuoklė'!C21</f>
        <v>neteikia tvirtinti patalpų savininkams</v>
      </c>
      <c r="B40" s="4"/>
      <c r="C40" s="4"/>
    </row>
    <row r="41" spans="1:3" ht="10.8" thickBot="1" x14ac:dyDescent="0.35">
      <c r="A41" s="12"/>
      <c r="B41" s="5" t="s">
        <v>68</v>
      </c>
      <c r="C41" s="5">
        <v>0</v>
      </c>
    </row>
    <row r="42" spans="1:3" ht="10.8" thickBot="1" x14ac:dyDescent="0.35">
      <c r="A42" s="12"/>
      <c r="B42" s="5" t="s">
        <v>56</v>
      </c>
      <c r="C42" s="5">
        <v>0</v>
      </c>
    </row>
    <row r="43" spans="1:3" ht="10.8" thickBot="1" x14ac:dyDescent="0.35">
      <c r="A43" s="51" t="s">
        <v>98</v>
      </c>
      <c r="B43" s="53"/>
      <c r="C43" s="5">
        <f>SUM(C41:C42)</f>
        <v>0</v>
      </c>
    </row>
    <row r="44" spans="1:3" ht="10.8" thickBot="1" x14ac:dyDescent="0.35">
      <c r="A44" s="12"/>
      <c r="B44" s="5" t="s">
        <v>21</v>
      </c>
      <c r="C44" s="5"/>
    </row>
    <row r="45" spans="1:3" ht="10.8" thickBot="1" x14ac:dyDescent="0.35">
      <c r="A45" s="54" t="s">
        <v>99</v>
      </c>
      <c r="B45" s="56"/>
      <c r="C45" s="34">
        <f>SUM(C39,C43)</f>
        <v>0</v>
      </c>
    </row>
    <row r="46" spans="1:3" ht="10.8" thickBot="1" x14ac:dyDescent="0.35">
      <c r="A46" s="23" t="str">
        <f>'PI skaičiuoklė'!B24</f>
        <v>Straipsnis (-iai), punktas (-ai) ir įpareigojimas</v>
      </c>
      <c r="B46" s="4"/>
      <c r="C46" s="4"/>
    </row>
    <row r="47" spans="1:3" ht="10.8" thickBot="1" x14ac:dyDescent="0.35">
      <c r="A47" s="8" t="str">
        <f>'PI skaičiuoklė'!C25</f>
        <v>Veiksmas B1</v>
      </c>
      <c r="B47" s="4"/>
      <c r="C47" s="4"/>
    </row>
    <row r="48" spans="1:3" ht="10.8" thickBot="1" x14ac:dyDescent="0.35">
      <c r="A48" s="35"/>
      <c r="B48" s="5" t="s">
        <v>59</v>
      </c>
      <c r="C48" s="5">
        <v>0</v>
      </c>
    </row>
    <row r="49" spans="1:3" ht="10.8" thickBot="1" x14ac:dyDescent="0.35">
      <c r="A49" s="12"/>
      <c r="B49" s="5" t="s">
        <v>60</v>
      </c>
      <c r="C49" s="5">
        <v>0</v>
      </c>
    </row>
    <row r="50" spans="1:3" ht="10.8" thickBot="1" x14ac:dyDescent="0.35">
      <c r="A50" s="51" t="s">
        <v>100</v>
      </c>
      <c r="B50" s="53"/>
      <c r="C50" s="5">
        <f>SUM(C48:C49)</f>
        <v>0</v>
      </c>
    </row>
    <row r="51" spans="1:3" ht="10.8" thickBot="1" x14ac:dyDescent="0.35">
      <c r="A51" s="8" t="str">
        <f>'PI skaičiuoklė'!C26</f>
        <v>Veiksmas B2</v>
      </c>
      <c r="B51" s="4"/>
      <c r="C51" s="4"/>
    </row>
    <row r="52" spans="1:3" ht="10.8" thickBot="1" x14ac:dyDescent="0.35">
      <c r="A52" s="12"/>
      <c r="B52" s="5" t="s">
        <v>62</v>
      </c>
      <c r="C52" s="5">
        <v>0</v>
      </c>
    </row>
    <row r="53" spans="1:3" ht="10.8" thickBot="1" x14ac:dyDescent="0.35">
      <c r="A53" s="12"/>
      <c r="B53" s="5" t="s">
        <v>63</v>
      </c>
      <c r="C53" s="5">
        <v>0</v>
      </c>
    </row>
    <row r="54" spans="1:3" ht="10.8" thickBot="1" x14ac:dyDescent="0.35">
      <c r="A54" s="51" t="s">
        <v>101</v>
      </c>
      <c r="B54" s="53"/>
      <c r="C54" s="5">
        <f>SUM(C52:C53)</f>
        <v>0</v>
      </c>
    </row>
    <row r="55" spans="1:3" ht="10.8" thickBot="1" x14ac:dyDescent="0.35">
      <c r="A55" s="12"/>
      <c r="B55" s="5" t="s">
        <v>21</v>
      </c>
      <c r="C55" s="5" t="s">
        <v>21</v>
      </c>
    </row>
    <row r="56" spans="1:3" ht="10.8" thickBot="1" x14ac:dyDescent="0.35">
      <c r="A56" s="54" t="s">
        <v>102</v>
      </c>
      <c r="B56" s="56"/>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71b7ad-ff5b-4ced-b7d1-c9f61865f966" xsi:nil="true"/>
    <lcf76f155ced4ddcb4097134ff3c332f xmlns="f46573e7-1cb1-4c74-94d1-72ab4ab94e2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E00E406859B043AF1B1B8B0FEBF9A8" ma:contentTypeVersion="14" ma:contentTypeDescription="Create a new document." ma:contentTypeScope="" ma:versionID="1269df2df2474458445ca79b4fb21275">
  <xsd:schema xmlns:xsd="http://www.w3.org/2001/XMLSchema" xmlns:xs="http://www.w3.org/2001/XMLSchema" xmlns:p="http://schemas.microsoft.com/office/2006/metadata/properties" xmlns:ns2="f46573e7-1cb1-4c74-94d1-72ab4ab94e29" xmlns:ns3="e071b7ad-ff5b-4ced-b7d1-c9f61865f966" targetNamespace="http://schemas.microsoft.com/office/2006/metadata/properties" ma:root="true" ma:fieldsID="7879038af560b6267937a684c8fe2d24" ns2:_="" ns3:_="">
    <xsd:import namespace="f46573e7-1cb1-4c74-94d1-72ab4ab94e29"/>
    <xsd:import namespace="e071b7ad-ff5b-4ced-b7d1-c9f61865f9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573e7-1cb1-4c74-94d1-72ab4ab94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71b7ad-ff5b-4ced-b7d1-c9f61865f9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f5ec35-f5a1-4b78-a392-370007239181}" ma:internalName="TaxCatchAll" ma:showField="CatchAllData" ma:web="e071b7ad-ff5b-4ced-b7d1-c9f61865f96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 ds:uri="e071b7ad-ff5b-4ced-b7d1-c9f61865f966"/>
    <ds:schemaRef ds:uri="f46573e7-1cb1-4c74-94d1-72ab4ab94e29"/>
  </ds:schemaRefs>
</ds:datastoreItem>
</file>

<file path=customXml/itemProps3.xml><?xml version="1.0" encoding="utf-8"?>
<ds:datastoreItem xmlns:ds="http://schemas.openxmlformats.org/officeDocument/2006/customXml" ds:itemID="{9BE97390-417F-41D3-B2D8-E971EAB18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573e7-1cb1-4c74-94d1-72ab4ab94e29"/>
    <ds:schemaRef ds:uri="e071b7ad-ff5b-4ced-b7d1-c9f61865f9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Aušra Verpečinskienė</cp:lastModifiedBy>
  <cp:revision/>
  <dcterms:created xsi:type="dcterms:W3CDTF">2017-11-29T09:20:31Z</dcterms:created>
  <dcterms:modified xsi:type="dcterms:W3CDTF">2025-08-06T11:01:16Z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0x010100C9E00E406859B043AF1B1B8B0FEBF9A8</vt:lpwstr>
  </property>
  <property fmtid="{D5CDD505-2E9C-101B-9397-08002B2CF9AE}" pid="3" name="MediaServiceImageTags">
    <vt:lpwstr/>
  </property>
</Properties>
</file>