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lrvk-my.sharepoint.com/personal/regina_kiseliene_lrv_lt/Documents/Darbalaukis/"/>
    </mc:Choice>
  </mc:AlternateContent>
  <xr:revisionPtr revIDLastSave="0" documentId="8_{643E5DDE-877D-445C-96BF-E9B180B566D6}" xr6:coauthVersionLast="47" xr6:coauthVersionMax="47" xr10:uidLastSave="{00000000-0000-0000-0000-000000000000}"/>
  <bookViews>
    <workbookView xWindow="-110" yWindow="-110" windowWidth="25820" windowHeight="13900" xr2:uid="{00000000-000D-0000-FFFF-FFFF00000000}"/>
  </bookViews>
  <sheets>
    <sheet name="PI skaičiuoklė" sheetId="10" r:id="rId1"/>
    <sheet name="Išlaidos darbuotojams" sheetId="15" r:id="rId2"/>
    <sheet name="Išlaidos investicijoms" sheetId="14" r:id="rId3"/>
    <sheet name="Išlaidos medžiagoms" sheetId="12" r:id="rId4"/>
    <sheet name="Išlaidos paslaugoms" sheetId="11"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47" i="15" l="1"/>
  <c r="L80" i="10" l="1"/>
  <c r="A199" i="15"/>
  <c r="A164" i="15" l="1"/>
  <c r="I15" i="10"/>
  <c r="I14" i="10"/>
  <c r="I13" i="10"/>
  <c r="H15" i="10"/>
  <c r="I78" i="10"/>
  <c r="I77" i="10"/>
  <c r="I76" i="10"/>
  <c r="I72" i="10"/>
  <c r="I71" i="10"/>
  <c r="I70" i="10"/>
  <c r="I66" i="10"/>
  <c r="I65" i="10"/>
  <c r="I64" i="10"/>
  <c r="I60" i="10"/>
  <c r="I59" i="10"/>
  <c r="I58" i="10"/>
  <c r="I54" i="10"/>
  <c r="I48" i="10"/>
  <c r="I40" i="10"/>
  <c r="I39" i="10"/>
  <c r="I38" i="10"/>
  <c r="I34" i="10"/>
  <c r="I33" i="10"/>
  <c r="I32" i="10"/>
  <c r="I28" i="10"/>
  <c r="I27" i="10"/>
  <c r="I26" i="10"/>
  <c r="I21" i="10"/>
  <c r="I20" i="10"/>
  <c r="I19" i="10"/>
  <c r="I9" i="10"/>
  <c r="A187" i="11"/>
  <c r="A183" i="11"/>
  <c r="A179" i="11"/>
  <c r="A178" i="11"/>
  <c r="A172" i="11"/>
  <c r="A168" i="11"/>
  <c r="A164" i="11"/>
  <c r="A163" i="11"/>
  <c r="A157" i="11"/>
  <c r="A153" i="11"/>
  <c r="A149" i="11"/>
  <c r="A148" i="11"/>
  <c r="A142" i="11"/>
  <c r="A138" i="11"/>
  <c r="A134" i="11"/>
  <c r="A133" i="11"/>
  <c r="C190" i="11"/>
  <c r="C186" i="11"/>
  <c r="C192" i="11" s="1"/>
  <c r="C182" i="11"/>
  <c r="C175" i="11"/>
  <c r="C171" i="11"/>
  <c r="C177" i="11" s="1"/>
  <c r="C167" i="11"/>
  <c r="C160" i="11"/>
  <c r="C156" i="11"/>
  <c r="C162" i="11" s="1"/>
  <c r="C152" i="11"/>
  <c r="C145" i="11"/>
  <c r="C141" i="11"/>
  <c r="C147" i="11" s="1"/>
  <c r="C137" i="11"/>
  <c r="A127" i="11"/>
  <c r="C130" i="11"/>
  <c r="A112" i="11"/>
  <c r="C115" i="11"/>
  <c r="A88" i="11"/>
  <c r="A84" i="11"/>
  <c r="A80" i="11"/>
  <c r="A79" i="11"/>
  <c r="A73" i="11"/>
  <c r="A69" i="11"/>
  <c r="A65" i="11"/>
  <c r="A64" i="11"/>
  <c r="A58" i="11"/>
  <c r="A54" i="11"/>
  <c r="A50" i="11"/>
  <c r="A49" i="11"/>
  <c r="A43" i="11"/>
  <c r="A39" i="11"/>
  <c r="A35" i="11"/>
  <c r="A34" i="11"/>
  <c r="C91" i="11"/>
  <c r="C87" i="11"/>
  <c r="C83" i="11"/>
  <c r="C76" i="11"/>
  <c r="C72" i="11"/>
  <c r="C68" i="11"/>
  <c r="C61" i="11"/>
  <c r="C57" i="11"/>
  <c r="C53" i="11"/>
  <c r="C46" i="11"/>
  <c r="C42" i="11"/>
  <c r="C38" i="11"/>
  <c r="A28" i="11"/>
  <c r="C31" i="11"/>
  <c r="A13" i="11"/>
  <c r="C16" i="11"/>
  <c r="H78" i="10"/>
  <c r="H77" i="10"/>
  <c r="H76" i="10"/>
  <c r="H72" i="10"/>
  <c r="H71" i="10"/>
  <c r="H70" i="10"/>
  <c r="H66" i="10"/>
  <c r="H65" i="10"/>
  <c r="H64" i="10"/>
  <c r="H60" i="10"/>
  <c r="H59" i="10"/>
  <c r="H58" i="10"/>
  <c r="H54" i="10"/>
  <c r="H48" i="10"/>
  <c r="H40" i="10"/>
  <c r="H39" i="10"/>
  <c r="H38" i="10"/>
  <c r="H34" i="10"/>
  <c r="H33" i="10"/>
  <c r="H32" i="10"/>
  <c r="H28" i="10"/>
  <c r="H27" i="10"/>
  <c r="H26" i="10"/>
  <c r="H19" i="10"/>
  <c r="H21" i="10"/>
  <c r="H20" i="10"/>
  <c r="H9" i="10"/>
  <c r="A188" i="12"/>
  <c r="A184" i="12"/>
  <c r="A180" i="12"/>
  <c r="A179" i="12"/>
  <c r="A173" i="12"/>
  <c r="A169" i="12"/>
  <c r="A165" i="12"/>
  <c r="A164" i="12"/>
  <c r="A158" i="12"/>
  <c r="A154" i="12"/>
  <c r="A150" i="12"/>
  <c r="A149" i="12"/>
  <c r="A143" i="12"/>
  <c r="A139" i="12"/>
  <c r="A135" i="12"/>
  <c r="A134" i="12"/>
  <c r="E148" i="12"/>
  <c r="E190" i="12"/>
  <c r="E189" i="12"/>
  <c r="E191" i="12" s="1"/>
  <c r="E186" i="12"/>
  <c r="E185" i="12"/>
  <c r="E187" i="12" s="1"/>
  <c r="E182" i="12"/>
  <c r="E181" i="12"/>
  <c r="E183" i="12" s="1"/>
  <c r="E193" i="12" s="1"/>
  <c r="E176" i="12"/>
  <c r="E175" i="12"/>
  <c r="E174" i="12"/>
  <c r="E172" i="12"/>
  <c r="E171" i="12"/>
  <c r="E170" i="12"/>
  <c r="E168" i="12"/>
  <c r="E178" i="12" s="1"/>
  <c r="E167" i="12"/>
  <c r="E166" i="12"/>
  <c r="E160" i="12"/>
  <c r="E159" i="12"/>
  <c r="E161" i="12" s="1"/>
  <c r="E156" i="12"/>
  <c r="E155" i="12"/>
  <c r="E157" i="12" s="1"/>
  <c r="E152" i="12"/>
  <c r="E151" i="12"/>
  <c r="E153" i="12" s="1"/>
  <c r="E146" i="12"/>
  <c r="E145" i="12"/>
  <c r="E144" i="12"/>
  <c r="E142" i="12"/>
  <c r="E141" i="12"/>
  <c r="E140" i="12"/>
  <c r="E138" i="12"/>
  <c r="E137" i="12"/>
  <c r="E136" i="12"/>
  <c r="A128" i="12"/>
  <c r="E130" i="12"/>
  <c r="E129" i="12"/>
  <c r="E131" i="12" s="1"/>
  <c r="A113" i="12"/>
  <c r="E115" i="12"/>
  <c r="E114" i="12"/>
  <c r="A119" i="12"/>
  <c r="A104" i="12"/>
  <c r="A79" i="12"/>
  <c r="A64" i="12"/>
  <c r="A49" i="12"/>
  <c r="A34" i="12"/>
  <c r="A19" i="12"/>
  <c r="A4" i="12"/>
  <c r="A88" i="12"/>
  <c r="A84" i="12"/>
  <c r="A80" i="12"/>
  <c r="A73" i="12"/>
  <c r="A69" i="12"/>
  <c r="A65" i="12"/>
  <c r="A58" i="12"/>
  <c r="A54" i="12"/>
  <c r="A50" i="12"/>
  <c r="A43" i="12"/>
  <c r="A39" i="12"/>
  <c r="A35" i="12"/>
  <c r="E90" i="12"/>
  <c r="E89" i="12"/>
  <c r="E86" i="12"/>
  <c r="E85" i="12"/>
  <c r="E82" i="12"/>
  <c r="E81" i="12"/>
  <c r="E75" i="12"/>
  <c r="E74" i="12"/>
  <c r="E71" i="12"/>
  <c r="E70" i="12"/>
  <c r="E67" i="12"/>
  <c r="E66" i="12"/>
  <c r="E60" i="12"/>
  <c r="E59" i="12"/>
  <c r="E56" i="12"/>
  <c r="E55" i="12"/>
  <c r="E52" i="12"/>
  <c r="E51" i="12"/>
  <c r="E45" i="12"/>
  <c r="E44" i="12"/>
  <c r="E41" i="12"/>
  <c r="E40" i="12"/>
  <c r="E37" i="12"/>
  <c r="E36" i="12"/>
  <c r="A28" i="12"/>
  <c r="E30" i="12"/>
  <c r="E29" i="12"/>
  <c r="A13" i="12"/>
  <c r="E15" i="12"/>
  <c r="E14" i="12"/>
  <c r="G78" i="10"/>
  <c r="G77" i="10"/>
  <c r="G76" i="10"/>
  <c r="G72" i="10"/>
  <c r="G71" i="10"/>
  <c r="G70" i="10"/>
  <c r="G66" i="10"/>
  <c r="G65" i="10"/>
  <c r="G64" i="10"/>
  <c r="G60" i="10"/>
  <c r="G59" i="10"/>
  <c r="G58" i="10"/>
  <c r="G54" i="10"/>
  <c r="G47" i="10"/>
  <c r="G48" i="10"/>
  <c r="G46" i="10"/>
  <c r="G40" i="10"/>
  <c r="G39" i="10"/>
  <c r="G38" i="10"/>
  <c r="G34" i="10"/>
  <c r="G33" i="10"/>
  <c r="G32" i="10"/>
  <c r="G28" i="10"/>
  <c r="G27" i="10"/>
  <c r="G26" i="10"/>
  <c r="G21" i="10"/>
  <c r="G20" i="10"/>
  <c r="G19" i="10"/>
  <c r="G15" i="10"/>
  <c r="G9" i="10"/>
  <c r="A174" i="14"/>
  <c r="A170" i="14"/>
  <c r="A166" i="14"/>
  <c r="A165" i="14"/>
  <c r="A160" i="14"/>
  <c r="A156" i="14"/>
  <c r="A152" i="14"/>
  <c r="A151" i="14"/>
  <c r="A146" i="14"/>
  <c r="A142" i="14"/>
  <c r="A138" i="14"/>
  <c r="A137" i="14"/>
  <c r="A132" i="14"/>
  <c r="A128" i="14"/>
  <c r="A124" i="14"/>
  <c r="A123" i="14"/>
  <c r="D176" i="14"/>
  <c r="D175" i="14"/>
  <c r="D177" i="14" s="1"/>
  <c r="D172" i="14"/>
  <c r="D171" i="14"/>
  <c r="D173" i="14" s="1"/>
  <c r="D168" i="14"/>
  <c r="D167" i="14"/>
  <c r="D169" i="14" s="1"/>
  <c r="D178" i="14" s="1"/>
  <c r="D163" i="14"/>
  <c r="D162" i="14"/>
  <c r="D161" i="14"/>
  <c r="D159" i="14"/>
  <c r="D158" i="14"/>
  <c r="D157" i="14"/>
  <c r="D155" i="14"/>
  <c r="D164" i="14" s="1"/>
  <c r="D154" i="14"/>
  <c r="D153" i="14"/>
  <c r="D148" i="14"/>
  <c r="D147" i="14"/>
  <c r="D144" i="14"/>
  <c r="D143" i="14"/>
  <c r="D140" i="14"/>
  <c r="D139" i="14"/>
  <c r="D141" i="14" s="1"/>
  <c r="D134" i="14"/>
  <c r="D133" i="14"/>
  <c r="D135" i="14" s="1"/>
  <c r="D130" i="14"/>
  <c r="D129" i="14"/>
  <c r="D131" i="14" s="1"/>
  <c r="D126" i="14"/>
  <c r="D125" i="14"/>
  <c r="D127" i="14" s="1"/>
  <c r="A118" i="14"/>
  <c r="D120" i="14"/>
  <c r="D119" i="14"/>
  <c r="D121" i="14" s="1"/>
  <c r="A104" i="14"/>
  <c r="D106" i="14"/>
  <c r="D105" i="14"/>
  <c r="A83" i="14"/>
  <c r="A79" i="14"/>
  <c r="A75" i="14"/>
  <c r="A74" i="14"/>
  <c r="A69" i="14"/>
  <c r="A65" i="14"/>
  <c r="A61" i="14"/>
  <c r="A60" i="14"/>
  <c r="A55" i="14"/>
  <c r="A51" i="14"/>
  <c r="A47" i="14"/>
  <c r="A46" i="14"/>
  <c r="A41" i="14"/>
  <c r="A37" i="14"/>
  <c r="A33" i="14"/>
  <c r="A32" i="14"/>
  <c r="D85" i="14"/>
  <c r="D84" i="14"/>
  <c r="D81" i="14"/>
  <c r="D80" i="14"/>
  <c r="D77" i="14"/>
  <c r="D76" i="14"/>
  <c r="D71" i="14"/>
  <c r="D70" i="14"/>
  <c r="D67" i="14"/>
  <c r="D66" i="14"/>
  <c r="D63" i="14"/>
  <c r="D62" i="14"/>
  <c r="D57" i="14"/>
  <c r="D56" i="14"/>
  <c r="D53" i="14"/>
  <c r="D52" i="14"/>
  <c r="D49" i="14"/>
  <c r="D48" i="14"/>
  <c r="D43" i="14"/>
  <c r="D42" i="14"/>
  <c r="D39" i="14"/>
  <c r="D38" i="14"/>
  <c r="D35" i="14"/>
  <c r="D34" i="14"/>
  <c r="A27" i="14"/>
  <c r="D29" i="14"/>
  <c r="D28" i="14"/>
  <c r="A13" i="14"/>
  <c r="D15" i="14"/>
  <c r="D14" i="14"/>
  <c r="A209" i="15"/>
  <c r="A204" i="15"/>
  <c r="A198" i="15"/>
  <c r="A192" i="15"/>
  <c r="A187" i="15"/>
  <c r="A182" i="15"/>
  <c r="A181" i="15"/>
  <c r="A175" i="15"/>
  <c r="A170" i="15"/>
  <c r="A165" i="15"/>
  <c r="A158" i="15"/>
  <c r="A153" i="15"/>
  <c r="A148" i="15"/>
  <c r="G211" i="15"/>
  <c r="G210" i="15"/>
  <c r="G206" i="15"/>
  <c r="G205" i="15"/>
  <c r="G208" i="15" s="1"/>
  <c r="F77" i="10" s="1"/>
  <c r="G201" i="15"/>
  <c r="G200" i="15"/>
  <c r="G194" i="15"/>
  <c r="G193" i="15"/>
  <c r="G189" i="15"/>
  <c r="G188" i="15"/>
  <c r="G184" i="15"/>
  <c r="G183" i="15"/>
  <c r="G177" i="15"/>
  <c r="G176" i="15"/>
  <c r="G172" i="15"/>
  <c r="G171" i="15"/>
  <c r="G167" i="15"/>
  <c r="G166" i="15"/>
  <c r="G160" i="15"/>
  <c r="G159" i="15"/>
  <c r="G162" i="15" s="1"/>
  <c r="F60" i="10" s="1"/>
  <c r="G155" i="15"/>
  <c r="G154" i="15"/>
  <c r="G150" i="15"/>
  <c r="G149" i="15"/>
  <c r="A141" i="15"/>
  <c r="A124" i="15"/>
  <c r="G143" i="15"/>
  <c r="G142" i="15"/>
  <c r="G145" i="15" s="1"/>
  <c r="F54" i="10" s="1"/>
  <c r="G126" i="15"/>
  <c r="G125" i="15"/>
  <c r="A100" i="15"/>
  <c r="A95" i="15"/>
  <c r="A90" i="15"/>
  <c r="A89" i="15"/>
  <c r="A83" i="15"/>
  <c r="A73" i="15"/>
  <c r="A78" i="15"/>
  <c r="A72" i="15"/>
  <c r="A66" i="15"/>
  <c r="A61" i="15"/>
  <c r="A56" i="15"/>
  <c r="A55" i="15"/>
  <c r="A49" i="15"/>
  <c r="A44" i="15"/>
  <c r="A39" i="15"/>
  <c r="A38" i="15"/>
  <c r="G102" i="15"/>
  <c r="G101" i="15"/>
  <c r="G97" i="15"/>
  <c r="G96" i="15"/>
  <c r="G92" i="15"/>
  <c r="G91" i="15"/>
  <c r="G85" i="15"/>
  <c r="G84" i="15"/>
  <c r="G80" i="15"/>
  <c r="G79" i="15"/>
  <c r="G75" i="15"/>
  <c r="G74" i="15"/>
  <c r="G68" i="15"/>
  <c r="G67" i="15"/>
  <c r="G63" i="15"/>
  <c r="G62" i="15"/>
  <c r="G58" i="15"/>
  <c r="G57" i="15"/>
  <c r="G51" i="15"/>
  <c r="G50" i="15"/>
  <c r="G46" i="15"/>
  <c r="G45" i="15"/>
  <c r="G41" i="15"/>
  <c r="G40" i="15"/>
  <c r="A32" i="15"/>
  <c r="G34" i="15"/>
  <c r="G33" i="15"/>
  <c r="A15" i="15"/>
  <c r="G17" i="15"/>
  <c r="G16" i="15"/>
  <c r="A10" i="15"/>
  <c r="G11" i="15"/>
  <c r="G12" i="15"/>
  <c r="C126" i="11"/>
  <c r="C122" i="11"/>
  <c r="C111" i="11"/>
  <c r="C107" i="11"/>
  <c r="C117" i="11" s="1"/>
  <c r="C27" i="11"/>
  <c r="C23" i="11"/>
  <c r="C12" i="11"/>
  <c r="C8" i="11"/>
  <c r="D116" i="14"/>
  <c r="D115" i="14"/>
  <c r="D112" i="14"/>
  <c r="D111" i="14"/>
  <c r="D102" i="14"/>
  <c r="D101" i="14"/>
  <c r="D98" i="14"/>
  <c r="D97" i="14"/>
  <c r="D25" i="14"/>
  <c r="D24" i="14"/>
  <c r="D21" i="14"/>
  <c r="D20" i="14"/>
  <c r="D11" i="14"/>
  <c r="D10" i="14"/>
  <c r="D7" i="14"/>
  <c r="D6" i="14"/>
  <c r="G213" i="15" l="1"/>
  <c r="F78" i="10" s="1"/>
  <c r="J78" i="10" s="1"/>
  <c r="K78" i="10" s="1"/>
  <c r="G104" i="15"/>
  <c r="F40" i="10" s="1"/>
  <c r="G196" i="15"/>
  <c r="F72" i="10" s="1"/>
  <c r="G186" i="15"/>
  <c r="F70" i="10" s="1"/>
  <c r="J70" i="10" s="1"/>
  <c r="K70" i="10" s="1"/>
  <c r="G179" i="15"/>
  <c r="F66" i="10" s="1"/>
  <c r="J66" i="10" s="1"/>
  <c r="K66" i="10" s="1"/>
  <c r="G169" i="15"/>
  <c r="F64" i="10" s="1"/>
  <c r="G203" i="15"/>
  <c r="C132" i="11"/>
  <c r="C18" i="11"/>
  <c r="C78" i="11"/>
  <c r="C93" i="11"/>
  <c r="C63" i="11"/>
  <c r="C48" i="11"/>
  <c r="C33" i="11"/>
  <c r="J40" i="10"/>
  <c r="K40" i="10" s="1"/>
  <c r="E163" i="12"/>
  <c r="E68" i="12"/>
  <c r="E72" i="12"/>
  <c r="E42" i="12"/>
  <c r="E53" i="12"/>
  <c r="E76" i="12"/>
  <c r="E87" i="12"/>
  <c r="E116" i="12"/>
  <c r="E38" i="12"/>
  <c r="E46" i="12"/>
  <c r="E31" i="12"/>
  <c r="E83" i="12"/>
  <c r="E91" i="12"/>
  <c r="E61" i="12"/>
  <c r="E57" i="12"/>
  <c r="E16" i="12"/>
  <c r="D136" i="14"/>
  <c r="D149" i="14"/>
  <c r="D145" i="14"/>
  <c r="D150" i="14" s="1"/>
  <c r="D107" i="14"/>
  <c r="D50" i="14"/>
  <c r="D78" i="14"/>
  <c r="D86" i="14"/>
  <c r="D36" i="14"/>
  <c r="D44" i="14"/>
  <c r="D64" i="14"/>
  <c r="D72" i="14"/>
  <c r="D68" i="14"/>
  <c r="D30" i="14"/>
  <c r="D40" i="14"/>
  <c r="D82" i="14"/>
  <c r="D87" i="14" s="1"/>
  <c r="D58" i="14"/>
  <c r="D54" i="14"/>
  <c r="D16" i="14"/>
  <c r="D12" i="14"/>
  <c r="D103" i="14"/>
  <c r="D117" i="14"/>
  <c r="D8" i="14"/>
  <c r="D22" i="14"/>
  <c r="D99" i="14"/>
  <c r="D108" i="14" s="1"/>
  <c r="D113" i="14"/>
  <c r="D26" i="14"/>
  <c r="G14" i="10" s="1"/>
  <c r="G191" i="15"/>
  <c r="F71" i="10" s="1"/>
  <c r="J71" i="10" s="1"/>
  <c r="K71" i="10" s="1"/>
  <c r="G174" i="15"/>
  <c r="F65" i="10" s="1"/>
  <c r="J65" i="10" s="1"/>
  <c r="K65" i="10" s="1"/>
  <c r="G157" i="15"/>
  <c r="F59" i="10" s="1"/>
  <c r="G152" i="15"/>
  <c r="G70" i="15"/>
  <c r="F28" i="10" s="1"/>
  <c r="J28" i="10" s="1"/>
  <c r="K28" i="10" s="1"/>
  <c r="G94" i="15"/>
  <c r="F38" i="10" s="1"/>
  <c r="G53" i="15"/>
  <c r="F21" i="10" s="1"/>
  <c r="J21" i="10" s="1"/>
  <c r="K21" i="10" s="1"/>
  <c r="G77" i="15"/>
  <c r="F32" i="10" s="1"/>
  <c r="J32" i="10" s="1"/>
  <c r="K32" i="10" s="1"/>
  <c r="G87" i="15"/>
  <c r="F34" i="10" s="1"/>
  <c r="J34" i="10" s="1"/>
  <c r="K34" i="10" s="1"/>
  <c r="G99" i="15"/>
  <c r="F39" i="10" s="1"/>
  <c r="G128" i="15"/>
  <c r="F48" i="10" s="1"/>
  <c r="G82" i="15"/>
  <c r="F33" i="10" s="1"/>
  <c r="G65" i="15"/>
  <c r="F27" i="10" s="1"/>
  <c r="J27" i="10" s="1"/>
  <c r="K27" i="10" s="1"/>
  <c r="G60" i="15"/>
  <c r="F26" i="10" s="1"/>
  <c r="J26" i="10" s="1"/>
  <c r="K26" i="10" s="1"/>
  <c r="G48" i="15"/>
  <c r="F20" i="10" s="1"/>
  <c r="G19" i="15"/>
  <c r="F9" i="10" s="1"/>
  <c r="J9" i="10" s="1"/>
  <c r="K9" i="10" s="1"/>
  <c r="G43" i="15"/>
  <c r="F19" i="10" s="1"/>
  <c r="G36" i="15"/>
  <c r="F15" i="10" s="1"/>
  <c r="J15" i="10" s="1"/>
  <c r="K15" i="10" s="1"/>
  <c r="J72" i="10"/>
  <c r="K72" i="10" s="1"/>
  <c r="J77" i="10"/>
  <c r="K77" i="10" s="1"/>
  <c r="I47" i="10"/>
  <c r="I46" i="10"/>
  <c r="A123" i="11"/>
  <c r="A119" i="11"/>
  <c r="A118" i="11"/>
  <c r="A108" i="11"/>
  <c r="A104" i="11"/>
  <c r="A103" i="11"/>
  <c r="A24" i="11"/>
  <c r="A20" i="11"/>
  <c r="A19" i="11"/>
  <c r="A9" i="11"/>
  <c r="A5" i="11"/>
  <c r="A4" i="11"/>
  <c r="A124" i="12"/>
  <c r="A120" i="12"/>
  <c r="A109" i="12"/>
  <c r="A105" i="12"/>
  <c r="A24" i="12"/>
  <c r="A20" i="12"/>
  <c r="A9" i="12"/>
  <c r="A5" i="12"/>
  <c r="A114" i="14"/>
  <c r="A110" i="14"/>
  <c r="A109" i="14"/>
  <c r="A100" i="14"/>
  <c r="A96" i="14"/>
  <c r="A95" i="14"/>
  <c r="A136" i="15"/>
  <c r="A131" i="15"/>
  <c r="A130" i="15"/>
  <c r="A119" i="15"/>
  <c r="A114" i="15"/>
  <c r="A113" i="15"/>
  <c r="A27" i="15"/>
  <c r="A22" i="15"/>
  <c r="A21" i="15"/>
  <c r="A4" i="15"/>
  <c r="A18" i="14"/>
  <c r="A4" i="14"/>
  <c r="A23" i="14"/>
  <c r="A19" i="14"/>
  <c r="A9" i="14"/>
  <c r="A5" i="14"/>
  <c r="A5" i="15"/>
  <c r="I53" i="10"/>
  <c r="E126" i="12"/>
  <c r="E125" i="12"/>
  <c r="E122" i="12"/>
  <c r="E121" i="12"/>
  <c r="E111" i="12"/>
  <c r="E110" i="12"/>
  <c r="E107" i="12"/>
  <c r="E106" i="12"/>
  <c r="G138" i="15"/>
  <c r="G137" i="15"/>
  <c r="G133" i="15"/>
  <c r="G132" i="15"/>
  <c r="G121" i="15"/>
  <c r="G120" i="15"/>
  <c r="G116" i="15"/>
  <c r="G115" i="15"/>
  <c r="G197" i="15" l="1"/>
  <c r="G180" i="15"/>
  <c r="G214" i="15"/>
  <c r="F76" i="10"/>
  <c r="J76" i="10" s="1"/>
  <c r="K76" i="10" s="1"/>
  <c r="L74" i="10"/>
  <c r="F58" i="10"/>
  <c r="J58" i="10" s="1"/>
  <c r="K58" i="10" s="1"/>
  <c r="G163" i="15"/>
  <c r="E48" i="12"/>
  <c r="E78" i="12"/>
  <c r="E63" i="12"/>
  <c r="E93" i="12"/>
  <c r="E127" i="12"/>
  <c r="J64" i="10" s="1"/>
  <c r="K64" i="10" s="1"/>
  <c r="L68" i="10" s="1"/>
  <c r="E108" i="12"/>
  <c r="E123" i="12"/>
  <c r="E133" i="12" s="1"/>
  <c r="E112" i="12"/>
  <c r="J39" i="10" s="1"/>
  <c r="K39" i="10" s="1"/>
  <c r="D122" i="14"/>
  <c r="D59" i="14"/>
  <c r="G13" i="10"/>
  <c r="D31" i="14"/>
  <c r="D17" i="14"/>
  <c r="D73" i="14"/>
  <c r="D45" i="14"/>
  <c r="G88" i="15"/>
  <c r="G105" i="15"/>
  <c r="G54" i="15"/>
  <c r="G71" i="15"/>
  <c r="G118" i="15"/>
  <c r="G135" i="15"/>
  <c r="G123" i="15"/>
  <c r="G140" i="15"/>
  <c r="J59" i="10"/>
  <c r="K59" i="10" s="1"/>
  <c r="L30" i="10"/>
  <c r="I52" i="10"/>
  <c r="G53" i="10"/>
  <c r="G29" i="15"/>
  <c r="G28" i="15"/>
  <c r="G24" i="15"/>
  <c r="G23" i="15"/>
  <c r="G7" i="15"/>
  <c r="G6" i="15"/>
  <c r="E26" i="12"/>
  <c r="E25" i="12"/>
  <c r="E22" i="12"/>
  <c r="E21" i="12"/>
  <c r="E11" i="12"/>
  <c r="E10" i="12"/>
  <c r="E7" i="12"/>
  <c r="E6" i="12"/>
  <c r="I8" i="10"/>
  <c r="H46" i="10" l="1"/>
  <c r="E118" i="12"/>
  <c r="E12" i="12"/>
  <c r="H8" i="10" s="1"/>
  <c r="J19" i="10"/>
  <c r="K19" i="10" s="1"/>
  <c r="E27" i="12"/>
  <c r="J54" i="10"/>
  <c r="K54" i="10" s="1"/>
  <c r="J33" i="10"/>
  <c r="K33" i="10" s="1"/>
  <c r="L36" i="10" s="1"/>
  <c r="H47" i="10"/>
  <c r="E8" i="12"/>
  <c r="E23" i="12"/>
  <c r="J38" i="10"/>
  <c r="K38" i="10" s="1"/>
  <c r="L42" i="10" s="1"/>
  <c r="H53" i="10"/>
  <c r="G129" i="15"/>
  <c r="J48" i="10" s="1"/>
  <c r="K48" i="10" s="1"/>
  <c r="F52" i="10"/>
  <c r="G146" i="15"/>
  <c r="F46" i="10"/>
  <c r="G9" i="15"/>
  <c r="F7" i="10" s="1"/>
  <c r="G26" i="15"/>
  <c r="G14" i="15"/>
  <c r="G31" i="15"/>
  <c r="F14" i="10" s="1"/>
  <c r="F53" i="10"/>
  <c r="J46" i="10"/>
  <c r="K46" i="10" s="1"/>
  <c r="H52" i="10"/>
  <c r="G52" i="10"/>
  <c r="F47" i="10"/>
  <c r="I7" i="10"/>
  <c r="F13" i="10" l="1"/>
  <c r="G37" i="15"/>
  <c r="E18" i="12"/>
  <c r="E33" i="12"/>
  <c r="J60" i="10"/>
  <c r="K60" i="10" s="1"/>
  <c r="L62" i="10" s="1"/>
  <c r="J53" i="10"/>
  <c r="K53" i="10" s="1"/>
  <c r="H14" i="10"/>
  <c r="H13" i="10"/>
  <c r="G20" i="15"/>
  <c r="F8" i="10"/>
  <c r="J52" i="10"/>
  <c r="K52" i="10" s="1"/>
  <c r="J47" i="10"/>
  <c r="K47" i="10" s="1"/>
  <c r="L50" i="10" s="1"/>
  <c r="H7" i="10"/>
  <c r="G7" i="10"/>
  <c r="G8" i="10"/>
  <c r="J8" i="10" l="1"/>
  <c r="L56" i="10"/>
  <c r="L82" i="10"/>
  <c r="J14" i="10"/>
  <c r="K14" i="10" s="1"/>
  <c r="J13" i="10"/>
  <c r="K13" i="10" s="1"/>
  <c r="J20" i="10"/>
  <c r="K20" i="10" s="1"/>
  <c r="L23" i="10" s="1"/>
  <c r="J7" i="10"/>
  <c r="K7" i="10" s="1"/>
  <c r="K8" i="10"/>
  <c r="L11" i="10" l="1"/>
  <c r="L17" i="10"/>
  <c r="L43" i="10" s="1"/>
  <c r="L83"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tc={CCD48C1C-FB17-46F8-83D4-3D7D16ECCBF2}</author>
    <author>tc={D9EFB72C-F12D-49FA-BB36-571010B9F9BD}</author>
    <author>tc={A4608B3C-0827-498A-8295-F0073AECB613}</author>
    <author>tc={F93E00A6-B4FA-4206-A87D-A4FF785C4A9F}</author>
    <author>tc={59324C47-BA9E-4C73-9D45-0EFDFEA6F06A}</author>
    <author>tc={EE543433-391C-40BA-A7A8-B782647BE4AE}</author>
    <author>tc={2C936F3A-5661-433D-AAC0-445797DDADA3}</author>
    <author>tc={523B53F0-BEDC-4034-ADB5-FED0CE3CA91B}</author>
    <author>tc={D01BB7C2-73E1-41C7-A3FE-5B7E1A91DEFA}</author>
  </authors>
  <commentList>
    <comment ref="F115" authorId="0" shapeId="0" xr:uid="{CCD48C1C-FB17-46F8-83D4-3D7D16ECCBF2}">
      <text>
        <t>[Komentarų gija]
„Excel“ versija leidžia jums skaityti šią komentarų giją, tačiau visi jos taisymai bus pašalinti, jei failas atidaromas naudojant naujesnę „Excel“ versiją. Daugiau informacijos: https://go.microsoft.com/fwlink/?linkid=870924.
Komentaras:
    BĮ projektu keičiamo BĮ 16 straipsnio nuostatos taikomos užsienio bankų, licencijuotų ne Europos Sąjungos valstybėse narėse, filialams, steigiamiems Lietuvos Respublikoje. Pažymėtina, kad, Lietuvos banko duomenimis, tokių subjektų Lietuvos Respublikoje šiuo metu nėra, taip pat nėra informacijos apie tokių subjektų planus ateiti į Lietuvos rinką. Atsižvelgiant į tai, hipotetiškai veiksmo atlikimo dažnis per metus yra 1 (prielaida).</t>
      </text>
    </comment>
    <comment ref="F120" authorId="1" shapeId="0" xr:uid="{D9EFB72C-F12D-49FA-BB36-571010B9F9BD}">
      <text>
        <t>[Komentarų gija]
„Excel“ versija leidžia jums skaityti šią komentarų giją, tačiau visi jos taisymai bus pašalinti, jei failas atidaromas naudojant naujesnę „Excel“ versiją. Daugiau informacijos: https://go.microsoft.com/fwlink/?linkid=870924.
Komentaras:
    BĮ projektu keičiamo BĮ 16 straipsnio nuostatos taikomos užsienio bankų, licencijuotų ne Europos Sąjungos valstybėse narėse, filialams, steigiamiems Lietuvos Respublikoje. Pažymėtina, kad, Lietuvos banko duomenimis, tokių subjektų Lietuvos Respublikoje šiuo metu nėra, taip pat nėra informacijos apie tokių subjektų planus ateiti į Lietuvos rinką. Atsižvelgiant į tai, hipotetiškai veiksmo atlikimo dažnis per metus yra 1 (prielaida).</t>
      </text>
    </comment>
    <comment ref="F125" authorId="2" shapeId="0" xr:uid="{A4608B3C-0827-498A-8295-F0073AECB613}">
      <text>
        <t>[Komentarų gija]
„Excel“ versija leidžia jums skaityti šią komentarų giją, tačiau visi jos taisymai bus pašalinti, jei failas atidaromas naudojant naujesnę „Excel“ versiją. Daugiau informacijos: https://go.microsoft.com/fwlink/?linkid=870924.
Komentaras:
    BĮ projektu keičiamo BĮ 16 straipsnio nuostatos taikomos užsienio bankų, licencijuotų ne Europos Sąjungos valstybėse narėse, filialams, steigiamiems Lietuvos Respublikoje. Pažymėtina, kad, Lietuvos banko duomenimis, tokių subjektų Lietuvos Respublikoje šiuo metu nėra, taip pat nėra informacijos apie tokių subjektų planus ateiti į Lietuvos rinką. Atsižvelgiant į tai, hipotetiškai veiksmo atlikimo dažnis per metus yra 1 (prielaida).</t>
      </text>
    </comment>
    <comment ref="F132" authorId="3" shapeId="0" xr:uid="{F93E00A6-B4FA-4206-A87D-A4FF785C4A9F}">
      <text>
        <t>[Komentarų gija]
„Excel“ versija leidžia jums skaityti šią komentarų giją, tačiau visi jos taisymai bus pašalinti, jei failas atidaromas naudojant naujesnę „Excel“ versiją. Daugiau informacijos: https://go.microsoft.com/fwlink/?linkid=870924.
Komentaras:
    BĮ projektu keičiamo BĮ 16 straipsnio nuostatos taikomos užsienio bankų, licencijuotų ne Europos Sąjungos valstybėse narėse, filialams, steigiamiems Lietuvos Respublikoje. Pažymėtina, kad, Lietuvos banko duomenimis, tokių subjektų Lietuvos Respublikoje šiuo metu nėra, taip pat nėra informacijos apie tokių subjektų planus ateiti į Lietuvos rinką. Atsižvelgiant į tai, hipotetiškai veiksmo atlikimo dažnis per metus yra 1 (prielaida).</t>
      </text>
    </comment>
    <comment ref="F137" authorId="4" shapeId="0" xr:uid="{59324C47-BA9E-4C73-9D45-0EFDFEA6F06A}">
      <text>
        <t>[Komentarų gija]
„Excel“ versija leidžia jums skaityti šią komentarų giją, tačiau visi jos taisymai bus pašalinti, jei failas atidaromas naudojant naujesnę „Excel“ versiją. Daugiau informacijos: https://go.microsoft.com/fwlink/?linkid=870924.
Komentaras:
    BĮ projektu keičiamo BĮ 16 straipsnio nuostatos taikomos užsienio bankų, licencijuotų ne Europos Sąjungos valstybėse narėse, filialams, steigiamiems Lietuvos Respublikoje. Pažymėtina, kad, Lietuvos banko duomenimis, tokių subjektų Lietuvos Respublikoje šiuo metu nėra, taip pat nėra informacijos apie tokių subjektų planus ateiti į Lietuvos rinką. Atsižvelgiant į tai, hipotetiškai veiksmo atlikimo dažnis per metus yra 1 (prielaida).</t>
      </text>
    </comment>
    <comment ref="F149" authorId="5" shapeId="0" xr:uid="{EE543433-391C-40BA-A7A8-B782647BE4AE}">
      <text>
        <t>[Komentarų gija]
„Excel“ versija leidžia jums skaityti šią komentarų giją, tačiau visi jos taisymai bus pašalinti, jei failas atidaromas naudojant naujesnę „Excel“ versiją. Daugiau informacijos: https://go.microsoft.com/fwlink/?linkid=870924.
Komentaras:
    BĮ projektu septintuoju_1 skirsniu pildomo BĮ 56_2 straipsnio nuostatos yra labai retas reiškinys rinkoje. Atsižvelgiant į tai, hipotetiškai veiksmo atlikimo dažnis per metus yra 1 (prielaida).</t>
      </text>
    </comment>
    <comment ref="F154" authorId="6" shapeId="0" xr:uid="{2C936F3A-5661-433D-AAC0-445797DDADA3}">
      <text>
        <t>[Komentarų gija]
„Excel“ versija leidžia jums skaityti šią komentarų giją, tačiau visi jos taisymai bus pašalinti, jei failas atidaromas naudojant naujesnę „Excel“ versiją. Daugiau informacijos: https://go.microsoft.com/fwlink/?linkid=870924.
Komentaras:
    BĮ projektu septintuoju_2 skirsniu pildomo BĮ 56_6 straipsnio nuostatos yra labai retas reiškinys rinkoje. Atsižvelgiant į tai, hipotetiškai veiksmo atlikimo dažnis per metus yra 1 (prielaida).</t>
      </text>
    </comment>
    <comment ref="F159" authorId="7" shapeId="0" xr:uid="{523B53F0-BEDC-4034-ADB5-FED0CE3CA91B}">
      <text>
        <t>[Komentarų gija]
„Excel“ versija leidžia jums skaityti šią komentarų giją, tačiau visi jos taisymai bus pašalinti, jei failas atidaromas naudojant naujesnę „Excel“ versiją. Daugiau informacijos: https://go.microsoft.com/fwlink/?linkid=870924.
Komentaras:
    BĮ projektu septintuoju_3 skirsniu pildomo BĮ 56_8 straipsnio nuostatos yra labai retas reiškinys rinkoje. Atsižvelgiant į tai, hipotetiškai veiksmo atlikimo dažnis per metus yra 1 (prielaida).</t>
      </text>
    </comment>
    <comment ref="F171" authorId="8" shapeId="0" xr:uid="{D01BB7C2-73E1-41C7-A3FE-5B7E1A91DEFA}">
      <text>
        <t>[Komentarų gija]
„Excel“ versija leidžia jums skaityti šią komentarų giją, tačiau visi jos taisymai bus pašalinti, jei failas atidaromas naudojant naujesnę „Excel“ versiją. Daugiau informacijos: https://go.microsoft.com/fwlink/?linkid=870924.
Komentaras:
    Pagal Europos bankininkystės institucijos gaires EBA/GL/2022/05 (ESG rizikos integravimo į rizikos valdymą gairės) reikalaujama, kad strateginiai planai būtų periodiškai peržiūrimi, ypač kai keičiasi išorinės sąlygos ar priežiūros institucijų reikalavimai. Rekomenduojama šiuos planus peržiūrėti mažiausiai kartą per metus.</t>
      </text>
    </comment>
  </commentList>
</comments>
</file>

<file path=xl/sharedStrings.xml><?xml version="1.0" encoding="utf-8"?>
<sst xmlns="http://schemas.openxmlformats.org/spreadsheetml/2006/main" count="771" uniqueCount="289">
  <si>
    <t>Eil. Nr. </t>
  </si>
  <si>
    <t>Tikslinė grupė (T) (ūkio subjektų skaičius, vnt.)</t>
  </si>
  <si>
    <t>Išlaidos darbuotojams (D), Eur</t>
  </si>
  <si>
    <t>Išlaidos investicijoms (I), Eur</t>
  </si>
  <si>
    <t>Išlaidos medžiagoms (M), Eur</t>
  </si>
  <si>
    <t>1.</t>
  </si>
  <si>
    <t>1.1. </t>
  </si>
  <si>
    <t>1.1.1.</t>
  </si>
  <si>
    <t>Veiksmas A1</t>
  </si>
  <si>
    <t>1.1.2.</t>
  </si>
  <si>
    <t>Veiksmas A2</t>
  </si>
  <si>
    <t>...</t>
  </si>
  <si>
    <t> 1.2.</t>
  </si>
  <si>
    <t>1.2.1.</t>
  </si>
  <si>
    <t>Veiksmas B1</t>
  </si>
  <si>
    <t>1.2.2.</t>
  </si>
  <si>
    <t>Veiksmas B2</t>
  </si>
  <si>
    <t>....</t>
  </si>
  <si>
    <t>Straipsnis (-iai), punktas (-ai) ir įpareigojimas</t>
  </si>
  <si>
    <t xml:space="preserve">Darbuotojas </t>
  </si>
  <si>
    <t>Darbuotojų skaičius, vnt.</t>
  </si>
  <si>
    <t>Veiksmo atlikimo dažnis per metus</t>
  </si>
  <si>
    <t>A1.1</t>
  </si>
  <si>
    <t>A1.2</t>
  </si>
  <si>
    <t>A2.1</t>
  </si>
  <si>
    <t>A2.2</t>
  </si>
  <si>
    <t>B1.1</t>
  </si>
  <si>
    <t>B1.2</t>
  </si>
  <si>
    <t>B2.1</t>
  </si>
  <si>
    <t>B2.2</t>
  </si>
  <si>
    <t>Objektas</t>
  </si>
  <si>
    <t>Iš viso išlaidų investicijoms pagal veiksmą A1</t>
  </si>
  <si>
    <t>Iš viso išlaidų investicijoms pagal veiksmą A2</t>
  </si>
  <si>
    <t>Iš viso išlaidų investicijoms pagal įpareigojimą A</t>
  </si>
  <si>
    <t>Iš viso išlaidų investicijoms pagal veiksmą B1</t>
  </si>
  <si>
    <t>Iš viso išlaidų investicijoms pagal veiksmą B2</t>
  </si>
  <si>
    <t>Iš viso išlaidų investicijoms pagal įpareigojimą B</t>
  </si>
  <si>
    <t>Iš viso išlaidų medžiagoms pagal veiksmą A1</t>
  </si>
  <si>
    <t>Iš viso išlaidų medžiagoms pagal veiksmą A2</t>
  </si>
  <si>
    <t>Iš viso išlaidų medžiagoms pagal įpareigojimą A</t>
  </si>
  <si>
    <t>Iš viso išlaidų medžiagoms pagal veiksmą B1</t>
  </si>
  <si>
    <t>Iš viso išlaidų medžiagoms pagal įpareigojimą B</t>
  </si>
  <si>
    <t>Iš viso išlaidų medžiagoms pagal veiksmą B2</t>
  </si>
  <si>
    <t>Iš išorės įsigyjamos paslaugos (darbai)</t>
  </si>
  <si>
    <t>Paslaugų (darbų) kaina (E), Eur</t>
  </si>
  <si>
    <t>Iš viso išlaidų iš išorės įsigyjamoms paslaugoms (darbams) pagal veiksmą A1</t>
  </si>
  <si>
    <t>Iš viso išlaidų iš išorės įsigyjamoms paslaugoms (darbams) pagal veiksmą A2</t>
  </si>
  <si>
    <t>Iš viso išlaidų iš išorės įsigyjamoms paslaugoms (darbams) pagal įpareigojimą A</t>
  </si>
  <si>
    <t>Iš viso išlaidų iš išorės įsigyjamoms paslaugoms (darbams) pagal veiksmą B1</t>
  </si>
  <si>
    <t>Iš viso išlaidų iš išorės įsigyjamoms paslaugoms (darbams) pagal veiksmą B2</t>
  </si>
  <si>
    <t>Iš viso išlaidų iš išorės įsigyjamoms paslaugoms (darbams) pagal įpareigojimą B</t>
  </si>
  <si>
    <t>.......</t>
  </si>
  <si>
    <t>2.</t>
  </si>
  <si>
    <t>2.1. </t>
  </si>
  <si>
    <t>2.1.1.</t>
  </si>
  <si>
    <t>2.1.2.</t>
  </si>
  <si>
    <t> 2.2.</t>
  </si>
  <si>
    <t>2.2.1.</t>
  </si>
  <si>
    <t>2.2.2.</t>
  </si>
  <si>
    <t>Išlaidos paslaugoms (darbams) įsigyti, Eur, (E)</t>
  </si>
  <si>
    <t>Įpareigojimo  tikslinei grupei sukeliama prisitaikymo išlaidų suma (PI), Eur, ((5)*(11))</t>
  </si>
  <si>
    <t>Medžiagos kiekis / metus (svorio ar tūrio matais arba vienetais) (Q)</t>
  </si>
  <si>
    <t>Išlaidų investicijoms (I) apskaičiavimas (galiojantis teisės aktas)</t>
  </si>
  <si>
    <t>Išlaidų investicijoms (I) apskaičiavimas (teisės akto projektas)</t>
  </si>
  <si>
    <t>Išlaidų medžiagoms (M) apskaičiavimas (galiojantis teisės aktas)</t>
  </si>
  <si>
    <t>Išlaidų medžiagoms (M) apskaičiavimas (teisės akto projektas)</t>
  </si>
  <si>
    <t>Teisės akto  (teisės akto projekto) straipsnis (-iai), punktas   (-ai) ir įpareigojimas</t>
  </si>
  <si>
    <t>Įpareigojimo vykdymo veiksmas</t>
  </si>
  <si>
    <t>Įpareigojimo tikslinės grupės veikiančiam ūkio subjektui, vykdančiam ekonominę veiklą rinkos sąlygomis ir įgyvendinančiam įpareigojimą verslo praktikoje pagrįstomis sąnaudomis, sukeliama prisitaikymo prie reguliavimo išlaidų (toliau – prisitaikymo išlaidos) suma (S), Eur ((6) + (7) + (8) + (9) + (10)</t>
  </si>
  <si>
    <t>Tiriamo teisės akto arba teisės akto, kurį numatoma keisti (naikinti), pavadinimas [arba rašoma „Netaikoma“, jei toliau vertinamos nauju teisės akto projektu galimos sukelti prisitaikymo išlaidos]</t>
  </si>
  <si>
    <t>Kilmė (Europos Sąjungos arba tarptautinė, nacionalinė)</t>
  </si>
  <si>
    <t>Iš viso prisitaikymo išlaidų pagal įpareigojimą A</t>
  </si>
  <si>
    <t>Iš viso prisitaikymo išlaidų pagal įpareigojimą B</t>
  </si>
  <si>
    <t>Iš viso prisitaikymo išlaidų pagal galiojantį teisės aktą, Eur</t>
  </si>
  <si>
    <t>Iš viso prisitaikymo išlaidų pagal teisės akto projektą, Eur</t>
  </si>
  <si>
    <t>Teisės akto projektu numatomas sukelti prisitaikymo išlaidų pokytis, Eur</t>
  </si>
  <si>
    <t>Išlaidų darbuotojams (D) apskaičiavimas (galiojantis teisės aktas)</t>
  </si>
  <si>
    <t>Išlaidų darbuotojams (D) apskaičiavimas (teisės akto projektas)</t>
  </si>
  <si>
    <t>Darbuotojo vidutinio valandinio darbo užmokesčio ir nuo jo darbdavio mokamų mokesčių suma, Eur/val.</t>
  </si>
  <si>
    <t>Įpareigojimo vykdymo veiksmui (toliau – Veiksmas) vykdyti skirtas darbuotojo laikas, val.</t>
  </si>
  <si>
    <t>Iš viso išlaidų darbuotojams (D), Eur</t>
  </si>
  <si>
    <t>Iš viso D išlaidų veiksmui A1, Eur</t>
  </si>
  <si>
    <t>Iš viso D išlaidų veiksmui A2, Eur</t>
  </si>
  <si>
    <t>Iš viso D išlaidų pagal įpareigojimą A, Eur</t>
  </si>
  <si>
    <t>Iš viso D išlaidų veiksmui B1, Eur</t>
  </si>
  <si>
    <t>Iš viso D išlaidų veiksmui B2, Eur</t>
  </si>
  <si>
    <t>Iš viso D išlaidų pagal įpareigojimą B, Eur</t>
  </si>
  <si>
    <t xml:space="preserve">Teisės akto straipsnis, punktas ir įpareigojimas </t>
  </si>
  <si>
    <t xml:space="preserve">Teisės akto projekto straipsnis, punktas ir įpareigojimas </t>
  </si>
  <si>
    <t>Teisės akto straipsnis, punktas ir įpareigojimas</t>
  </si>
  <si>
    <t>Teisės akto projekto straipsnis, punktas ir įpareigojimas</t>
  </si>
  <si>
    <t>Medžiaga arba medžiagų grupė</t>
  </si>
  <si>
    <t>Medžiagos (medžiagų) grupės kaina už kiekio vienetą (K) (Eur už svorio ar tūrio matą arba vienetą), Eur/kiekio matą</t>
  </si>
  <si>
    <t>…</t>
  </si>
  <si>
    <t>Išlaidų iš išorės įsigyjamoms paslaugoms (darbams) (E) apskaičiavimas (galiojantis teisės aktas)</t>
  </si>
  <si>
    <t>Išlaidų iš išorės įsigyjamoms paslaugoms (darbams) (E) apskaičiavimas (teisės akto projektas)</t>
  </si>
  <si>
    <t>Ūkio subjektų administracinės naštos ir prisitaikymo prie reguliavimo išlaidų vertinimo pinigine išraiška skaičiuoklė</t>
  </si>
  <si>
    <t>Pridėtinės išlaidos (O), Eur, (0,05*((6)+(7)+(8)+(9)))</t>
  </si>
  <si>
    <t>Veiksmas A3</t>
  </si>
  <si>
    <t>1.1.3.</t>
  </si>
  <si>
    <t>1.3. </t>
  </si>
  <si>
    <t>1.3.1.</t>
  </si>
  <si>
    <t>1.3.2.</t>
  </si>
  <si>
    <t>1.3.3.</t>
  </si>
  <si>
    <t>1.4. </t>
  </si>
  <si>
    <t>1.4.1.</t>
  </si>
  <si>
    <t>1.4.2.</t>
  </si>
  <si>
    <t>1.4.3.</t>
  </si>
  <si>
    <t>1.5. </t>
  </si>
  <si>
    <t>1.5.1.</t>
  </si>
  <si>
    <t>1.5.2.</t>
  </si>
  <si>
    <t>1.5.3.</t>
  </si>
  <si>
    <t>Iš viso prisitaikymo išlaidų pagal įpareigojimą C</t>
  </si>
  <si>
    <t>Iš viso prisitaikymo išlaidų pagal įpareigojimą D</t>
  </si>
  <si>
    <t>Iš viso prisitaikymo išlaidų pagal įpareigojimą E</t>
  </si>
  <si>
    <t>1.6. </t>
  </si>
  <si>
    <t>1.6.1.</t>
  </si>
  <si>
    <t>1.6.2.</t>
  </si>
  <si>
    <t>1.6.3.</t>
  </si>
  <si>
    <t>Iš viso prisitaikymo išlaidų pagal įpareigojimą F</t>
  </si>
  <si>
    <t>Veiksmas C1</t>
  </si>
  <si>
    <t>Veiksmas C2</t>
  </si>
  <si>
    <t>Veiksmas C3</t>
  </si>
  <si>
    <t>Veiksmas D1</t>
  </si>
  <si>
    <t>Veiksmas D2</t>
  </si>
  <si>
    <t>Veiksmas D3</t>
  </si>
  <si>
    <t>Veiksmas E1</t>
  </si>
  <si>
    <t>Veiksmas E2</t>
  </si>
  <si>
    <t>Veiksmas E3</t>
  </si>
  <si>
    <t>Veiksmas F1</t>
  </si>
  <si>
    <t>Veiksmas F2</t>
  </si>
  <si>
    <t>Veiksmas F3</t>
  </si>
  <si>
    <t>2.3. </t>
  </si>
  <si>
    <t>2.3.1.</t>
  </si>
  <si>
    <t>2.3.2.</t>
  </si>
  <si>
    <t>2.4. </t>
  </si>
  <si>
    <t>2.4.1.</t>
  </si>
  <si>
    <t>2.4.2.</t>
  </si>
  <si>
    <t>2.1.3.</t>
  </si>
  <si>
    <t>2.3.3.</t>
  </si>
  <si>
    <t>2.4.3.</t>
  </si>
  <si>
    <t>Veiksmas B3</t>
  </si>
  <si>
    <t>2.5. </t>
  </si>
  <si>
    <t>2.5.1.</t>
  </si>
  <si>
    <t>2.5.2.</t>
  </si>
  <si>
    <t>2.6. </t>
  </si>
  <si>
    <t>2.6.1.</t>
  </si>
  <si>
    <t>2.6.2.</t>
  </si>
  <si>
    <t>Iš viso D išlaidų veiksmui A3, Eur</t>
  </si>
  <si>
    <t>Iš viso D išlaidų veiksmui B3, Eur</t>
  </si>
  <si>
    <t>C1.1</t>
  </si>
  <si>
    <t>C1.2</t>
  </si>
  <si>
    <t>C2.1</t>
  </si>
  <si>
    <t>C2.2</t>
  </si>
  <si>
    <t>Iš viso D išlaidų veiksmui C1, Eur</t>
  </si>
  <si>
    <t>Iš viso D išlaidų veiksmui C2, Eur</t>
  </si>
  <si>
    <t>Iš viso D išlaidų veiksmui C3, Eur</t>
  </si>
  <si>
    <t>Iš viso D išlaidų veiksmui D1, Eur</t>
  </si>
  <si>
    <t>Iš viso D išlaidų veiksmui D2, Eur</t>
  </si>
  <si>
    <t>Iš viso D išlaidų veiksmui D3, Eur</t>
  </si>
  <si>
    <t>D1.1</t>
  </si>
  <si>
    <t>D1.2</t>
  </si>
  <si>
    <t>D2.1</t>
  </si>
  <si>
    <t>D2.2</t>
  </si>
  <si>
    <t>Iš viso D išlaidų pagal įpareigojimą C, Eur</t>
  </si>
  <si>
    <t>Iš viso D išlaidų pagal įpareigojimą D, Eur</t>
  </si>
  <si>
    <t>E1.1</t>
  </si>
  <si>
    <t>E1.2</t>
  </si>
  <si>
    <t>E2.2</t>
  </si>
  <si>
    <t>E2.1</t>
  </si>
  <si>
    <t>Iš viso D išlaidų veiksmui E1, Eur</t>
  </si>
  <si>
    <t>Iš viso D išlaidų veiksmui E2, Eur</t>
  </si>
  <si>
    <t>Iš viso D išlaidų veiksmui E3, Eur</t>
  </si>
  <si>
    <t>Iš viso D išlaidų pagal įpareigojimą E, Eur</t>
  </si>
  <si>
    <t>F1.1</t>
  </si>
  <si>
    <t>F1.2</t>
  </si>
  <si>
    <t>F2.1</t>
  </si>
  <si>
    <t>F2.2</t>
  </si>
  <si>
    <t>Iš viso D išlaidų veiksmui F1, Eur</t>
  </si>
  <si>
    <t>Iš viso D išlaidų veiksmui F2, Eur</t>
  </si>
  <si>
    <t>Iš viso D išlaidų pagal įpareigojimą F, Eur</t>
  </si>
  <si>
    <t>Iš viso D išlaidų veiksmui F3, Eur</t>
  </si>
  <si>
    <t>Iš viso D išlaidų veiksmuiB3, Eur</t>
  </si>
  <si>
    <t>B3.1</t>
  </si>
  <si>
    <t>B3.2</t>
  </si>
  <si>
    <t>A3.1</t>
  </si>
  <si>
    <t>A3.2</t>
  </si>
  <si>
    <t>F3.1</t>
  </si>
  <si>
    <t>F3.2</t>
  </si>
  <si>
    <t>Iš viso D išlaidų veiksmuiF3, Eur</t>
  </si>
  <si>
    <t>C3.1</t>
  </si>
  <si>
    <t>C3.2</t>
  </si>
  <si>
    <t>Iš viso D išlaidų veiksmuiC3, Eur</t>
  </si>
  <si>
    <t>D3.1</t>
  </si>
  <si>
    <t>D3.2</t>
  </si>
  <si>
    <t>Iš viso D išlaidų veiksmuiD3, Eur</t>
  </si>
  <si>
    <t>E3.1</t>
  </si>
  <si>
    <t>E3.2</t>
  </si>
  <si>
    <t>Iš viso D išlaidų veiksmuiE3, Eur</t>
  </si>
  <si>
    <t>Iš viso išlaidų investicijoms pagal veiksmą A3</t>
  </si>
  <si>
    <t>Iš viso išlaidų investicijoms pagal veiksmą B3</t>
  </si>
  <si>
    <t>Iš viso išlaidų investicijoms pagal veiksmą C1</t>
  </si>
  <si>
    <t>Iš viso išlaidų investicijoms pagal veiksmą C2</t>
  </si>
  <si>
    <t>Iš viso išlaidų investicijoms pagal veiksmą C3</t>
  </si>
  <si>
    <t>Iš viso išlaidų investicijoms pagal veiksmą D1</t>
  </si>
  <si>
    <t>Iš viso išlaidų investicijoms pagal veiksmą D2</t>
  </si>
  <si>
    <t>Iš viso išlaidų investicijoms pagal veiksmą D3</t>
  </si>
  <si>
    <t>Iš viso išlaidų investicijoms pagal įpareigojimą C</t>
  </si>
  <si>
    <t>Iš viso išlaidų investicijoms pagal įpareigojimą D</t>
  </si>
  <si>
    <t>Iš viso išlaidų investicijoms pagal veiksmą E1</t>
  </si>
  <si>
    <t>Iš viso išlaidų investicijoms pagal veiksmą E2</t>
  </si>
  <si>
    <t>Iš viso išlaidų investicijoms pagal veiksmą E3</t>
  </si>
  <si>
    <t>Iš viso išlaidų investicijoms pagal įpareigojimą E</t>
  </si>
  <si>
    <t>Iš viso išlaidų investicijoms pagal veiksmą F1</t>
  </si>
  <si>
    <t>Iš viso išlaidų investicijoms pagal veiksmą F2</t>
  </si>
  <si>
    <t>Iš viso išlaidų investicijoms pagal veiksmą F3</t>
  </si>
  <si>
    <t>Iš viso išlaidų investicijoms pagal įpareigojimą F</t>
  </si>
  <si>
    <t>Iš viso išlaidų medžiagoms pagal veiksmą A3</t>
  </si>
  <si>
    <t>Iš viso išlaidų medžiagoms pagal veiksmą B3</t>
  </si>
  <si>
    <t>Iš viso išlaidų medžiagoms pagal veiksmą C1</t>
  </si>
  <si>
    <t>Iš viso išlaidų medžiagoms pagal veiksmą C2</t>
  </si>
  <si>
    <t>Iš viso išlaidų medžiagoms pagal veiksmą C3</t>
  </si>
  <si>
    <t>Iš viso išlaidų medžiagoms pagal įpareigojimą C</t>
  </si>
  <si>
    <t>Iš viso išlaidų medžiagoms pagal veiksmą D1</t>
  </si>
  <si>
    <t>Iš viso išlaidų medžiagoms pagal veiksmą D2</t>
  </si>
  <si>
    <t>Iš viso išlaidų medžiagoms pagal veiksmą D3</t>
  </si>
  <si>
    <t>Iš viso išlaidų medžiagoms pagal įpareigojimą D</t>
  </si>
  <si>
    <t>Iš viso išlaidų medžiagoms pagal veiksmą E1</t>
  </si>
  <si>
    <t>Iš viso išlaidų medžiagoms pagal veiksmą E2</t>
  </si>
  <si>
    <t>Iš viso išlaidų medžiagoms pagal veiksmą E3</t>
  </si>
  <si>
    <t>Iš viso išlaidų medžiagoms pagal įpareigojimą E</t>
  </si>
  <si>
    <t>Iš viso išlaidų medžiagoms pagal veiksmą F1</t>
  </si>
  <si>
    <t>Iš viso išlaidų medžiagoms pagal veiksmą F2</t>
  </si>
  <si>
    <t>Iš viso išlaidų medžiagoms pagal veiksmą F3</t>
  </si>
  <si>
    <t>Iš viso išlaidų medžiagoms pagal įpareigojimą F</t>
  </si>
  <si>
    <t>Iš viso išlaidų iš išorės įsigyjamoms paslaugoms (darbams) pagal veiksmą A3</t>
  </si>
  <si>
    <t>Iš viso išlaidų iš išorės įsigyjamoms paslaugoms (darbams) pagal veiksmą B3</t>
  </si>
  <si>
    <t>Iš viso išlaidų iš išorės įsigyjamoms paslaugoms (darbams) pagal veiksmą C1</t>
  </si>
  <si>
    <t>Iš viso išlaidų iš išorės įsigyjamoms paslaugoms (darbams) pagal veiksmą C2</t>
  </si>
  <si>
    <t>Iš viso išlaidų iš išorės įsigyjamoms paslaugoms (darbams) pagal veiksmą C3</t>
  </si>
  <si>
    <t>Iš viso išlaidų iš išorės įsigyjamoms paslaugoms (darbams) pagal įpareigojimą C</t>
  </si>
  <si>
    <t>Iš viso išlaidų iš išorės įsigyjamoms paslaugoms (darbams) pagal veiksmą D1</t>
  </si>
  <si>
    <t>Iš viso išlaidų iš išorės įsigyjamoms paslaugoms (darbams) pagal veiksmą D2</t>
  </si>
  <si>
    <t>Iš viso išlaidų iš išorės įsigyjamoms paslaugoms (darbams) pagal veiksmą D3</t>
  </si>
  <si>
    <t>Iš viso išlaidų iš išorės įsigyjamoms paslaugoms (darbams) pagal įpareigojimą D</t>
  </si>
  <si>
    <t>Iš viso išlaidų iš išorės įsigyjamoms paslaugoms (darbams) pagal veiksmą E1</t>
  </si>
  <si>
    <t>Iš viso išlaidų iš išorės įsigyjamoms paslaugoms (darbams) pagal veiksmą E2</t>
  </si>
  <si>
    <t>Iš viso išlaidų iš išorės įsigyjamoms paslaugoms (darbams) pagal veiksmą E3</t>
  </si>
  <si>
    <t>Iš viso išlaidų iš išorės įsigyjamoms paslaugoms (darbams) pagal įpareigojimą E</t>
  </si>
  <si>
    <t>Iš viso išlaidų iš išorės įsigyjamoms paslaugoms (darbams) pagal veiksmą F1</t>
  </si>
  <si>
    <t>Iš viso išlaidų iš išorės įsigyjamoms paslaugoms (darbams) pagal veiksmą F2</t>
  </si>
  <si>
    <t>Iš viso išlaidų iš išorės įsigyjamoms paslaugoms (darbams) pagal veiksmą F3</t>
  </si>
  <si>
    <t>Iš viso išlaidų iš išorės įsigyjamoms paslaugoms (darbams) pagal įpareigojimą F</t>
  </si>
  <si>
    <t>ES</t>
  </si>
  <si>
    <t>Pastaba: BĮ projektu keičiamo BĮ 16 straipsnio nuostatos taikomos užsienio bankų, licencijuotų ne Europos Sąjungos valstybėse narėse, filialams, steigiamiems Lietuvos Respublikoje. Pažymėtina, kad, Lietuvos banko duomenimis, tokių subjektų Lietuvos Respublikoje šiuo metu nėra, taip pat nėra informacijos apie tokių subjektų planus ateiti į Lietuvos rinką. Atsižvelgiant į tai, tikslinėje grupėje hipotetiškai figūruoja tik vienas toks subjektas (prielaida).</t>
  </si>
  <si>
    <t>Gauti licenciją: parengti dokumentus, užtikrinančius atitiktį teisės aktams</t>
  </si>
  <si>
    <t>Gauti licenciją: parengti finansinius planus, prognozes, kapitalo struktūrą</t>
  </si>
  <si>
    <t>Gauti licenciją: parengti rizikos valdymo politiką</t>
  </si>
  <si>
    <t>2.2.3.</t>
  </si>
  <si>
    <t>Lietuvos banko duomenimis, tikslinę grupę sudaro šie subjektai: 1) bankai, turintys Lietuvos banko licenciją, - 6 juridiniai asmenys; 2) specializuoti bankai, turintys Lietuvos banko licenciją, - 7 juridiniai asmenys; Finansų kontroliuojančiosios bendrovės ir mišrios veiklos finansų kontroliuojančiosios įmonės - 3 juridiniai asmenys.</t>
  </si>
  <si>
    <t>Patikslinti dokumentus</t>
  </si>
  <si>
    <t>Įvertinti, kaip užsienio banko filialas laikosi vidaus valdymo, rizikos valdymo ir apskaitos tvarkymo reikalavimų</t>
  </si>
  <si>
    <t>Pateikti ataskaitą priežiūros institucijai</t>
  </si>
  <si>
    <t>Teisininkas</t>
  </si>
  <si>
    <t>Buhalteris</t>
  </si>
  <si>
    <t>Ekonomistas</t>
  </si>
  <si>
    <t>Tvarkyti apskaitą</t>
  </si>
  <si>
    <t>Teikti finansinę ir priežiūros ataskaitas</t>
  </si>
  <si>
    <t>2.6.3.</t>
  </si>
  <si>
    <t>Pastaba: Pagal BĮ projektu 77_5 straipsnio 2 dalimi pildomą BĮ galutinė našta tenka užsienio bankams, licencijuotiems ne Europos Sąjungos valstybėse narėse, kurie įsteigė filialus Lietuvos Respublikoje, nes jie užsako audito įmonės arba auditoriaus paslaugas nurodyto filialo auditui atlikti. Pažymėtina, kad, Lietuvos banko duomenimis, tokių subjektų Lietuvos Respublikoje šiuo metu nėra, taip pat nėra informacijos apie tokių subjektų planus ateiti į Lietuvos rinką. Atsižvelgiant į tai, tikslinėje grupėje hipotetiškai figūruoja tik vienas toks subjektas (prielaida).</t>
  </si>
  <si>
    <t>Pastaba: Pagal BĮ projektu 77_5 straipsnio 5 dalimi pildomą BĮ našta tenka užsienio bankų, licencijuotų ne Europos Sąjungos valstybėse narėse, filialams, įsteigtiems Lietuvos Respublikoje. Pažymėtina, kad, Lietuvos banko duomenimis, tokių subjektų Lietuvos Respublikoje šiuo metu nėra, taip pat nėra informacijos apie tokių subjektų planus ateiti į Lietuvos rinką. Atsižvelgiant į tai, tikslinėje grupėje hipotetiškai figūruoja tik vienas toks subjektas (prielaida).</t>
  </si>
  <si>
    <t>Užtikrinti, kad būtų atliktas užsienio bankų, licencijuotų ne Europos Sąjungos valstybėse narėse, filialo, įsteigto Lietuvos Respublikoje, auditas</t>
  </si>
  <si>
    <t>Užtikrinti atitikimą vidaus valdymo, įskaitant rizikos valdymo, reikalavimams</t>
  </si>
  <si>
    <t>Mažinti aplinkosaugos, socialinę ir valdymo riziką</t>
  </si>
  <si>
    <t>Finansų rinkų politikos departamento Kredito ir mokėjimų rinkų skyriaus patarėja</t>
  </si>
  <si>
    <t>Viktorija Stankevičienė</t>
  </si>
  <si>
    <t>Lietuvos Respublikos bankų įstatymo Nr. IX-2085 2, 9, 10, 16, 19, 25, 34, 48, 52, 57, 58, 59, 61, 62, 67, 69, 72, 73, 74 straipsnių ir priedo pakeitimo ir Įstatymo papildymo septintuoju_1–septintuoju_3 ir dešimtuoju_2 skirsniais įstatymo projektas</t>
  </si>
  <si>
    <t>4 straipsnis. 16 straipsnio pakeitimas                             2. Papildyti 16 straipsnį 9–14 dalimis:
„9. Reikalavimas įsteigti filialą ir turėti šio straipsnio 2 dalyje nurodytą licenciją ir kiti šiame Įstatyme užsienio bankų, licencijuotų ne Europos Sąjungos valstybėse narėse, filialams nustatyti reikalavimai taikomi, kai vykdoma:
1) bet kokia Finansų įstaigų įstatymo 3 straipsnio 1 dalies 2 ir 6 punktuose nurodyta veikla, kurią vykdo užsienio valstybėje, ne Europos Sąjungos valstybėje narėje, įsteigta įmonė, kuri, jei ji būtų įsteigta Europos Sąjungoje, būtų laikoma kredito įstaiga arba atitiktų Reglamento (ES) Nr. 575/2013 4 straipsnio 1 dalies 1 punkto b papunktyje nustatytus kriterijus;
2) Finansų įstaigų įstatymo 3 straipsnio 1 dalies 1 punkte nurodyta veikla, kurią vykdo užsienio valstybėje, ne Europos Sąjungos valstybėje narėje, įsteigta įmonė.&lt;...&gt;“</t>
  </si>
  <si>
    <t>4 straipsnis. 16 straipsnio pakeitimas                             2. Papildyti 16 straipsnį 9–14 dalimis: „&lt;...&gt;                        12. Bankai ir užsienio bankų filialai priežiūros institucijos prašymu privalo pateikti informaciją apie paslaugas, kurios teikiamos paties Lietuvos Respublikoje įsisteigusio arba esančio kliento arba sandorio šalies išimtine iniciatyva, jeigu tai pačiai finansinei grupei priklausančios įmonės, įsteigtos užsienio valstybėse, ne Europos Sąjungos valstybėse narėse, teikia tokias paslaugas.&lt;...&gt;“         5 straipsnis. 19 straipsnio pakeitimas 
Pakeisti 19 straipsnį ir jį išdėstyti taip:
„19 straipsnis. Licencijos užsienio banko filialui išdavimas &lt;...&gt;                      3. Užsienio bankas, norėdamas gauti licenciją filialo veiklai, priežiūros institucijai pateikia prašymą, šiuos dokumentus ir duomenis: &lt;...&gt;                      8) rašytinį patvirtinimą, kad užsienio banko priežiūros institucijai buvo pranešta apie prašymą įsteigti filialą Lietuvos Respublikoje bei apie šios dalies 3 punkte nurodytus dokumentus ir tas prašymas bei dokumentai jai buvo pateikti susipažinti; &lt;...&gt;“</t>
  </si>
  <si>
    <t>10 straipsnis. Įstatymo papildymas septintuoju_1 skirsniu                      Papildyti Įstatymą septintuoju_1 skirsniu:            „SEPTINTASIS_1 SKIRSNIS
REIKŠMINGOS ĮSTATINIO KAPITALO IR (ARBA) BALSAVIMO TEISIŲ DALIES ĮSIGIJIMAS ARBA PERLEIDIMAS                         56_2 straipsnis. Pranešimas apie reikšmingos įstatinio kapitalo ir (arba) balsavimo teisių dalies įsigijimą             1. Asmuo – bankas, finansų kontroliuojančioji bendrovė ar mišrios veiklos finansų kontroliuojančioji įmonė, kurioms taikoma Įmonių, priklausančių finansų konglomeratui, papildomos priežiūros įstatymo 12_1 straipsnio 1 dalies nuostata, – kuris ketina tiesiogiai arba netiesiogiai įsigyti kito finansų arba ne finansų sektoriaus subjekto reikšmingą įstatinio kapitalo ir (arba) balsavimo teisių dalį (toliau šiame skirsnyje – ketinantis įsigyti asmuo), privalo iš anksto apie ketinamą įsigyti kito finansų arba ne finansų sektoriaus subjekto reikšmingą įstatinio kapitalo ir (arba) balsavimo teisių dalį (toliau šiame skirsnyje – ketinamas įsigijimas) raštu pranešti priežiūros institucijai.&lt;...&gt; 11 straipsnis. Įstatymo papildymas septintuoju_2 skirsniu  Papildyti Įstatymą septintuoju_2 skirsniu: „SEPTINTASIS_2 SKIRSNIS
REIKŠMINGAS TURTO IR (ARBA) ĮSIPAREIGOJIMŲ PERLEIDIMAS                         56_6 straipsnis. Pranešimas apie reikšmingą turto ir (arba) įsipareigojimų perleidimą
1. Bankas, finansų kontroliuojančioji bendrovė ar mišrios veiklos finansų kontroliuojančioji įmonė, kurioms taikoma Įmonių, priklausančių finansų konglomeratui, papildomos priežiūros įstatymo 121 straipsnio 1 dalies nuostata, turi pareigą iš anksto priežiūros institucijai raštu pranešti apie reikšmingą turto ir (arba) įsipareigojimų perleidimą, kurį jie ketina atlikti sudarydami pardavimo arba bet kokį kitą sandorį (toliau šiame skirsnyje – sandoris). Pareiga pranešti taip pat taikoma atskirai kiekvienam šioje dalyje nurodytam subjektui, kai sandoris sudaromas tos pačios finansinės grupės viduje. Pareiga pranešti taikoma atskirai kiekvienam šioje dalyje nurodytam subjektui, dalyvaujančiam tame pačiame sandoryje. Priežiūros institucija nedelsdama, ne vėliau kaip per 10 darbo dienų nuo pranešimo gavimo dienos, raštu patvirtina pranešimo gavimą.&lt;...&gt; 12 straipsnis. Įstatymo papildymas septintuoju_3 skirsniu Papildyti įstatymą septintuoju_3 skirsniu: „SEPTINTASIS_3 SKIRSNIS
ĮMONIŲ SUSIJUNGIMAS IR SKAIDYMAS &lt;...&gt;                   56_8 straipsnis. Pranešimas apie susijungimą ar skaidymą ir susijungimo ar skaidymo vertinimas
1. Bankas, finansų kontroliuojančioji bendrovė ar mišrios veiklos finansų kontroliuojančioji įmonė, kurioms taikoma Įmonių, priklausančių finansų konglomeratui, papildomos priežiūros įstatymo 12_1 straipsnio 1 dalies nuostata, vykdantys susijungimą ar skaidymą, patvirtinę susijungimo ar skaidymo sąlygų projektą ir prieš užbaigdami susijungimą ar skaidymą, privalo pranešti priežiūros institucijai, kuri bus atsakinga už subjektų, įsteigtų įvykdžius tokį susijungimą ar skaidymą, priežiūrą, vadovaudamiesi Komisijos deleguotojo reglamento, priimamo pagal Direktyvos 2013/36/ES 27b straipsnio 7 dalies c punktą, nustatyta tvarka. &lt;...&gt;“</t>
  </si>
  <si>
    <t>Pateikti informaciją priežiūros institucijai pagal Bankų įstatymo 16 straipsnio 2 dalies 12 punktą</t>
  </si>
  <si>
    <t>Pateikti dokumentus priežiūros institucijai pagal Bankų įstatymo 19 straipsnio 3 dalies 8 punktą</t>
  </si>
  <si>
    <t>Pateikti informaciją priežiūros institucijai pagal Bankų įstatymo 56_2 straipsnį</t>
  </si>
  <si>
    <t>Pateikti informaciją priežiūros institucijai pagal Bankų įstatymo 56_6 straipsnį</t>
  </si>
  <si>
    <t>Pateikti informaciją priežiūros institucijai pagal Bankų įstatymo 56_8 straipsnį</t>
  </si>
  <si>
    <t>18 straipsnis. 67 straipsnio pakeitimas &lt;...&gt;     4. Papildyti 67 straipsnio 2 dalį 23 punktu:
„23) reikalauti, kad bankas sumažintų riziką, kylančią trumpuoju, vidutinės trukmės ir ilguoju laikotarpiais dėl aplinkosaugos, socialinės ir valdymo rizikos veiksnių, įskaitant riziką, kylančią dėl korekcijos proceso ir pertvarkos tendencijų, kaip ji apibrėžta 2025 m. sausio 8 d. Europos bankininkystės institucijos Aplinkos, socialinės ir valdymo (ASV) rizikos valdymo gairėse (EBA/GL/2025/01), siekiant atitinkamų Europos Sąjungos, Europos Sąjungos valstybių narių ar užsienio valstybių teisinių ir riziką ribojančio reguliavimo tikslų, pritaikydamas savo verslo strategijas, valdymą ir rizikos valdymą, dėl ko galėtų būti paprašyta priežiūros institucijos nustatyta tvarka patikslinti banko planuose nustatytus tikslus, priemones ir veiksmus taip, kad jie atitiktų priežiūros institucijos reikalavimus, keliamus aplinkosaugos, socialinei ir valdymo rizikai valdyti;“.
5. Papildyti 67 straipsnio 2 dalį 24 punktu:
„24) reikalauti, kad bankas atliktų testavimą nepalankiausiomis sąlygomis (angl. stress-testing) arba atsparumo rizikai vertinimo scenarijų analizę (angl. scenario analysis), kaip jie apibrėžti 2018 m. liepos 19 d. Europos bankininkystės institucijos Gairėse dėl įstaigų testavimo nepalankiausiomis sąlygomis (EBA/GL/2018/04), rizikai, kylančiai dėl kriptoturto pozicijų ir kriptoturto paslaugų teikimo, įvertinti.“</t>
  </si>
  <si>
    <t>Įvertinti riziką, kylančią dėl kriptoturto pozicijų ir kriptoturto paslaugų teikimo (įskaitant įvertinimus, atliekant testavimą nepalankiausiomis sąlygomis arba atsparumo rizikai vertinimo scenarijus)</t>
  </si>
  <si>
    <t>23 straipsnis. Įstatymo papildymas dešimtuoju_2 skirsniu Papildyti Įstatymą dešimtuoju_2 skirsniu:„DEŠIMTASIS_2 SKIRSNIS
PAPILDOMOS NUOSTATOS DĖL UŽSIENIO BANKŲ, LICENCIJUOTŲ NE EUROPOS SĄJUNGOS VALSTYBĖSE NARĖSE, FILIALŲ &lt;...&gt;           77_5 straipsnis. Valdymas, apskaita, auditas, priežiūrinis tikrinimas ir vertinimas &lt;...&gt; 2. Audito įmonė arba auditorius, atlikdami užsienio banko filialo metinių finansinių ataskaitų auditą, kartu turi įvertinti, kaip užsienio banko filialas laikosi vidaus valdymo, rizikos valdymo ir apskaitos tvarkymo reikalavimų, nustatytų bankų veiklą ir apskaitos tvarkymą reglamentuojančiuose teisės aktuose, ir priežiūros institucijai pateikti ataskaitą, kurioje būtų išdėstyti vertinimo metu nustatyti faktai ir išvados. &lt;...&gt;“</t>
  </si>
  <si>
    <t xml:space="preserve">23 straipsnis. Įstatymo papildymas dešimtuoju_2 skirsniu                              Papildyti Įstatymą dešimtuoju_2 skirsniu:„DEŠIMTASIS_2 SKIRSNIS
PAPILDOMOS NUOSTATOS DĖL UŽSIENIO BANKŲ, LICENCIJUOTŲ NE EUROPOS SĄJUNGOS VALSTYBĖSE NARĖSE, FILIALŲ &lt;...&gt;             77_5 straipsnis. Valdymas, apskaita, auditas, priežiūrinis tikrinimas ir vertinimas &lt;...&gt; 5. Užsienio bankų filialams mutatis mutandis taikomi šiame Įstatyme, Reglamente (ES) Nr. 575/2013, kituose susijusiuose Europos Sąjungos teisės aktuose, nustatančiuose vidaus valdymo, rizikos valdymo, apskaitos tvarkymo, priežiūrai skirtų ataskaitų teikimo reikalavimus, bankams nustatyti reikalavimai. Priežiūros institucija įgyvendinamuosiuose teisės aktuose detalizuoja užsienio bankų filialų vidaus valdymo, rizikos valdymo, apskaitos tvarkymo, priežiūrai skirtų ataskaitų teikimo reikalavimus bei nustato priežiūrinio tikrinimo ir vertinimo tvarką.“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</si>
</sst>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86"/>
      <scheme val="minor"/>
    </font>
    <font>
      <sz val="8"/>
      <color theme="1"/>
      <name val="Verdana"/>
      <family val="2"/>
      <charset val="186"/>
    </font>
    <font>
      <b/>
      <sz val="8"/>
      <color rgb="FF000000"/>
      <name val="Verdana"/>
      <family val="2"/>
      <charset val="186"/>
    </font>
    <font>
      <sz val="8"/>
      <color rgb="FF000000"/>
      <name val="Verdana"/>
      <family val="2"/>
      <charset val="186"/>
    </font>
    <font>
      <i/>
      <sz val="8"/>
      <color rgb="FF000000"/>
      <name val="Verdana"/>
      <family val="2"/>
      <charset val="186"/>
    </font>
    <font>
      <sz val="8"/>
      <name val="Verdana"/>
      <family val="2"/>
      <charset val="186"/>
    </font>
    <font>
      <b/>
      <sz val="8"/>
      <color theme="1"/>
      <name val="Verdana"/>
      <family val="2"/>
      <charset val="186"/>
    </font>
    <font>
      <b/>
      <sz val="12"/>
      <color theme="1"/>
      <name val="Verdana"/>
      <family val="2"/>
      <charset val="186"/>
    </font>
    <font>
      <b/>
      <sz val="8"/>
      <color theme="0"/>
      <name val="Verdana"/>
      <family val="2"/>
      <charset val="186"/>
    </font>
    <font>
      <sz val="8"/>
      <color theme="0"/>
      <name val="Verdana"/>
      <family val="2"/>
      <charset val="186"/>
    </font>
  </fonts>
  <fills count="11">
    <fill>
      <patternFill patternType="none"/>
    </fill>
    <fill>
      <patternFill patternType="gray125"/>
    </fill>
    <fill>
      <patternFill patternType="solid">
        <fgColor rgb="FFE7E6E6"/>
        <bgColor indexed="64"/>
      </patternFill>
    </fill>
    <fill>
      <patternFill patternType="solid">
        <fgColor rgb="FFF2F2F2"/>
        <bgColor indexed="64"/>
      </patternFill>
    </fill>
    <fill>
      <patternFill patternType="solid">
        <fgColor rgb="FFFFFFFF"/>
        <bgColor indexed="64"/>
      </patternFill>
    </fill>
    <fill>
      <patternFill patternType="solid">
        <fgColor theme="0"/>
        <bgColor indexed="64"/>
      </patternFill>
    </fill>
    <fill>
      <patternFill patternType="solid">
        <fgColor rgb="FFF2F1F0"/>
        <bgColor indexed="64"/>
      </patternFill>
    </fill>
    <fill>
      <patternFill patternType="solid">
        <fgColor rgb="FF390A6F"/>
        <bgColor indexed="64"/>
      </patternFill>
    </fill>
    <fill>
      <patternFill patternType="solid">
        <fgColor rgb="FF44BBA4"/>
        <bgColor indexed="64"/>
      </patternFill>
    </fill>
    <fill>
      <patternFill patternType="solid">
        <fgColor rgb="FFCCD3FF"/>
        <bgColor indexed="64"/>
      </patternFill>
    </fill>
    <fill>
      <patternFill patternType="solid">
        <fgColor rgb="FF7E47FF"/>
        <bgColor indexed="64"/>
      </patternFill>
    </fill>
  </fills>
  <borders count="1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s>
  <cellStyleXfs count="1">
    <xf numFmtId="0" fontId="0" fillId="0" borderId="0"/>
  </cellStyleXfs>
  <cellXfs count="73">
    <xf numFmtId="0" fontId="0" fillId="0" borderId="0" xfId="0"/>
    <xf numFmtId="0" fontId="1" fillId="0" borderId="0" xfId="0" applyFont="1" applyAlignment="1">
      <alignment vertical="top"/>
    </xf>
    <xf numFmtId="0" fontId="3" fillId="0" borderId="2" xfId="0" applyFont="1" applyBorder="1" applyAlignment="1">
      <alignment horizontal="center" vertical="top"/>
    </xf>
    <xf numFmtId="0" fontId="4" fillId="0" borderId="5" xfId="0" applyFont="1" applyBorder="1" applyAlignment="1">
      <alignment vertical="top" wrapText="1"/>
    </xf>
    <xf numFmtId="0" fontId="3" fillId="3" borderId="5" xfId="0" applyFont="1" applyFill="1" applyBorder="1" applyAlignment="1">
      <alignment vertical="top" wrapText="1"/>
    </xf>
    <xf numFmtId="0" fontId="3" fillId="0" borderId="5" xfId="0" applyFont="1" applyBorder="1" applyAlignment="1">
      <alignment vertical="top" wrapText="1"/>
    </xf>
    <xf numFmtId="0" fontId="3" fillId="4" borderId="5" xfId="0" applyFont="1" applyFill="1" applyBorder="1" applyAlignment="1">
      <alignment vertical="top" wrapText="1"/>
    </xf>
    <xf numFmtId="0" fontId="3" fillId="3" borderId="5" xfId="0" applyFont="1" applyFill="1" applyBorder="1" applyAlignment="1">
      <alignment horizontal="right" vertical="top" wrapText="1"/>
    </xf>
    <xf numFmtId="0" fontId="3" fillId="0" borderId="2" xfId="0" applyFont="1" applyBorder="1" applyAlignment="1">
      <alignment horizontal="right" vertical="top" wrapText="1"/>
    </xf>
    <xf numFmtId="0" fontId="5" fillId="3" borderId="5" xfId="0" applyFont="1" applyFill="1" applyBorder="1" applyAlignment="1">
      <alignment vertical="top" wrapText="1"/>
    </xf>
    <xf numFmtId="0" fontId="3" fillId="5" borderId="5" xfId="0" applyFont="1" applyFill="1" applyBorder="1" applyAlignment="1">
      <alignment vertical="top" wrapText="1"/>
    </xf>
    <xf numFmtId="0" fontId="5" fillId="0" borderId="5" xfId="0" applyFont="1" applyBorder="1" applyAlignment="1">
      <alignment vertical="top" wrapText="1"/>
    </xf>
    <xf numFmtId="0" fontId="2" fillId="0" borderId="5" xfId="0" applyFont="1" applyBorder="1" applyAlignment="1">
      <alignment horizontal="center" vertical="top" wrapText="1"/>
    </xf>
    <xf numFmtId="0" fontId="3" fillId="0" borderId="2" xfId="0" applyFont="1" applyBorder="1" applyAlignment="1">
      <alignment vertical="top" wrapText="1"/>
    </xf>
    <xf numFmtId="0" fontId="3" fillId="2" borderId="5" xfId="0" applyFont="1" applyFill="1" applyBorder="1" applyAlignment="1">
      <alignment vertical="top" wrapText="1"/>
    </xf>
    <xf numFmtId="0" fontId="8" fillId="7" borderId="8" xfId="0" applyFont="1" applyFill="1" applyBorder="1" applyAlignment="1">
      <alignment horizontal="left" vertical="top"/>
    </xf>
    <xf numFmtId="0" fontId="8" fillId="7" borderId="1" xfId="0" applyFont="1" applyFill="1" applyBorder="1" applyAlignment="1">
      <alignment vertical="top" wrapText="1"/>
    </xf>
    <xf numFmtId="0" fontId="8" fillId="7" borderId="1" xfId="0" applyFont="1" applyFill="1" applyBorder="1" applyAlignment="1">
      <alignment horizontal="center" vertical="top" wrapText="1"/>
    </xf>
    <xf numFmtId="0" fontId="8" fillId="7" borderId="4" xfId="0" applyFont="1" applyFill="1" applyBorder="1" applyAlignment="1">
      <alignment vertical="top" wrapText="1"/>
    </xf>
    <xf numFmtId="0" fontId="9" fillId="8" borderId="10" xfId="0" applyFont="1" applyFill="1" applyBorder="1" applyAlignment="1">
      <alignment horizontal="center" vertical="top"/>
    </xf>
    <xf numFmtId="0" fontId="8" fillId="8" borderId="1" xfId="0" applyFont="1" applyFill="1" applyBorder="1" applyAlignment="1">
      <alignment horizontal="center" vertical="top" wrapText="1"/>
    </xf>
    <xf numFmtId="0" fontId="2" fillId="9" borderId="8" xfId="0" applyFont="1" applyFill="1" applyBorder="1" applyAlignment="1">
      <alignment vertical="top" wrapText="1"/>
    </xf>
    <xf numFmtId="0" fontId="8" fillId="10" borderId="2" xfId="0" applyFont="1" applyFill="1" applyBorder="1" applyAlignment="1">
      <alignment vertical="top" wrapText="1"/>
    </xf>
    <xf numFmtId="0" fontId="2" fillId="9" borderId="5" xfId="0" applyFont="1" applyFill="1" applyBorder="1" applyAlignment="1">
      <alignment horizontal="center" vertical="top" wrapText="1"/>
    </xf>
    <xf numFmtId="0" fontId="4" fillId="0" borderId="2" xfId="0" applyFont="1" applyBorder="1" applyAlignment="1">
      <alignment vertical="top" wrapText="1"/>
    </xf>
    <xf numFmtId="0" fontId="3" fillId="3" borderId="5" xfId="0" applyFont="1" applyFill="1" applyBorder="1" applyAlignment="1">
      <alignment horizontal="center" vertical="top" wrapText="1"/>
    </xf>
    <xf numFmtId="0" fontId="1" fillId="0" borderId="2" xfId="0" applyFont="1" applyBorder="1" applyAlignment="1">
      <alignment vertical="top" wrapText="1"/>
    </xf>
    <xf numFmtId="0" fontId="2" fillId="0" borderId="5" xfId="0" applyFont="1" applyBorder="1" applyAlignment="1">
      <alignment vertical="top" wrapText="1"/>
    </xf>
    <xf numFmtId="0" fontId="2" fillId="0" borderId="0" xfId="0" applyFont="1" applyAlignment="1">
      <alignment horizontal="right" vertical="top" wrapText="1"/>
    </xf>
    <xf numFmtId="0" fontId="2" fillId="0" borderId="0" xfId="0" applyFont="1" applyAlignment="1">
      <alignment vertical="top" wrapText="1"/>
    </xf>
    <xf numFmtId="0" fontId="3" fillId="5" borderId="0" xfId="0" applyFont="1" applyFill="1" applyAlignment="1">
      <alignment vertical="top" wrapText="1"/>
    </xf>
    <xf numFmtId="0" fontId="2" fillId="6" borderId="8" xfId="0" applyFont="1" applyFill="1" applyBorder="1" applyAlignment="1">
      <alignment horizontal="center" vertical="top" wrapText="1"/>
    </xf>
    <xf numFmtId="0" fontId="2" fillId="6" borderId="3" xfId="0" applyFont="1" applyFill="1" applyBorder="1" applyAlignment="1">
      <alignment horizontal="center" vertical="top" wrapText="1"/>
    </xf>
    <xf numFmtId="0" fontId="8" fillId="8" borderId="2" xfId="0" applyFont="1" applyFill="1" applyBorder="1" applyAlignment="1">
      <alignment horizontal="center" vertical="top" wrapText="1"/>
    </xf>
    <xf numFmtId="0" fontId="8" fillId="8" borderId="5" xfId="0" applyFont="1" applyFill="1" applyBorder="1" applyAlignment="1">
      <alignment horizontal="center" vertical="top" wrapText="1"/>
    </xf>
    <xf numFmtId="0" fontId="2" fillId="3" borderId="5" xfId="0" applyFont="1" applyFill="1" applyBorder="1" applyAlignment="1">
      <alignment vertical="top" wrapText="1"/>
    </xf>
    <xf numFmtId="0" fontId="2" fillId="0" borderId="2" xfId="0" applyFont="1" applyBorder="1" applyAlignment="1">
      <alignment vertical="top" wrapText="1"/>
    </xf>
    <xf numFmtId="0" fontId="2" fillId="5" borderId="0" xfId="0" applyFont="1" applyFill="1" applyAlignment="1">
      <alignment vertical="top" wrapText="1"/>
    </xf>
    <xf numFmtId="0" fontId="3" fillId="6" borderId="5" xfId="0" applyFont="1" applyFill="1" applyBorder="1" applyAlignment="1">
      <alignment horizontal="right" vertical="top" wrapText="1"/>
    </xf>
    <xf numFmtId="0" fontId="3" fillId="6" borderId="5" xfId="0" applyFont="1" applyFill="1" applyBorder="1" applyAlignment="1">
      <alignment vertical="top" wrapText="1"/>
    </xf>
    <xf numFmtId="0" fontId="5" fillId="6" borderId="5" xfId="0" applyFont="1" applyFill="1" applyBorder="1" applyAlignment="1">
      <alignment vertical="top" wrapText="1"/>
    </xf>
    <xf numFmtId="0" fontId="4" fillId="0" borderId="0" xfId="0" applyFont="1" applyAlignment="1">
      <alignment vertical="top" wrapText="1"/>
    </xf>
    <xf numFmtId="0" fontId="3" fillId="3" borderId="8" xfId="0" applyFont="1" applyFill="1" applyBorder="1" applyAlignment="1">
      <alignment vertical="top" wrapText="1"/>
    </xf>
    <xf numFmtId="0" fontId="7" fillId="6" borderId="0" xfId="0" applyFont="1" applyFill="1" applyAlignment="1">
      <alignment horizontal="left" vertical="top"/>
    </xf>
    <xf numFmtId="0" fontId="7" fillId="6" borderId="9" xfId="0" applyFont="1" applyFill="1" applyBorder="1" applyAlignment="1">
      <alignment horizontal="left" vertical="top"/>
    </xf>
    <xf numFmtId="0" fontId="2" fillId="9" borderId="6" xfId="0" applyFont="1" applyFill="1" applyBorder="1" applyAlignment="1">
      <alignment vertical="top" wrapText="1"/>
    </xf>
    <xf numFmtId="0" fontId="2" fillId="9" borderId="7" xfId="0" applyFont="1" applyFill="1" applyBorder="1" applyAlignment="1">
      <alignment vertical="top" wrapText="1"/>
    </xf>
    <xf numFmtId="0" fontId="2" fillId="9" borderId="3" xfId="0" applyFont="1" applyFill="1" applyBorder="1" applyAlignment="1">
      <alignment vertical="top" wrapText="1"/>
    </xf>
    <xf numFmtId="0" fontId="3" fillId="0" borderId="6" xfId="0" applyFont="1" applyBorder="1" applyAlignment="1">
      <alignment horizontal="right" vertical="top" wrapText="1"/>
    </xf>
    <xf numFmtId="0" fontId="3" fillId="0" borderId="7" xfId="0" applyFont="1" applyBorder="1" applyAlignment="1">
      <alignment horizontal="right" vertical="top" wrapText="1"/>
    </xf>
    <xf numFmtId="0" fontId="3" fillId="0" borderId="3" xfId="0" applyFont="1" applyBorder="1" applyAlignment="1">
      <alignment horizontal="right" vertical="top" wrapText="1"/>
    </xf>
    <xf numFmtId="0" fontId="2" fillId="0" borderId="6" xfId="0" applyFont="1" applyBorder="1" applyAlignment="1">
      <alignment horizontal="right" vertical="top" wrapText="1"/>
    </xf>
    <xf numFmtId="0" fontId="2" fillId="0" borderId="7" xfId="0" applyFont="1" applyBorder="1" applyAlignment="1">
      <alignment horizontal="right" vertical="top" wrapText="1"/>
    </xf>
    <xf numFmtId="0" fontId="2" fillId="0" borderId="3" xfId="0" applyFont="1" applyBorder="1" applyAlignment="1">
      <alignment horizontal="right" vertical="top" wrapText="1"/>
    </xf>
    <xf numFmtId="0" fontId="8" fillId="10" borderId="6" xfId="0" applyFont="1" applyFill="1" applyBorder="1" applyAlignment="1">
      <alignment vertical="top" wrapText="1"/>
    </xf>
    <xf numFmtId="0" fontId="8" fillId="10" borderId="7" xfId="0" applyFont="1" applyFill="1" applyBorder="1" applyAlignment="1">
      <alignment vertical="top" wrapText="1"/>
    </xf>
    <xf numFmtId="0" fontId="8" fillId="10" borderId="3" xfId="0" applyFont="1" applyFill="1" applyBorder="1" applyAlignment="1">
      <alignment vertical="top" wrapText="1"/>
    </xf>
    <xf numFmtId="0" fontId="6" fillId="9" borderId="6" xfId="0" applyFont="1" applyFill="1" applyBorder="1" applyAlignment="1">
      <alignment horizontal="center" vertical="top" wrapText="1"/>
    </xf>
    <xf numFmtId="0" fontId="6" fillId="9" borderId="7" xfId="0" applyFont="1" applyFill="1" applyBorder="1" applyAlignment="1">
      <alignment horizontal="center" vertical="top" wrapText="1"/>
    </xf>
    <xf numFmtId="0" fontId="6" fillId="9" borderId="3" xfId="0" applyFont="1" applyFill="1" applyBorder="1" applyAlignment="1">
      <alignment horizontal="center" vertical="top" wrapText="1"/>
    </xf>
    <xf numFmtId="0" fontId="8" fillId="10" borderId="6" xfId="0" applyFont="1" applyFill="1" applyBorder="1" applyAlignment="1">
      <alignment horizontal="center" vertical="top" wrapText="1"/>
    </xf>
    <xf numFmtId="0" fontId="8" fillId="10" borderId="7" xfId="0" applyFont="1" applyFill="1" applyBorder="1" applyAlignment="1">
      <alignment horizontal="center" vertical="top" wrapText="1"/>
    </xf>
    <xf numFmtId="0" fontId="8" fillId="10" borderId="3" xfId="0" applyFont="1" applyFill="1" applyBorder="1" applyAlignment="1">
      <alignment horizontal="center" vertical="top" wrapText="1"/>
    </xf>
    <xf numFmtId="0" fontId="6" fillId="9" borderId="6" xfId="0" applyFont="1" applyFill="1" applyBorder="1" applyAlignment="1">
      <alignment horizontal="center" vertical="top"/>
    </xf>
    <xf numFmtId="0" fontId="6" fillId="9" borderId="7" xfId="0" applyFont="1" applyFill="1" applyBorder="1" applyAlignment="1">
      <alignment horizontal="center" vertical="top"/>
    </xf>
    <xf numFmtId="0" fontId="6" fillId="9" borderId="3" xfId="0" applyFont="1" applyFill="1" applyBorder="1" applyAlignment="1">
      <alignment horizontal="center" vertical="top"/>
    </xf>
    <xf numFmtId="0" fontId="8" fillId="10" borderId="6" xfId="0" applyFont="1" applyFill="1" applyBorder="1" applyAlignment="1">
      <alignment horizontal="center" vertical="top"/>
    </xf>
    <xf numFmtId="0" fontId="8" fillId="10" borderId="7" xfId="0" applyFont="1" applyFill="1" applyBorder="1" applyAlignment="1">
      <alignment horizontal="center" vertical="top"/>
    </xf>
    <xf numFmtId="0" fontId="8" fillId="10" borderId="3" xfId="0" applyFont="1" applyFill="1" applyBorder="1" applyAlignment="1">
      <alignment horizontal="center" vertical="top"/>
    </xf>
    <xf numFmtId="0" fontId="2" fillId="6" borderId="6" xfId="0" applyFont="1" applyFill="1" applyBorder="1" applyAlignment="1">
      <alignment horizontal="center" vertical="top" wrapText="1"/>
    </xf>
    <xf numFmtId="0" fontId="2" fillId="6" borderId="3" xfId="0" applyFont="1" applyFill="1" applyBorder="1" applyAlignment="1">
      <alignment horizontal="center" vertical="top" wrapText="1"/>
    </xf>
    <xf numFmtId="0" fontId="8" fillId="8" borderId="6" xfId="0" applyFont="1" applyFill="1" applyBorder="1" applyAlignment="1">
      <alignment horizontal="center" vertical="top" wrapText="1"/>
    </xf>
    <xf numFmtId="0" fontId="8" fillId="8" borderId="3" xfId="0" applyFont="1" applyFill="1" applyBorder="1" applyAlignment="1">
      <alignment horizontal="center" vertical="top" wrapText="1"/>
    </xf>
  </cellXfs>
  <cellStyles count="1">
    <cellStyle name="Įprastas" xfId="0" builtinId="0"/>
  </cellStyles>
  <dxfs count="0"/>
  <tableStyles count="0" defaultTableStyle="TableStyleMedium2" defaultPivotStyle="PivotStyleLight16"/>
  <colors>
    <mruColors>
      <color rgb="FFF2F1F0"/>
      <color rgb="FF44BBA4"/>
      <color rgb="FF7E47FF"/>
      <color rgb="FFCCD3FF"/>
      <color rgb="FF390A6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Viktorija Stankevičienė" id="{D2F5CC35-5EFA-48E0-9D4C-6615AE36E904}" userId="S-1-5-21-2348669557-1814690479-3061880629-11125"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115" dT="2025-10-21T17:41:31.03" personId="{D2F5CC35-5EFA-48E0-9D4C-6615AE36E904}" id="{CCD48C1C-FB17-46F8-83D4-3D7D16ECCBF2}">
    <text>BĮ projektu keičiamo BĮ 16 straipsnio nuostatos taikomos užsienio bankų, licencijuotų ne Europos Sąjungos valstybėse narėse, filialams, steigiamiems Lietuvos Respublikoje. Pažymėtina, kad, Lietuvos banko duomenimis, tokių subjektų Lietuvos Respublikoje šiuo metu nėra, taip pat nėra informacijos apie tokių subjektų planus ateiti į Lietuvos rinką. Atsižvelgiant į tai, hipotetiškai veiksmo atlikimo dažnis per metus yra 1 (prielaida).</text>
  </threadedComment>
  <threadedComment ref="F120" dT="2025-10-21T17:45:56.63" personId="{D2F5CC35-5EFA-48E0-9D4C-6615AE36E904}" id="{D9EFB72C-F12D-49FA-BB36-571010B9F9BD}">
    <text>BĮ projektu keičiamo BĮ 16 straipsnio nuostatos taikomos užsienio bankų, licencijuotų ne Europos Sąjungos valstybėse narėse, filialams, steigiamiems Lietuvos Respublikoje. Pažymėtina, kad, Lietuvos banko duomenimis, tokių subjektų Lietuvos Respublikoje šiuo metu nėra, taip pat nėra informacijos apie tokių subjektų planus ateiti į Lietuvos rinką. Atsižvelgiant į tai, hipotetiškai veiksmo atlikimo dažnis per metus yra 1 (prielaida).</text>
  </threadedComment>
  <threadedComment ref="F125" dT="2025-10-21T17:48:16.47" personId="{D2F5CC35-5EFA-48E0-9D4C-6615AE36E904}" id="{A4608B3C-0827-498A-8295-F0073AECB613}">
    <text>BĮ projektu keičiamo BĮ 16 straipsnio nuostatos taikomos užsienio bankų, licencijuotų ne Europos Sąjungos valstybėse narėse, filialams, steigiamiems Lietuvos Respublikoje. Pažymėtina, kad, Lietuvos banko duomenimis, tokių subjektų Lietuvos Respublikoje šiuo metu nėra, taip pat nėra informacijos apie tokių subjektų planus ateiti į Lietuvos rinką. Atsižvelgiant į tai, hipotetiškai veiksmo atlikimo dažnis per metus yra 1 (prielaida).</text>
  </threadedComment>
  <threadedComment ref="F132" dT="2025-10-22T08:45:10.50" personId="{D2F5CC35-5EFA-48E0-9D4C-6615AE36E904}" id="{F93E00A6-B4FA-4206-A87D-A4FF785C4A9F}">
    <text>BĮ projektu keičiamo BĮ 16 straipsnio nuostatos taikomos užsienio bankų, licencijuotų ne Europos Sąjungos valstybėse narėse, filialams, steigiamiems Lietuvos Respublikoje. Pažymėtina, kad, Lietuvos banko duomenimis, tokių subjektų Lietuvos Respublikoje šiuo metu nėra, taip pat nėra informacijos apie tokių subjektų planus ateiti į Lietuvos rinką. Atsižvelgiant į tai, hipotetiškai veiksmo atlikimo dažnis per metus yra 1 (prielaida).</text>
  </threadedComment>
  <threadedComment ref="F137" dT="2025-10-22T08:45:39.13" personId="{D2F5CC35-5EFA-48E0-9D4C-6615AE36E904}" id="{59324C47-BA9E-4C73-9D45-0EFDFEA6F06A}">
    <text>BĮ projektu keičiamo BĮ 16 straipsnio nuostatos taikomos užsienio bankų, licencijuotų ne Europos Sąjungos valstybėse narėse, filialams, steigiamiems Lietuvos Respublikoje. Pažymėtina, kad, Lietuvos banko duomenimis, tokių subjektų Lietuvos Respublikoje šiuo metu nėra, taip pat nėra informacijos apie tokių subjektų planus ateiti į Lietuvos rinką. Atsižvelgiant į tai, hipotetiškai veiksmo atlikimo dažnis per metus yra 1 (prielaida).</text>
  </threadedComment>
  <threadedComment ref="F149" dT="2025-10-22T08:50:16.87" personId="{D2F5CC35-5EFA-48E0-9D4C-6615AE36E904}" id="{EE543433-391C-40BA-A7A8-B782647BE4AE}">
    <text>BĮ projektu septintuoju_1 skirsniu pildomo BĮ 56_2 straipsnio nuostatos yra labai retas reiškinys rinkoje. Atsižvelgiant į tai, hipotetiškai veiksmo atlikimo dažnis per metus yra 1 (prielaida).</text>
  </threadedComment>
  <threadedComment ref="F154" dT="2025-10-22T08:50:45.12" personId="{D2F5CC35-5EFA-48E0-9D4C-6615AE36E904}" id="{2C936F3A-5661-433D-AAC0-445797DDADA3}">
    <text>BĮ projektu septintuoju_2 skirsniu pildomo BĮ 56_6 straipsnio nuostatos yra labai retas reiškinys rinkoje. Atsižvelgiant į tai, hipotetiškai veiksmo atlikimo dažnis per metus yra 1 (prielaida).</text>
  </threadedComment>
  <threadedComment ref="F159" dT="2025-10-22T08:51:12.18" personId="{D2F5CC35-5EFA-48E0-9D4C-6615AE36E904}" id="{523B53F0-BEDC-4034-ADB5-FED0CE3CA91B}">
    <text>BĮ projektu septintuoju_3 skirsniu pildomo BĮ 56_8 straipsnio nuostatos yra labai retas reiškinys rinkoje. Atsižvelgiant į tai, hipotetiškai veiksmo atlikimo dažnis per metus yra 1 (prielaida).</text>
  </threadedComment>
  <threadedComment ref="F171" dT="2025-10-21T18:34:23.36" personId="{D2F5CC35-5EFA-48E0-9D4C-6615AE36E904}" id="{D01BB7C2-73E1-41C7-A3FE-5B7E1A91DEFA}">
    <text>Pagal Europos bankininkystės institucijos gaires EBA/GL/2022/05 (ESG rizikos integravimo į rizikos valdymą gairės) reikalaujama, kad strateginiai planai būtų periodiškai peržiūrimi, ypač kai keičiasi išorinės sąlygos ar priežiūros institucijų reikalavimai. Rekomenduojama šiuos planus peržiūrėti mažiausiai kartą per metus.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90A6F"/>
  </sheetPr>
  <dimension ref="A1:M86"/>
  <sheetViews>
    <sheetView tabSelected="1" zoomScale="85" zoomScaleNormal="85" workbookViewId="0">
      <pane ySplit="4" topLeftCell="A5" activePane="bottomLeft" state="frozen"/>
      <selection activeCell="B1" sqref="B1"/>
      <selection pane="bottomLeft" activeCell="B6" sqref="B6"/>
    </sheetView>
  </sheetViews>
  <sheetFormatPr defaultColWidth="8.7265625" defaultRowHeight="10" x14ac:dyDescent="0.35"/>
  <cols>
    <col min="1" max="1" width="7.7265625" style="1" bestFit="1" customWidth="1"/>
    <col min="2" max="2" width="24.81640625" style="1" customWidth="1"/>
    <col min="3" max="3" width="12.1796875" style="1" customWidth="1"/>
    <col min="4" max="4" width="20.54296875" style="1" customWidth="1"/>
    <col min="5" max="5" width="15.54296875" style="1" customWidth="1"/>
    <col min="6" max="6" width="12.81640625" style="1" customWidth="1"/>
    <col min="7" max="7" width="13" style="1" customWidth="1"/>
    <col min="8" max="8" width="13.453125" style="1" customWidth="1"/>
    <col min="9" max="9" width="19.54296875" style="1" customWidth="1"/>
    <col min="10" max="10" width="24.7265625" style="1" customWidth="1"/>
    <col min="11" max="11" width="54.7265625" style="1" customWidth="1"/>
    <col min="12" max="12" width="21.81640625" style="1" customWidth="1"/>
    <col min="13" max="13" width="25.81640625" style="1" customWidth="1"/>
    <col min="14" max="16384" width="8.7265625" style="1"/>
  </cols>
  <sheetData>
    <row r="1" spans="1:12" ht="12" customHeight="1" x14ac:dyDescent="0.35">
      <c r="A1" s="43" t="s">
        <v>96</v>
      </c>
      <c r="B1" s="43"/>
      <c r="C1" s="43"/>
      <c r="D1" s="43"/>
      <c r="E1" s="43"/>
      <c r="F1" s="43"/>
      <c r="G1" s="43"/>
      <c r="H1" s="43"/>
      <c r="I1" s="43"/>
      <c r="J1" s="43"/>
      <c r="K1" s="43"/>
      <c r="L1" s="43"/>
    </row>
    <row r="2" spans="1:12" ht="7.5" customHeight="1" thickBot="1" x14ac:dyDescent="0.4">
      <c r="A2" s="44"/>
      <c r="B2" s="44"/>
      <c r="C2" s="44"/>
      <c r="D2" s="44"/>
      <c r="E2" s="44"/>
      <c r="F2" s="44"/>
      <c r="G2" s="44"/>
      <c r="H2" s="44"/>
      <c r="I2" s="44"/>
      <c r="J2" s="44"/>
      <c r="K2" s="44"/>
      <c r="L2" s="44"/>
    </row>
    <row r="3" spans="1:12" ht="72.75" customHeight="1" thickBot="1" x14ac:dyDescent="0.4">
      <c r="A3" s="15" t="s">
        <v>0</v>
      </c>
      <c r="B3" s="16" t="s">
        <v>66</v>
      </c>
      <c r="C3" s="16" t="s">
        <v>67</v>
      </c>
      <c r="D3" s="16" t="s">
        <v>70</v>
      </c>
      <c r="E3" s="16" t="s">
        <v>1</v>
      </c>
      <c r="F3" s="17" t="s">
        <v>2</v>
      </c>
      <c r="G3" s="17" t="s">
        <v>3</v>
      </c>
      <c r="H3" s="17" t="s">
        <v>4</v>
      </c>
      <c r="I3" s="17" t="s">
        <v>59</v>
      </c>
      <c r="J3" s="18" t="s">
        <v>97</v>
      </c>
      <c r="K3" s="16" t="s">
        <v>68</v>
      </c>
      <c r="L3" s="18" t="s">
        <v>60</v>
      </c>
    </row>
    <row r="4" spans="1:12" ht="15" customHeight="1" thickBot="1" x14ac:dyDescent="0.4">
      <c r="A4" s="19">
        <v>1</v>
      </c>
      <c r="B4" s="20">
        <v>2</v>
      </c>
      <c r="C4" s="20">
        <v>3</v>
      </c>
      <c r="D4" s="20">
        <v>4</v>
      </c>
      <c r="E4" s="20">
        <v>5</v>
      </c>
      <c r="F4" s="20">
        <v>6</v>
      </c>
      <c r="G4" s="20">
        <v>7</v>
      </c>
      <c r="H4" s="20">
        <v>8</v>
      </c>
      <c r="I4" s="20">
        <v>9</v>
      </c>
      <c r="J4" s="20">
        <v>10</v>
      </c>
      <c r="K4" s="20">
        <v>11</v>
      </c>
      <c r="L4" s="20">
        <v>12</v>
      </c>
    </row>
    <row r="5" spans="1:12" ht="15" customHeight="1" thickBot="1" x14ac:dyDescent="0.4">
      <c r="A5" s="21" t="s">
        <v>5</v>
      </c>
      <c r="B5" s="45" t="s">
        <v>69</v>
      </c>
      <c r="C5" s="46"/>
      <c r="D5" s="46"/>
      <c r="E5" s="46"/>
      <c r="F5" s="46"/>
      <c r="G5" s="46"/>
      <c r="H5" s="46"/>
      <c r="I5" s="46"/>
      <c r="J5" s="46"/>
      <c r="K5" s="46"/>
      <c r="L5" s="47"/>
    </row>
    <row r="6" spans="1:12" ht="27" customHeight="1" thickBot="1" x14ac:dyDescent="0.4">
      <c r="A6" s="2" t="s">
        <v>6</v>
      </c>
      <c r="B6" s="3" t="s">
        <v>18</v>
      </c>
      <c r="C6" s="39"/>
      <c r="D6" s="5"/>
      <c r="E6" s="6">
        <v>0</v>
      </c>
      <c r="F6" s="39"/>
      <c r="G6" s="39"/>
      <c r="H6" s="39"/>
      <c r="I6" s="39"/>
      <c r="J6" s="39"/>
      <c r="K6" s="39"/>
      <c r="L6" s="39"/>
    </row>
    <row r="7" spans="1:12" ht="22.5" customHeight="1" thickBot="1" x14ac:dyDescent="0.4">
      <c r="A7" s="2" t="s">
        <v>7</v>
      </c>
      <c r="B7" s="38"/>
      <c r="C7" s="8" t="s">
        <v>8</v>
      </c>
      <c r="D7" s="39"/>
      <c r="E7" s="39"/>
      <c r="F7" s="5">
        <f>'Išlaidos darbuotojams'!G9</f>
        <v>0</v>
      </c>
      <c r="G7" s="5">
        <f>'Išlaidos investicijoms'!D8</f>
        <v>0</v>
      </c>
      <c r="H7" s="5">
        <f>'Išlaidos medžiagoms'!E8</f>
        <v>0</v>
      </c>
      <c r="I7" s="5">
        <f>'Išlaidos paslaugoms'!C8</f>
        <v>0</v>
      </c>
      <c r="J7" s="5">
        <f>0.05*(F7+G7+H7+I7)</f>
        <v>0</v>
      </c>
      <c r="K7" s="5">
        <f>SUM(F7:J7)</f>
        <v>0</v>
      </c>
      <c r="L7" s="40"/>
    </row>
    <row r="8" spans="1:12" ht="10.5" thickBot="1" x14ac:dyDescent="0.4">
      <c r="A8" s="2" t="s">
        <v>9</v>
      </c>
      <c r="B8" s="38"/>
      <c r="C8" s="8" t="s">
        <v>10</v>
      </c>
      <c r="D8" s="39"/>
      <c r="E8" s="39"/>
      <c r="F8" s="5">
        <f>'Išlaidos darbuotojams'!G14</f>
        <v>0</v>
      </c>
      <c r="G8" s="5">
        <f>'Išlaidos investicijoms'!D12</f>
        <v>0</v>
      </c>
      <c r="H8" s="5">
        <f>'Išlaidos medžiagoms'!E12</f>
        <v>0</v>
      </c>
      <c r="I8" s="5">
        <f>'Išlaidos paslaugoms'!C12</f>
        <v>0</v>
      </c>
      <c r="J8" s="5">
        <f t="shared" ref="J8:J9" si="0">0.05*(F8+G8+H8+I8)</f>
        <v>0</v>
      </c>
      <c r="K8" s="5">
        <f>SUM(F8:J8)</f>
        <v>0</v>
      </c>
      <c r="L8" s="40"/>
    </row>
    <row r="9" spans="1:12" ht="10.5" thickBot="1" x14ac:dyDescent="0.4">
      <c r="A9" s="2" t="s">
        <v>99</v>
      </c>
      <c r="B9" s="38"/>
      <c r="C9" s="8" t="s">
        <v>98</v>
      </c>
      <c r="D9" s="39"/>
      <c r="E9" s="39"/>
      <c r="F9" s="5">
        <f>'Išlaidos darbuotojams'!G19</f>
        <v>0</v>
      </c>
      <c r="G9" s="5">
        <f>'Išlaidos investicijoms'!D16</f>
        <v>0</v>
      </c>
      <c r="H9" s="5">
        <f>'Išlaidos medžiagoms'!E16</f>
        <v>0</v>
      </c>
      <c r="I9" s="5">
        <f>'Išlaidos paslaugoms'!C16</f>
        <v>0</v>
      </c>
      <c r="J9" s="5">
        <f t="shared" si="0"/>
        <v>0</v>
      </c>
      <c r="K9" s="5">
        <f>SUM(F9:J9)</f>
        <v>0</v>
      </c>
      <c r="L9" s="40"/>
    </row>
    <row r="10" spans="1:12" ht="10.5" thickBot="1" x14ac:dyDescent="0.4">
      <c r="A10" s="2" t="s">
        <v>11</v>
      </c>
      <c r="B10" s="38"/>
      <c r="C10" s="5" t="s">
        <v>11</v>
      </c>
      <c r="D10" s="39"/>
      <c r="E10" s="39"/>
      <c r="F10" s="10"/>
      <c r="G10" s="5"/>
      <c r="H10" s="5"/>
      <c r="I10" s="5"/>
      <c r="J10" s="5"/>
      <c r="K10" s="5"/>
      <c r="L10" s="40"/>
    </row>
    <row r="11" spans="1:12" ht="12.65" customHeight="1" thickBot="1" x14ac:dyDescent="0.4">
      <c r="A11" s="2"/>
      <c r="B11" s="48" t="s">
        <v>71</v>
      </c>
      <c r="C11" s="49"/>
      <c r="D11" s="49"/>
      <c r="E11" s="49"/>
      <c r="F11" s="49"/>
      <c r="G11" s="49"/>
      <c r="H11" s="49"/>
      <c r="I11" s="49"/>
      <c r="J11" s="49"/>
      <c r="K11" s="50"/>
      <c r="L11" s="5">
        <f>SUM(K7:K9)*E6</f>
        <v>0</v>
      </c>
    </row>
    <row r="12" spans="1:12" ht="27" customHeight="1" thickBot="1" x14ac:dyDescent="0.4">
      <c r="A12" s="2" t="s">
        <v>12</v>
      </c>
      <c r="B12" s="3" t="s">
        <v>18</v>
      </c>
      <c r="C12" s="4"/>
      <c r="D12" s="5"/>
      <c r="E12" s="6">
        <v>0</v>
      </c>
      <c r="F12" s="4"/>
      <c r="G12" s="4"/>
      <c r="H12" s="4"/>
      <c r="I12" s="4"/>
      <c r="J12" s="4"/>
      <c r="K12" s="4"/>
      <c r="L12" s="39"/>
    </row>
    <row r="13" spans="1:12" ht="23.25" customHeight="1" thickBot="1" x14ac:dyDescent="0.4">
      <c r="A13" s="2" t="s">
        <v>13</v>
      </c>
      <c r="B13" s="7"/>
      <c r="C13" s="6" t="s">
        <v>14</v>
      </c>
      <c r="D13" s="4"/>
      <c r="E13" s="4"/>
      <c r="F13" s="5">
        <f>'Išlaidos darbuotojams'!G26</f>
        <v>0</v>
      </c>
      <c r="G13" s="5">
        <f>'Išlaidos investicijoms'!D22</f>
        <v>0</v>
      </c>
      <c r="H13" s="5">
        <f>'Išlaidos medžiagoms'!E23</f>
        <v>0</v>
      </c>
      <c r="I13" s="5">
        <f>'Išlaidos paslaugoms'!C23</f>
        <v>0</v>
      </c>
      <c r="J13" s="5">
        <f>0.05*(F13+G13+H13+I13)</f>
        <v>0</v>
      </c>
      <c r="K13" s="5">
        <f>SUM(F13:J13)</f>
        <v>0</v>
      </c>
      <c r="L13" s="40"/>
    </row>
    <row r="14" spans="1:12" ht="10.5" thickBot="1" x14ac:dyDescent="0.4">
      <c r="A14" s="2" t="s">
        <v>15</v>
      </c>
      <c r="B14" s="7"/>
      <c r="C14" s="6" t="s">
        <v>16</v>
      </c>
      <c r="D14" s="4"/>
      <c r="E14" s="4"/>
      <c r="F14" s="5">
        <f>'Išlaidos darbuotojams'!G31</f>
        <v>0</v>
      </c>
      <c r="G14" s="5">
        <f>'Išlaidos investicijoms'!D26</f>
        <v>0</v>
      </c>
      <c r="H14" s="5">
        <f>'Išlaidos medžiagoms'!E27</f>
        <v>0</v>
      </c>
      <c r="I14" s="5">
        <f>'Išlaidos paslaugoms'!C27</f>
        <v>0</v>
      </c>
      <c r="J14" s="5">
        <f>0.05*(F14+G14+H14+I14)</f>
        <v>0</v>
      </c>
      <c r="K14" s="5">
        <f>SUM(F14:J14)</f>
        <v>0</v>
      </c>
      <c r="L14" s="40"/>
    </row>
    <row r="15" spans="1:12" ht="10.5" thickBot="1" x14ac:dyDescent="0.4">
      <c r="A15" s="2" t="s">
        <v>99</v>
      </c>
      <c r="B15" s="7"/>
      <c r="C15" s="8" t="s">
        <v>141</v>
      </c>
      <c r="D15" s="4"/>
      <c r="E15" s="4"/>
      <c r="F15" s="5">
        <f>'Išlaidos darbuotojams'!G36</f>
        <v>0</v>
      </c>
      <c r="G15" s="5">
        <f>'Išlaidos investicijoms'!D30</f>
        <v>0</v>
      </c>
      <c r="H15" s="5">
        <f>'Išlaidos medžiagoms'!E31</f>
        <v>0</v>
      </c>
      <c r="I15" s="5">
        <f>'Išlaidos paslaugoms'!C31</f>
        <v>0</v>
      </c>
      <c r="J15" s="5">
        <f>0.05*(F15+G15+H15+I15)</f>
        <v>0</v>
      </c>
      <c r="K15" s="5">
        <f>SUM(F15:J15)</f>
        <v>0</v>
      </c>
      <c r="L15" s="40"/>
    </row>
    <row r="16" spans="1:12" ht="10.5" thickBot="1" x14ac:dyDescent="0.4">
      <c r="A16" s="2" t="s">
        <v>11</v>
      </c>
      <c r="B16" s="7"/>
      <c r="C16" s="6" t="s">
        <v>51</v>
      </c>
      <c r="D16" s="4"/>
      <c r="E16" s="4"/>
      <c r="F16" s="10"/>
      <c r="G16" s="5"/>
      <c r="H16" s="5"/>
      <c r="I16" s="5"/>
      <c r="J16" s="5"/>
      <c r="K16" s="5"/>
      <c r="L16" s="39"/>
    </row>
    <row r="17" spans="1:12" ht="10.5" thickBot="1" x14ac:dyDescent="0.4">
      <c r="A17" s="2"/>
      <c r="B17" s="48" t="s">
        <v>72</v>
      </c>
      <c r="C17" s="49"/>
      <c r="D17" s="49"/>
      <c r="E17" s="49"/>
      <c r="F17" s="49"/>
      <c r="G17" s="49"/>
      <c r="H17" s="49"/>
      <c r="I17" s="49"/>
      <c r="J17" s="49"/>
      <c r="K17" s="50"/>
      <c r="L17" s="11">
        <f>SUM(K13:K15)*E12</f>
        <v>0</v>
      </c>
    </row>
    <row r="18" spans="1:12" ht="20.5" thickBot="1" x14ac:dyDescent="0.4">
      <c r="A18" s="2" t="s">
        <v>100</v>
      </c>
      <c r="B18" s="3" t="s">
        <v>18</v>
      </c>
      <c r="C18" s="4"/>
      <c r="D18" s="5"/>
      <c r="E18" s="6">
        <v>0</v>
      </c>
      <c r="F18" s="4"/>
      <c r="G18" s="4"/>
      <c r="H18" s="4"/>
      <c r="I18" s="4"/>
      <c r="J18" s="4"/>
      <c r="K18" s="4"/>
      <c r="L18" s="39"/>
    </row>
    <row r="19" spans="1:12" ht="22.5" customHeight="1" thickBot="1" x14ac:dyDescent="0.4">
      <c r="A19" s="2" t="s">
        <v>101</v>
      </c>
      <c r="B19" s="7"/>
      <c r="C19" s="8" t="s">
        <v>120</v>
      </c>
      <c r="D19" s="4"/>
      <c r="E19" s="4"/>
      <c r="F19" s="5">
        <f>'Išlaidos darbuotojams'!G43</f>
        <v>0</v>
      </c>
      <c r="G19" s="5">
        <f>'Išlaidos investicijoms'!D36</f>
        <v>0</v>
      </c>
      <c r="H19" s="5">
        <f>'Išlaidos medžiagoms'!E38</f>
        <v>0</v>
      </c>
      <c r="I19" s="5">
        <f>'Išlaidos paslaugoms'!C38</f>
        <v>0</v>
      </c>
      <c r="J19" s="5">
        <f>0.05*(F19+G19+H19+I19)</f>
        <v>0</v>
      </c>
      <c r="K19" s="5">
        <f>SUM(F19:J19)</f>
        <v>0</v>
      </c>
      <c r="L19" s="40"/>
    </row>
    <row r="20" spans="1:12" ht="10.5" thickBot="1" x14ac:dyDescent="0.4">
      <c r="A20" s="2" t="s">
        <v>102</v>
      </c>
      <c r="B20" s="7"/>
      <c r="C20" s="8" t="s">
        <v>121</v>
      </c>
      <c r="D20" s="4"/>
      <c r="E20" s="4"/>
      <c r="F20" s="5">
        <f>'Išlaidos darbuotojams'!G48</f>
        <v>0</v>
      </c>
      <c r="G20" s="5">
        <f>'Išlaidos investicijoms'!D40</f>
        <v>0</v>
      </c>
      <c r="H20" s="5">
        <f>'Išlaidos medžiagoms'!E42</f>
        <v>0</v>
      </c>
      <c r="I20" s="5">
        <f>'Išlaidos paslaugoms'!C42</f>
        <v>0</v>
      </c>
      <c r="J20" s="5">
        <f>0.05*(F20+G20+H20+I20)</f>
        <v>0</v>
      </c>
      <c r="K20" s="5">
        <f>SUM(F20:J20)</f>
        <v>0</v>
      </c>
      <c r="L20" s="40"/>
    </row>
    <row r="21" spans="1:12" ht="10.5" thickBot="1" x14ac:dyDescent="0.4">
      <c r="A21" s="2" t="s">
        <v>103</v>
      </c>
      <c r="B21" s="7"/>
      <c r="C21" s="8" t="s">
        <v>122</v>
      </c>
      <c r="D21" s="4"/>
      <c r="E21" s="4"/>
      <c r="F21" s="5">
        <f>'Išlaidos darbuotojams'!G53</f>
        <v>0</v>
      </c>
      <c r="G21" s="5">
        <f>'Išlaidos investicijoms'!D44</f>
        <v>0</v>
      </c>
      <c r="H21" s="5">
        <f>'Išlaidos medžiagoms'!E46</f>
        <v>0</v>
      </c>
      <c r="I21" s="5">
        <f>'Išlaidos paslaugoms'!C46</f>
        <v>0</v>
      </c>
      <c r="J21" s="5">
        <f>0.05*(F21+G21+H21+I21)</f>
        <v>0</v>
      </c>
      <c r="K21" s="5">
        <f>SUM(F21:J21)</f>
        <v>0</v>
      </c>
      <c r="L21" s="40"/>
    </row>
    <row r="22" spans="1:12" ht="10.5" thickBot="1" x14ac:dyDescent="0.4">
      <c r="A22" s="2" t="s">
        <v>11</v>
      </c>
      <c r="B22" s="7"/>
      <c r="C22" s="5" t="s">
        <v>11</v>
      </c>
      <c r="D22" s="4"/>
      <c r="E22" s="4"/>
      <c r="F22" s="10"/>
      <c r="G22" s="5"/>
      <c r="H22" s="5"/>
      <c r="I22" s="5"/>
      <c r="J22" s="5"/>
      <c r="K22" s="5"/>
      <c r="L22" s="40"/>
    </row>
    <row r="23" spans="1:12" ht="12.65" customHeight="1" thickBot="1" x14ac:dyDescent="0.4">
      <c r="A23" s="2"/>
      <c r="B23" s="48" t="s">
        <v>112</v>
      </c>
      <c r="C23" s="49"/>
      <c r="D23" s="49"/>
      <c r="E23" s="49"/>
      <c r="F23" s="49"/>
      <c r="G23" s="49"/>
      <c r="H23" s="49"/>
      <c r="I23" s="49"/>
      <c r="J23" s="49"/>
      <c r="K23" s="50"/>
      <c r="L23" s="5">
        <f>SUM(K19:K21)*E18</f>
        <v>0</v>
      </c>
    </row>
    <row r="24" spans="1:12" ht="10.5" thickBot="1" x14ac:dyDescent="0.4">
      <c r="A24" s="2"/>
      <c r="B24" s="5" t="s">
        <v>11</v>
      </c>
      <c r="C24" s="5"/>
      <c r="D24" s="5"/>
      <c r="E24" s="5"/>
      <c r="F24" s="5"/>
      <c r="G24" s="5"/>
      <c r="H24" s="5"/>
      <c r="I24" s="5"/>
      <c r="J24" s="5"/>
      <c r="K24" s="5"/>
      <c r="L24" s="5" t="s">
        <v>11</v>
      </c>
    </row>
    <row r="25" spans="1:12" ht="20.5" thickBot="1" x14ac:dyDescent="0.4">
      <c r="A25" s="2" t="s">
        <v>104</v>
      </c>
      <c r="B25" s="3" t="s">
        <v>18</v>
      </c>
      <c r="C25" s="4"/>
      <c r="D25" s="5"/>
      <c r="E25" s="6">
        <v>0</v>
      </c>
      <c r="F25" s="4"/>
      <c r="G25" s="4"/>
      <c r="H25" s="4"/>
      <c r="I25" s="4"/>
      <c r="J25" s="4"/>
      <c r="K25" s="4"/>
      <c r="L25" s="4"/>
    </row>
    <row r="26" spans="1:12" ht="22.5" customHeight="1" thickBot="1" x14ac:dyDescent="0.4">
      <c r="A26" s="2" t="s">
        <v>105</v>
      </c>
      <c r="B26" s="7"/>
      <c r="C26" s="8" t="s">
        <v>123</v>
      </c>
      <c r="D26" s="4"/>
      <c r="E26" s="4"/>
      <c r="F26" s="5">
        <f>'Išlaidos darbuotojams'!G60</f>
        <v>0</v>
      </c>
      <c r="G26" s="5">
        <f>'Išlaidos investicijoms'!D50</f>
        <v>0</v>
      </c>
      <c r="H26" s="5">
        <f>'Išlaidos medžiagoms'!E53</f>
        <v>0</v>
      </c>
      <c r="I26" s="5">
        <f>'Išlaidos paslaugoms'!C53</f>
        <v>0</v>
      </c>
      <c r="J26" s="5">
        <f>0.05*(F26+G26+H26+I26)</f>
        <v>0</v>
      </c>
      <c r="K26" s="5">
        <f>SUM(F26:J26)</f>
        <v>0</v>
      </c>
      <c r="L26" s="9"/>
    </row>
    <row r="27" spans="1:12" ht="10.5" thickBot="1" x14ac:dyDescent="0.4">
      <c r="A27" s="2" t="s">
        <v>106</v>
      </c>
      <c r="B27" s="7"/>
      <c r="C27" s="8" t="s">
        <v>124</v>
      </c>
      <c r="D27" s="4"/>
      <c r="E27" s="4"/>
      <c r="F27" s="5">
        <f>'Išlaidos darbuotojams'!G65</f>
        <v>0</v>
      </c>
      <c r="G27" s="5">
        <f>'Išlaidos investicijoms'!D54</f>
        <v>0</v>
      </c>
      <c r="H27" s="5">
        <f>'Išlaidos medžiagoms'!E57</f>
        <v>0</v>
      </c>
      <c r="I27" s="5">
        <f>'Išlaidos paslaugoms'!C57</f>
        <v>0</v>
      </c>
      <c r="J27" s="5">
        <f t="shared" ref="J27:J28" si="1">0.05*(F27+G27+H27+I27)</f>
        <v>0</v>
      </c>
      <c r="K27" s="5">
        <f t="shared" ref="K27:K28" si="2">SUM(F27:J27)</f>
        <v>0</v>
      </c>
      <c r="L27" s="9"/>
    </row>
    <row r="28" spans="1:12" ht="10.5" thickBot="1" x14ac:dyDescent="0.4">
      <c r="A28" s="2" t="s">
        <v>107</v>
      </c>
      <c r="B28" s="7"/>
      <c r="C28" s="8" t="s">
        <v>125</v>
      </c>
      <c r="D28" s="4"/>
      <c r="E28" s="4"/>
      <c r="F28" s="5">
        <f>'Išlaidos darbuotojams'!G70</f>
        <v>0</v>
      </c>
      <c r="G28" s="5">
        <f>'Išlaidos investicijoms'!D58</f>
        <v>0</v>
      </c>
      <c r="H28" s="5">
        <f>'Išlaidos medžiagoms'!E61</f>
        <v>0</v>
      </c>
      <c r="I28" s="5">
        <f>'Išlaidos paslaugoms'!C61</f>
        <v>0</v>
      </c>
      <c r="J28" s="5">
        <f t="shared" si="1"/>
        <v>0</v>
      </c>
      <c r="K28" s="5">
        <f t="shared" si="2"/>
        <v>0</v>
      </c>
      <c r="L28" s="9"/>
    </row>
    <row r="29" spans="1:12" ht="10.5" thickBot="1" x14ac:dyDescent="0.4">
      <c r="A29" s="2" t="s">
        <v>11</v>
      </c>
      <c r="B29" s="7"/>
      <c r="C29" s="5" t="s">
        <v>11</v>
      </c>
      <c r="D29" s="4"/>
      <c r="E29" s="4"/>
      <c r="F29" s="10"/>
      <c r="G29" s="5"/>
      <c r="H29" s="5"/>
      <c r="I29" s="5"/>
      <c r="J29" s="5"/>
      <c r="K29" s="5"/>
      <c r="L29" s="40"/>
    </row>
    <row r="30" spans="1:12" ht="12.65" customHeight="1" thickBot="1" x14ac:dyDescent="0.4">
      <c r="A30" s="2"/>
      <c r="B30" s="48" t="s">
        <v>113</v>
      </c>
      <c r="C30" s="49"/>
      <c r="D30" s="49"/>
      <c r="E30" s="49"/>
      <c r="F30" s="49"/>
      <c r="G30" s="49"/>
      <c r="H30" s="49"/>
      <c r="I30" s="49"/>
      <c r="J30" s="49"/>
      <c r="K30" s="50"/>
      <c r="L30" s="5">
        <f>SUM(K26:K27)*E25</f>
        <v>0</v>
      </c>
    </row>
    <row r="31" spans="1:12" ht="20.5" thickBot="1" x14ac:dyDescent="0.4">
      <c r="A31" s="2" t="s">
        <v>108</v>
      </c>
      <c r="B31" s="3" t="s">
        <v>18</v>
      </c>
      <c r="C31" s="4"/>
      <c r="D31" s="5"/>
      <c r="E31" s="6">
        <v>0</v>
      </c>
      <c r="F31" s="4"/>
      <c r="G31" s="4"/>
      <c r="H31" s="4"/>
      <c r="I31" s="4"/>
      <c r="J31" s="4"/>
      <c r="K31" s="4"/>
      <c r="L31" s="39"/>
    </row>
    <row r="32" spans="1:12" ht="22.5" customHeight="1" thickBot="1" x14ac:dyDescent="0.4">
      <c r="A32" s="2" t="s">
        <v>109</v>
      </c>
      <c r="B32" s="7"/>
      <c r="C32" s="8" t="s">
        <v>126</v>
      </c>
      <c r="D32" s="4"/>
      <c r="E32" s="4"/>
      <c r="F32" s="5">
        <f>'Išlaidos darbuotojams'!G77</f>
        <v>0</v>
      </c>
      <c r="G32" s="5">
        <f>'Išlaidos investicijoms'!D64</f>
        <v>0</v>
      </c>
      <c r="H32" s="5">
        <f>'Išlaidos medžiagoms'!E68</f>
        <v>0</v>
      </c>
      <c r="I32" s="5">
        <f>'Išlaidos paslaugoms'!C68</f>
        <v>0</v>
      </c>
      <c r="J32" s="5">
        <f>0.05*(F32+G32+H32+I32)</f>
        <v>0</v>
      </c>
      <c r="K32" s="5">
        <f>SUM(F32:J32)</f>
        <v>0</v>
      </c>
      <c r="L32" s="40"/>
    </row>
    <row r="33" spans="1:13" ht="10.5" thickBot="1" x14ac:dyDescent="0.4">
      <c r="A33" s="2" t="s">
        <v>110</v>
      </c>
      <c r="B33" s="7"/>
      <c r="C33" s="8" t="s">
        <v>127</v>
      </c>
      <c r="D33" s="4"/>
      <c r="E33" s="4"/>
      <c r="F33" s="5">
        <f>'Išlaidos darbuotojams'!G82</f>
        <v>0</v>
      </c>
      <c r="G33" s="5">
        <f>'Išlaidos investicijoms'!D68</f>
        <v>0</v>
      </c>
      <c r="H33" s="5">
        <f>'Išlaidos medžiagoms'!E72</f>
        <v>0</v>
      </c>
      <c r="I33" s="5">
        <f>'Išlaidos paslaugoms'!C72</f>
        <v>0</v>
      </c>
      <c r="J33" s="5">
        <f t="shared" ref="J33:J34" si="3">0.05*(F33+G33+H33+I33)</f>
        <v>0</v>
      </c>
      <c r="K33" s="5">
        <f t="shared" ref="K33:K34" si="4">SUM(F33:J33)</f>
        <v>0</v>
      </c>
      <c r="L33" s="40"/>
    </row>
    <row r="34" spans="1:13" ht="10.5" thickBot="1" x14ac:dyDescent="0.4">
      <c r="A34" s="2" t="s">
        <v>111</v>
      </c>
      <c r="B34" s="7"/>
      <c r="C34" s="8" t="s">
        <v>128</v>
      </c>
      <c r="D34" s="4"/>
      <c r="E34" s="4"/>
      <c r="F34" s="5">
        <f>'Išlaidos darbuotojams'!G87</f>
        <v>0</v>
      </c>
      <c r="G34" s="5">
        <f>'Išlaidos investicijoms'!D72</f>
        <v>0</v>
      </c>
      <c r="H34" s="5">
        <f>'Išlaidos medžiagoms'!E76</f>
        <v>0</v>
      </c>
      <c r="I34" s="5">
        <f>'Išlaidos paslaugoms'!C76</f>
        <v>0</v>
      </c>
      <c r="J34" s="5">
        <f t="shared" si="3"/>
        <v>0</v>
      </c>
      <c r="K34" s="5">
        <f t="shared" si="4"/>
        <v>0</v>
      </c>
      <c r="L34" s="40"/>
    </row>
    <row r="35" spans="1:13" ht="10.5" thickBot="1" x14ac:dyDescent="0.4">
      <c r="A35" s="2" t="s">
        <v>11</v>
      </c>
      <c r="B35" s="7"/>
      <c r="C35" s="5" t="s">
        <v>11</v>
      </c>
      <c r="D35" s="4"/>
      <c r="E35" s="4"/>
      <c r="F35" s="10"/>
      <c r="G35" s="5"/>
      <c r="H35" s="5"/>
      <c r="I35" s="5"/>
      <c r="J35" s="5"/>
      <c r="K35" s="5"/>
      <c r="L35" s="40"/>
    </row>
    <row r="36" spans="1:13" ht="12.65" customHeight="1" thickBot="1" x14ac:dyDescent="0.4">
      <c r="A36" s="2"/>
      <c r="B36" s="48" t="s">
        <v>114</v>
      </c>
      <c r="C36" s="49"/>
      <c r="D36" s="49"/>
      <c r="E36" s="49"/>
      <c r="F36" s="49"/>
      <c r="G36" s="49"/>
      <c r="H36" s="49"/>
      <c r="I36" s="49"/>
      <c r="J36" s="49"/>
      <c r="K36" s="50"/>
      <c r="L36" s="5">
        <f>SUM(K32:K34)*E31</f>
        <v>0</v>
      </c>
    </row>
    <row r="37" spans="1:13" ht="20.5" thickBot="1" x14ac:dyDescent="0.4">
      <c r="A37" s="2" t="s">
        <v>115</v>
      </c>
      <c r="B37" s="3" t="s">
        <v>18</v>
      </c>
      <c r="C37" s="4"/>
      <c r="D37" s="5"/>
      <c r="E37" s="6">
        <v>0</v>
      </c>
      <c r="F37" s="4"/>
      <c r="G37" s="4"/>
      <c r="H37" s="4"/>
      <c r="I37" s="4"/>
      <c r="J37" s="4"/>
      <c r="K37" s="4"/>
      <c r="L37" s="4"/>
    </row>
    <row r="38" spans="1:13" ht="22.5" customHeight="1" thickBot="1" x14ac:dyDescent="0.4">
      <c r="A38" s="2" t="s">
        <v>116</v>
      </c>
      <c r="B38" s="7"/>
      <c r="C38" s="8" t="s">
        <v>129</v>
      </c>
      <c r="D38" s="4"/>
      <c r="E38" s="4"/>
      <c r="F38" s="5">
        <f>'Išlaidos darbuotojams'!G94</f>
        <v>0</v>
      </c>
      <c r="G38" s="5">
        <f>'Išlaidos investicijoms'!D78</f>
        <v>0</v>
      </c>
      <c r="H38" s="5">
        <f>'Išlaidos medžiagoms'!E83</f>
        <v>0</v>
      </c>
      <c r="I38" s="5">
        <f>'Išlaidos paslaugoms'!C83</f>
        <v>0</v>
      </c>
      <c r="J38" s="5">
        <f>0.05*(F38+G38+H38+I38)</f>
        <v>0</v>
      </c>
      <c r="K38" s="5">
        <f>SUM(F38:J38)</f>
        <v>0</v>
      </c>
      <c r="L38" s="40"/>
    </row>
    <row r="39" spans="1:13" ht="10.5" thickBot="1" x14ac:dyDescent="0.4">
      <c r="A39" s="2" t="s">
        <v>117</v>
      </c>
      <c r="B39" s="7"/>
      <c r="C39" s="8" t="s">
        <v>130</v>
      </c>
      <c r="D39" s="4"/>
      <c r="E39" s="4"/>
      <c r="F39" s="5">
        <f>'Išlaidos darbuotojams'!G99</f>
        <v>0</v>
      </c>
      <c r="G39" s="5">
        <f>'Išlaidos investicijoms'!D82</f>
        <v>0</v>
      </c>
      <c r="H39" s="5">
        <f>'Išlaidos medžiagoms'!E87</f>
        <v>0</v>
      </c>
      <c r="I39" s="5">
        <f>'Išlaidos paslaugoms'!C87</f>
        <v>0</v>
      </c>
      <c r="J39" s="5">
        <f t="shared" ref="J39:J40" si="5">0.05*(F39+G39+H39+I39)</f>
        <v>0</v>
      </c>
      <c r="K39" s="5">
        <f t="shared" ref="K39:K40" si="6">SUM(F39:J39)</f>
        <v>0</v>
      </c>
      <c r="L39" s="40"/>
    </row>
    <row r="40" spans="1:13" ht="10.5" thickBot="1" x14ac:dyDescent="0.4">
      <c r="A40" s="2" t="s">
        <v>118</v>
      </c>
      <c r="B40" s="7"/>
      <c r="C40" s="8" t="s">
        <v>131</v>
      </c>
      <c r="D40" s="4"/>
      <c r="E40" s="4"/>
      <c r="F40" s="5">
        <f>'Išlaidos darbuotojams'!G104</f>
        <v>0</v>
      </c>
      <c r="G40" s="5">
        <f>'Išlaidos investicijoms'!D86</f>
        <v>0</v>
      </c>
      <c r="H40" s="5">
        <f>'Išlaidos medžiagoms'!E91</f>
        <v>0</v>
      </c>
      <c r="I40" s="5">
        <f>'Išlaidos paslaugoms'!C91</f>
        <v>0</v>
      </c>
      <c r="J40" s="5">
        <f t="shared" si="5"/>
        <v>0</v>
      </c>
      <c r="K40" s="5">
        <f t="shared" si="6"/>
        <v>0</v>
      </c>
      <c r="L40" s="40"/>
    </row>
    <row r="41" spans="1:13" ht="10.5" thickBot="1" x14ac:dyDescent="0.4">
      <c r="A41" s="2" t="s">
        <v>11</v>
      </c>
      <c r="B41" s="7"/>
      <c r="C41" s="5" t="s">
        <v>11</v>
      </c>
      <c r="D41" s="4"/>
      <c r="E41" s="4"/>
      <c r="F41" s="10"/>
      <c r="G41" s="5"/>
      <c r="H41" s="5"/>
      <c r="I41" s="5"/>
      <c r="J41" s="5"/>
      <c r="K41" s="5"/>
      <c r="L41" s="40"/>
    </row>
    <row r="42" spans="1:13" ht="12.65" customHeight="1" thickBot="1" x14ac:dyDescent="0.4">
      <c r="A42" s="2"/>
      <c r="B42" s="48" t="s">
        <v>119</v>
      </c>
      <c r="C42" s="49"/>
      <c r="D42" s="49"/>
      <c r="E42" s="49"/>
      <c r="F42" s="49"/>
      <c r="G42" s="49"/>
      <c r="H42" s="49"/>
      <c r="I42" s="49"/>
      <c r="J42" s="49"/>
      <c r="K42" s="50"/>
      <c r="L42" s="5">
        <f>SUM(K38:K40)*E37</f>
        <v>0</v>
      </c>
    </row>
    <row r="43" spans="1:13" ht="12" customHeight="1" thickBot="1" x14ac:dyDescent="0.4">
      <c r="A43" s="2"/>
      <c r="B43" s="51" t="s">
        <v>73</v>
      </c>
      <c r="C43" s="52"/>
      <c r="D43" s="52"/>
      <c r="E43" s="52"/>
      <c r="F43" s="52"/>
      <c r="G43" s="52"/>
      <c r="H43" s="52"/>
      <c r="I43" s="52"/>
      <c r="J43" s="52"/>
      <c r="K43" s="53"/>
      <c r="L43" s="12">
        <f>SUM(L11,L17,L23,L30,L36,L42)</f>
        <v>0</v>
      </c>
    </row>
    <row r="44" spans="1:13" ht="12" customHeight="1" thickBot="1" x14ac:dyDescent="0.4">
      <c r="A44" s="22" t="s">
        <v>52</v>
      </c>
      <c r="B44" s="54" t="s">
        <v>276</v>
      </c>
      <c r="C44" s="55"/>
      <c r="D44" s="55"/>
      <c r="E44" s="55"/>
      <c r="F44" s="55"/>
      <c r="G44" s="55"/>
      <c r="H44" s="55"/>
      <c r="I44" s="55"/>
      <c r="J44" s="55"/>
      <c r="K44" s="55"/>
      <c r="L44" s="56"/>
    </row>
    <row r="45" spans="1:13" ht="353.25" customHeight="1" thickBot="1" x14ac:dyDescent="0.4">
      <c r="A45" s="2" t="s">
        <v>53</v>
      </c>
      <c r="B45" s="3" t="s">
        <v>277</v>
      </c>
      <c r="C45" s="39"/>
      <c r="D45" s="5" t="s">
        <v>253</v>
      </c>
      <c r="E45" s="6">
        <v>1</v>
      </c>
      <c r="F45" s="4"/>
      <c r="G45" s="4"/>
      <c r="H45" s="4"/>
      <c r="I45" s="4"/>
      <c r="J45" s="4"/>
      <c r="K45" s="4"/>
      <c r="L45" s="42"/>
      <c r="M45" s="41" t="s">
        <v>254</v>
      </c>
    </row>
    <row r="46" spans="1:13" ht="91.9" customHeight="1" thickBot="1" x14ac:dyDescent="0.4">
      <c r="A46" s="2" t="s">
        <v>54</v>
      </c>
      <c r="B46" s="38"/>
      <c r="C46" s="6" t="s">
        <v>255</v>
      </c>
      <c r="D46" s="4"/>
      <c r="E46" s="4"/>
      <c r="F46" s="5">
        <f>'Išlaidos darbuotojams'!G118</f>
        <v>7180.8</v>
      </c>
      <c r="G46" s="5">
        <f>'Išlaidos investicijoms'!D99</f>
        <v>0</v>
      </c>
      <c r="H46" s="5">
        <f>'Išlaidos medžiagoms'!E108</f>
        <v>0</v>
      </c>
      <c r="I46" s="5">
        <f>'Išlaidos paslaugoms'!C107</f>
        <v>0</v>
      </c>
      <c r="J46" s="5">
        <f>0.05*(F46+G46+H46+I46)</f>
        <v>359.04</v>
      </c>
      <c r="K46" s="5">
        <f>SUM(F46:J46)</f>
        <v>7539.84</v>
      </c>
      <c r="L46" s="4"/>
    </row>
    <row r="47" spans="1:13" ht="89.5" customHeight="1" thickBot="1" x14ac:dyDescent="0.4">
      <c r="A47" s="2" t="s">
        <v>55</v>
      </c>
      <c r="B47" s="38"/>
      <c r="C47" s="6" t="s">
        <v>256</v>
      </c>
      <c r="D47" s="4"/>
      <c r="E47" s="4"/>
      <c r="F47" s="5">
        <f>'Išlaidos darbuotojams'!G123</f>
        <v>4515.2</v>
      </c>
      <c r="G47" s="5">
        <f>'Išlaidos investicijoms'!D103</f>
        <v>0</v>
      </c>
      <c r="H47" s="5">
        <f>'Išlaidos medžiagoms'!E112</f>
        <v>0</v>
      </c>
      <c r="I47" s="5">
        <f>'Išlaidos paslaugoms'!C111</f>
        <v>0</v>
      </c>
      <c r="J47" s="5">
        <f>0.05*(F47+G47+H47+I47)</f>
        <v>225.76</v>
      </c>
      <c r="K47" s="5">
        <f>SUM(F47:J47)</f>
        <v>4740.96</v>
      </c>
      <c r="L47" s="4"/>
    </row>
    <row r="48" spans="1:13" ht="68.5" customHeight="1" thickBot="1" x14ac:dyDescent="0.4">
      <c r="A48" s="2" t="s">
        <v>138</v>
      </c>
      <c r="B48" s="38"/>
      <c r="C48" s="6" t="s">
        <v>257</v>
      </c>
      <c r="D48" s="4"/>
      <c r="E48" s="4"/>
      <c r="F48" s="5">
        <f>'Išlaidos darbuotojams'!G128</f>
        <v>5590.4</v>
      </c>
      <c r="G48" s="5">
        <f>'Išlaidos investicijoms'!D107</f>
        <v>0</v>
      </c>
      <c r="H48" s="5">
        <f>'Išlaidos medžiagoms'!E116</f>
        <v>0</v>
      </c>
      <c r="I48" s="5">
        <f>'Išlaidos paslaugoms'!C115</f>
        <v>0</v>
      </c>
      <c r="J48" s="5">
        <f>0.05*(F48+G48+H48+I48)</f>
        <v>279.52</v>
      </c>
      <c r="K48" s="5">
        <f>SUM(F48:J48)</f>
        <v>5869.92</v>
      </c>
      <c r="L48" s="4"/>
    </row>
    <row r="49" spans="1:13" ht="10.5" thickBot="1" x14ac:dyDescent="0.4">
      <c r="A49" s="2" t="s">
        <v>11</v>
      </c>
      <c r="B49" s="38"/>
      <c r="C49" s="6" t="s">
        <v>11</v>
      </c>
      <c r="D49" s="4"/>
      <c r="E49" s="4"/>
      <c r="F49" s="10"/>
      <c r="G49" s="5"/>
      <c r="H49" s="5"/>
      <c r="I49" s="5"/>
      <c r="J49" s="5"/>
      <c r="K49" s="5"/>
      <c r="L49" s="4"/>
    </row>
    <row r="50" spans="1:13" ht="19" customHeight="1" thickBot="1" x14ac:dyDescent="0.4">
      <c r="A50" s="2"/>
      <c r="B50" s="48" t="s">
        <v>71</v>
      </c>
      <c r="C50" s="49"/>
      <c r="D50" s="49"/>
      <c r="E50" s="49"/>
      <c r="F50" s="49"/>
      <c r="G50" s="49"/>
      <c r="H50" s="49"/>
      <c r="I50" s="49"/>
      <c r="J50" s="49"/>
      <c r="K50" s="50"/>
      <c r="L50" s="11">
        <f>SUM(K46:K48)*E45</f>
        <v>18150.72</v>
      </c>
    </row>
    <row r="51" spans="1:13" ht="409.6" customHeight="1" thickBot="1" x14ac:dyDescent="0.4">
      <c r="A51" s="2" t="s">
        <v>56</v>
      </c>
      <c r="B51" s="3" t="s">
        <v>278</v>
      </c>
      <c r="C51" s="39"/>
      <c r="D51" s="5" t="s">
        <v>253</v>
      </c>
      <c r="E51" s="6">
        <v>1</v>
      </c>
      <c r="F51" s="4"/>
      <c r="G51" s="4"/>
      <c r="H51" s="4"/>
      <c r="I51" s="4"/>
      <c r="J51" s="4"/>
      <c r="K51" s="4"/>
      <c r="L51" s="42"/>
      <c r="M51" s="41" t="s">
        <v>254</v>
      </c>
    </row>
    <row r="52" spans="1:13" ht="94.9" customHeight="1" thickBot="1" x14ac:dyDescent="0.4">
      <c r="A52" s="2" t="s">
        <v>57</v>
      </c>
      <c r="B52" s="38"/>
      <c r="C52" s="6" t="s">
        <v>280</v>
      </c>
      <c r="D52" s="4"/>
      <c r="E52" s="4"/>
      <c r="F52" s="5">
        <f>'Išlaidos darbuotojams'!G135</f>
        <v>22.44</v>
      </c>
      <c r="G52" s="5">
        <f>'Išlaidos investicijoms'!D113</f>
        <v>0</v>
      </c>
      <c r="H52" s="5">
        <f>'Išlaidos medžiagoms'!E123</f>
        <v>0</v>
      </c>
      <c r="I52" s="5">
        <f>'Išlaidos paslaugoms'!C122</f>
        <v>0</v>
      </c>
      <c r="J52" s="5">
        <f>0.05*(F52+G52+H52+I52)</f>
        <v>1.1220000000000001</v>
      </c>
      <c r="K52" s="5">
        <f>SUM(F52:J52)</f>
        <v>23.562000000000001</v>
      </c>
      <c r="L52" s="4"/>
    </row>
    <row r="53" spans="1:13" ht="93" customHeight="1" thickBot="1" x14ac:dyDescent="0.4">
      <c r="A53" s="2" t="s">
        <v>58</v>
      </c>
      <c r="B53" s="38"/>
      <c r="C53" s="6" t="s">
        <v>281</v>
      </c>
      <c r="D53" s="4"/>
      <c r="E53" s="4"/>
      <c r="F53" s="5">
        <f>'Išlaidos darbuotojams'!G140</f>
        <v>22.44</v>
      </c>
      <c r="G53" s="5">
        <f>'Išlaidos investicijoms'!D117</f>
        <v>0</v>
      </c>
      <c r="H53" s="5">
        <f>'Išlaidos medžiagoms'!E127</f>
        <v>0</v>
      </c>
      <c r="I53" s="5">
        <f>'Išlaidos paslaugoms'!C126</f>
        <v>0</v>
      </c>
      <c r="J53" s="5">
        <f>0.05*(F53+G53+H53+I53)</f>
        <v>1.1220000000000001</v>
      </c>
      <c r="K53" s="5">
        <f>SUM(F53:J53)</f>
        <v>23.562000000000001</v>
      </c>
      <c r="L53" s="4"/>
    </row>
    <row r="54" spans="1:13" ht="12.65" customHeight="1" thickBot="1" x14ac:dyDescent="0.4">
      <c r="A54" s="2" t="s">
        <v>258</v>
      </c>
      <c r="B54" s="38"/>
      <c r="C54" s="6" t="s">
        <v>141</v>
      </c>
      <c r="D54" s="4"/>
      <c r="E54" s="4"/>
      <c r="F54" s="5">
        <f>'Išlaidos darbuotojams'!G145</f>
        <v>0</v>
      </c>
      <c r="G54" s="5">
        <f>'Išlaidos investicijoms'!D121</f>
        <v>0</v>
      </c>
      <c r="H54" s="5">
        <f>'Išlaidos medžiagoms'!E131</f>
        <v>0</v>
      </c>
      <c r="I54" s="5">
        <f>'Išlaidos paslaugoms'!C130</f>
        <v>0</v>
      </c>
      <c r="J54" s="5">
        <f>0.05*(F54+G54+H54+I54)</f>
        <v>0</v>
      </c>
      <c r="K54" s="5">
        <f>SUM(F54:J54)</f>
        <v>0</v>
      </c>
      <c r="L54" s="4"/>
    </row>
    <row r="55" spans="1:13" ht="10.5" thickBot="1" x14ac:dyDescent="0.4">
      <c r="A55" s="2" t="s">
        <v>11</v>
      </c>
      <c r="B55" s="38"/>
      <c r="C55" s="6" t="s">
        <v>11</v>
      </c>
      <c r="D55" s="4"/>
      <c r="E55" s="4"/>
      <c r="F55" s="10"/>
      <c r="G55" s="5"/>
      <c r="H55" s="5"/>
      <c r="I55" s="5"/>
      <c r="J55" s="5"/>
      <c r="K55" s="5"/>
      <c r="L55" s="4"/>
    </row>
    <row r="56" spans="1:13" ht="10.5" thickBot="1" x14ac:dyDescent="0.4">
      <c r="A56" s="2"/>
      <c r="B56" s="48" t="s">
        <v>72</v>
      </c>
      <c r="C56" s="49"/>
      <c r="D56" s="49"/>
      <c r="E56" s="49"/>
      <c r="F56" s="49"/>
      <c r="G56" s="49"/>
      <c r="H56" s="49"/>
      <c r="I56" s="49"/>
      <c r="J56" s="49"/>
      <c r="K56" s="50"/>
      <c r="L56" s="11">
        <f>SUM(K52:K54)*E51</f>
        <v>47.124000000000002</v>
      </c>
    </row>
    <row r="57" spans="1:13" ht="409.5" customHeight="1" thickBot="1" x14ac:dyDescent="0.4">
      <c r="A57" s="2" t="s">
        <v>132</v>
      </c>
      <c r="B57" s="3" t="s">
        <v>279</v>
      </c>
      <c r="C57" s="39"/>
      <c r="D57" s="5" t="s">
        <v>253</v>
      </c>
      <c r="E57" s="6">
        <v>16</v>
      </c>
      <c r="F57" s="4"/>
      <c r="G57" s="4"/>
      <c r="H57" s="4"/>
      <c r="I57" s="4"/>
      <c r="J57" s="4"/>
      <c r="K57" s="4"/>
      <c r="L57" s="42"/>
      <c r="M57" s="41" t="s">
        <v>259</v>
      </c>
    </row>
    <row r="58" spans="1:13" ht="80.5" customHeight="1" thickBot="1" x14ac:dyDescent="0.4">
      <c r="A58" s="2" t="s">
        <v>133</v>
      </c>
      <c r="B58" s="38"/>
      <c r="C58" s="6" t="s">
        <v>282</v>
      </c>
      <c r="D58" s="39"/>
      <c r="E58" s="39"/>
      <c r="F58" s="5">
        <f>'Išlaidos darbuotojams'!G152</f>
        <v>22.44</v>
      </c>
      <c r="G58" s="5">
        <f>'Išlaidos investicijoms'!D127</f>
        <v>0</v>
      </c>
      <c r="H58" s="5">
        <f>'Išlaidos medžiagoms'!E138</f>
        <v>0</v>
      </c>
      <c r="I58" s="5">
        <f>'Išlaidos paslaugoms'!C137</f>
        <v>0</v>
      </c>
      <c r="J58" s="5">
        <f>0.05*(F58+G58+H58+I58)</f>
        <v>1.1220000000000001</v>
      </c>
      <c r="K58" s="5">
        <f>SUM(F58:J58)</f>
        <v>23.562000000000001</v>
      </c>
      <c r="L58" s="4"/>
    </row>
    <row r="59" spans="1:13" ht="79.900000000000006" customHeight="1" thickBot="1" x14ac:dyDescent="0.4">
      <c r="A59" s="2" t="s">
        <v>134</v>
      </c>
      <c r="B59" s="38"/>
      <c r="C59" s="6" t="s">
        <v>283</v>
      </c>
      <c r="D59" s="39"/>
      <c r="E59" s="39"/>
      <c r="F59" s="5">
        <f>'Išlaidos darbuotojams'!G157</f>
        <v>22.44</v>
      </c>
      <c r="G59" s="5">
        <f>'Išlaidos investicijoms'!D131</f>
        <v>0</v>
      </c>
      <c r="H59" s="5">
        <f>'Išlaidos medžiagoms'!E142</f>
        <v>0</v>
      </c>
      <c r="I59" s="5">
        <f>'Išlaidos paslaugoms'!C141</f>
        <v>0</v>
      </c>
      <c r="J59" s="5">
        <f>0.05*(F59+G59+H59+I59)</f>
        <v>1.1220000000000001</v>
      </c>
      <c r="K59" s="5">
        <f>SUM(F59:J59)</f>
        <v>23.562000000000001</v>
      </c>
      <c r="L59" s="4"/>
    </row>
    <row r="60" spans="1:13" ht="77.5" customHeight="1" thickBot="1" x14ac:dyDescent="0.4">
      <c r="A60" s="2" t="s">
        <v>139</v>
      </c>
      <c r="B60" s="38"/>
      <c r="C60" s="6" t="s">
        <v>284</v>
      </c>
      <c r="D60" s="39"/>
      <c r="E60" s="39"/>
      <c r="F60" s="5">
        <f>'Išlaidos darbuotojams'!G162</f>
        <v>22.44</v>
      </c>
      <c r="G60" s="5">
        <f>'Išlaidos investicijoms'!D135</f>
        <v>0</v>
      </c>
      <c r="H60" s="5">
        <f>'Išlaidos medžiagoms'!E146</f>
        <v>0</v>
      </c>
      <c r="I60" s="5">
        <f>'Išlaidos paslaugoms'!C145</f>
        <v>0</v>
      </c>
      <c r="J60" s="5">
        <f>0.05*(F60+G60+H60+I60)</f>
        <v>1.1220000000000001</v>
      </c>
      <c r="K60" s="5">
        <f>SUM(F60:J60)</f>
        <v>23.562000000000001</v>
      </c>
      <c r="L60" s="4"/>
    </row>
    <row r="61" spans="1:13" ht="10.9" customHeight="1" thickBot="1" x14ac:dyDescent="0.4">
      <c r="A61" s="2" t="s">
        <v>11</v>
      </c>
      <c r="B61" s="38"/>
      <c r="C61" s="6" t="s">
        <v>11</v>
      </c>
      <c r="D61" s="39"/>
      <c r="E61" s="39"/>
      <c r="F61" s="10"/>
      <c r="G61" s="5"/>
      <c r="H61" s="5"/>
      <c r="I61" s="5"/>
      <c r="J61" s="5"/>
      <c r="K61" s="5"/>
      <c r="L61" s="4"/>
    </row>
    <row r="62" spans="1:13" ht="19" customHeight="1" thickBot="1" x14ac:dyDescent="0.4">
      <c r="A62" s="2"/>
      <c r="B62" s="48" t="s">
        <v>112</v>
      </c>
      <c r="C62" s="49"/>
      <c r="D62" s="49"/>
      <c r="E62" s="49"/>
      <c r="F62" s="49"/>
      <c r="G62" s="49"/>
      <c r="H62" s="49"/>
      <c r="I62" s="49"/>
      <c r="J62" s="49"/>
      <c r="K62" s="50"/>
      <c r="L62" s="11">
        <f>SUM(K58:K60)*E57</f>
        <v>1130.9760000000001</v>
      </c>
    </row>
    <row r="63" spans="1:13" ht="408.75" customHeight="1" thickBot="1" x14ac:dyDescent="0.4">
      <c r="A63" s="2" t="s">
        <v>135</v>
      </c>
      <c r="B63" s="3" t="s">
        <v>285</v>
      </c>
      <c r="C63" s="39"/>
      <c r="D63" s="5" t="s">
        <v>253</v>
      </c>
      <c r="E63" s="6">
        <v>16</v>
      </c>
      <c r="F63" s="4"/>
      <c r="G63" s="4"/>
      <c r="H63" s="4"/>
      <c r="I63" s="4"/>
      <c r="J63" s="4"/>
      <c r="K63" s="4"/>
      <c r="L63" s="42"/>
      <c r="M63" s="41" t="s">
        <v>259</v>
      </c>
    </row>
    <row r="64" spans="1:13" ht="61.15" customHeight="1" thickBot="1" x14ac:dyDescent="0.4">
      <c r="A64" s="2" t="s">
        <v>136</v>
      </c>
      <c r="B64" s="7"/>
      <c r="C64" s="6" t="s">
        <v>273</v>
      </c>
      <c r="D64" s="4"/>
      <c r="E64" s="4"/>
      <c r="F64" s="5">
        <f>'Išlaidos darbuotojams'!G169</f>
        <v>8735</v>
      </c>
      <c r="G64" s="5">
        <f>'Išlaidos investicijoms'!D141</f>
        <v>0</v>
      </c>
      <c r="H64" s="5">
        <f>'Išlaidos medžiagoms'!E153</f>
        <v>0</v>
      </c>
      <c r="I64" s="5">
        <f>'Išlaidos paslaugoms'!C152</f>
        <v>0</v>
      </c>
      <c r="J64" s="5">
        <f>0.05*(F64+G64+H64+I64)</f>
        <v>436.75</v>
      </c>
      <c r="K64" s="5">
        <f>SUM(F64:J64)</f>
        <v>9171.75</v>
      </c>
      <c r="L64" s="4"/>
    </row>
    <row r="65" spans="1:13" ht="31.15" customHeight="1" thickBot="1" x14ac:dyDescent="0.4">
      <c r="A65" s="2" t="s">
        <v>137</v>
      </c>
      <c r="B65" s="7"/>
      <c r="C65" s="6" t="s">
        <v>260</v>
      </c>
      <c r="D65" s="4"/>
      <c r="E65" s="4"/>
      <c r="F65" s="5">
        <f>'Išlaidos darbuotojams'!G174</f>
        <v>139.76</v>
      </c>
      <c r="G65" s="5">
        <f>'Išlaidos investicijoms'!D145</f>
        <v>0</v>
      </c>
      <c r="H65" s="5">
        <f>'Išlaidos medžiagoms'!E157</f>
        <v>0</v>
      </c>
      <c r="I65" s="5">
        <f>'Išlaidos paslaugoms'!C156</f>
        <v>0</v>
      </c>
      <c r="J65" s="5">
        <f>0.05*(F65+G65+H65+I65)</f>
        <v>6.9879999999999995</v>
      </c>
      <c r="K65" s="5">
        <f>SUM(F65:J65)</f>
        <v>146.74799999999999</v>
      </c>
      <c r="L65" s="4"/>
    </row>
    <row r="66" spans="1:13" ht="226.5" customHeight="1" thickBot="1" x14ac:dyDescent="0.4">
      <c r="A66" s="2" t="s">
        <v>140</v>
      </c>
      <c r="B66" s="7"/>
      <c r="C66" s="6" t="s">
        <v>286</v>
      </c>
      <c r="D66" s="4"/>
      <c r="E66" s="4"/>
      <c r="F66" s="5">
        <f>'Išlaidos darbuotojams'!G179</f>
        <v>8735</v>
      </c>
      <c r="G66" s="5">
        <f>'Išlaidos investicijoms'!D149</f>
        <v>0</v>
      </c>
      <c r="H66" s="5">
        <f>'Išlaidos medžiagoms'!E161</f>
        <v>0</v>
      </c>
      <c r="I66" s="5">
        <f>'Išlaidos paslaugoms'!C160</f>
        <v>0</v>
      </c>
      <c r="J66" s="5">
        <f>0.05*(F66+G66+H66+I66)</f>
        <v>436.75</v>
      </c>
      <c r="K66" s="5">
        <f>SUM(F66:J66)</f>
        <v>9171.75</v>
      </c>
      <c r="L66" s="4"/>
    </row>
    <row r="67" spans="1:13" ht="10.5" thickBot="1" x14ac:dyDescent="0.4">
      <c r="A67" s="2" t="s">
        <v>11</v>
      </c>
      <c r="B67" s="7"/>
      <c r="C67" s="6" t="s">
        <v>11</v>
      </c>
      <c r="D67" s="4"/>
      <c r="E67" s="4"/>
      <c r="F67" s="10"/>
      <c r="G67" s="5"/>
      <c r="H67" s="5"/>
      <c r="I67" s="5"/>
      <c r="J67" s="5"/>
      <c r="K67" s="5"/>
      <c r="L67" s="4"/>
    </row>
    <row r="68" spans="1:13" ht="19" customHeight="1" thickBot="1" x14ac:dyDescent="0.4">
      <c r="A68" s="2"/>
      <c r="B68" s="48" t="s">
        <v>113</v>
      </c>
      <c r="C68" s="49"/>
      <c r="D68" s="49"/>
      <c r="E68" s="49"/>
      <c r="F68" s="49"/>
      <c r="G68" s="49"/>
      <c r="H68" s="49"/>
      <c r="I68" s="49"/>
      <c r="J68" s="49"/>
      <c r="K68" s="50"/>
      <c r="L68" s="11">
        <f>SUM(K64:K66)*E63</f>
        <v>295843.96799999999</v>
      </c>
    </row>
    <row r="69" spans="1:13" ht="300.5" thickBot="1" x14ac:dyDescent="0.4">
      <c r="A69" s="2" t="s">
        <v>142</v>
      </c>
      <c r="B69" s="3" t="s">
        <v>287</v>
      </c>
      <c r="C69" s="39"/>
      <c r="D69" s="5" t="s">
        <v>253</v>
      </c>
      <c r="E69" s="6">
        <v>1</v>
      </c>
      <c r="F69" s="4"/>
      <c r="G69" s="4"/>
      <c r="H69" s="4"/>
      <c r="I69" s="4"/>
      <c r="J69" s="4"/>
      <c r="K69" s="4"/>
      <c r="L69" s="42"/>
      <c r="M69" s="41" t="s">
        <v>269</v>
      </c>
    </row>
    <row r="70" spans="1:13" ht="167.25" customHeight="1" thickBot="1" x14ac:dyDescent="0.4">
      <c r="A70" s="2" t="s">
        <v>143</v>
      </c>
      <c r="B70" s="7"/>
      <c r="C70" s="6" t="s">
        <v>271</v>
      </c>
      <c r="D70" s="4"/>
      <c r="E70" s="4"/>
      <c r="F70" s="5">
        <f>'Išlaidos darbuotojams'!G186</f>
        <v>6772.7999999999993</v>
      </c>
      <c r="G70" s="5">
        <f>'Išlaidos investicijoms'!D155</f>
        <v>0</v>
      </c>
      <c r="H70" s="5">
        <f>'Išlaidos medžiagoms'!E168</f>
        <v>0</v>
      </c>
      <c r="I70" s="5">
        <f>'Išlaidos paslaugoms'!C167</f>
        <v>0</v>
      </c>
      <c r="J70" s="5">
        <f>0.05*(F70+G70+H70+I70)</f>
        <v>338.64</v>
      </c>
      <c r="K70" s="5">
        <f>SUM(F70:J70)</f>
        <v>7111.44</v>
      </c>
      <c r="L70" s="4"/>
    </row>
    <row r="71" spans="1:13" ht="126" customHeight="1" thickBot="1" x14ac:dyDescent="0.4">
      <c r="A71" s="2" t="s">
        <v>144</v>
      </c>
      <c r="B71" s="7"/>
      <c r="C71" s="6" t="s">
        <v>261</v>
      </c>
      <c r="D71" s="4"/>
      <c r="E71" s="4"/>
      <c r="F71" s="5">
        <f>'Išlaidos darbuotojams'!G191</f>
        <v>225.76</v>
      </c>
      <c r="G71" s="5">
        <f>'Išlaidos investicijoms'!D159</f>
        <v>0</v>
      </c>
      <c r="H71" s="5">
        <f>'Išlaidos medžiagoms'!E172</f>
        <v>0</v>
      </c>
      <c r="I71" s="5">
        <f>'Išlaidos paslaugoms'!C171</f>
        <v>0</v>
      </c>
      <c r="J71" s="5">
        <f>0.05*(F71+G71+H71+I71)</f>
        <v>11.288</v>
      </c>
      <c r="K71" s="5">
        <f>SUM(F71:J71)</f>
        <v>237.048</v>
      </c>
      <c r="L71" s="4"/>
    </row>
    <row r="72" spans="1:13" ht="47.5" customHeight="1" thickBot="1" x14ac:dyDescent="0.4">
      <c r="A72" s="2" t="s">
        <v>144</v>
      </c>
      <c r="B72" s="7"/>
      <c r="C72" s="6" t="s">
        <v>262</v>
      </c>
      <c r="D72" s="4"/>
      <c r="E72" s="4"/>
      <c r="F72" s="5">
        <f>'Išlaidos darbuotojams'!G196</f>
        <v>14.11</v>
      </c>
      <c r="G72" s="5">
        <f>'Išlaidos investicijoms'!D163</f>
        <v>0</v>
      </c>
      <c r="H72" s="5">
        <f>'Išlaidos medžiagoms'!E176</f>
        <v>0</v>
      </c>
      <c r="I72" s="5">
        <f>'Išlaidos paslaugoms'!C175</f>
        <v>0</v>
      </c>
      <c r="J72" s="5">
        <f>0.05*(F72+G72+H72+I72)</f>
        <v>0.70550000000000002</v>
      </c>
      <c r="K72" s="5">
        <f>SUM(F72:J72)</f>
        <v>14.8155</v>
      </c>
      <c r="L72" s="4"/>
    </row>
    <row r="73" spans="1:13" ht="10.5" thickBot="1" x14ac:dyDescent="0.4">
      <c r="A73" s="2" t="s">
        <v>11</v>
      </c>
      <c r="B73" s="7"/>
      <c r="C73" s="6" t="s">
        <v>11</v>
      </c>
      <c r="D73" s="4"/>
      <c r="E73" s="4"/>
      <c r="F73" s="10"/>
      <c r="G73" s="5"/>
      <c r="H73" s="5"/>
      <c r="I73" s="5"/>
      <c r="J73" s="5"/>
      <c r="K73" s="5"/>
      <c r="L73" s="4"/>
    </row>
    <row r="74" spans="1:13" ht="19" customHeight="1" thickBot="1" x14ac:dyDescent="0.4">
      <c r="A74" s="2"/>
      <c r="B74" s="48" t="s">
        <v>114</v>
      </c>
      <c r="C74" s="49"/>
      <c r="D74" s="49"/>
      <c r="E74" s="49"/>
      <c r="F74" s="49"/>
      <c r="G74" s="49"/>
      <c r="H74" s="49"/>
      <c r="I74" s="49"/>
      <c r="J74" s="49"/>
      <c r="K74" s="50"/>
      <c r="L74" s="11">
        <f>SUM(K70:K72)*E69</f>
        <v>7363.3034999999991</v>
      </c>
    </row>
    <row r="75" spans="1:13" ht="360.5" thickBot="1" x14ac:dyDescent="0.4">
      <c r="A75" s="2" t="s">
        <v>145</v>
      </c>
      <c r="B75" s="3" t="s">
        <v>288</v>
      </c>
      <c r="C75" s="39"/>
      <c r="D75" s="5" t="s">
        <v>253</v>
      </c>
      <c r="E75" s="6">
        <v>1</v>
      </c>
      <c r="F75" s="4"/>
      <c r="G75" s="4"/>
      <c r="H75" s="4"/>
      <c r="I75" s="4"/>
      <c r="J75" s="4"/>
      <c r="K75" s="4"/>
      <c r="L75" s="42"/>
      <c r="M75" s="41" t="s">
        <v>270</v>
      </c>
    </row>
    <row r="76" spans="1:13" ht="98.25" customHeight="1" thickBot="1" x14ac:dyDescent="0.4">
      <c r="A76" s="2" t="s">
        <v>146</v>
      </c>
      <c r="B76" s="7"/>
      <c r="C76" s="6" t="s">
        <v>272</v>
      </c>
      <c r="D76" s="4"/>
      <c r="E76" s="4"/>
      <c r="F76" s="5">
        <f>'Išlaidos darbuotojams'!G203</f>
        <v>162200</v>
      </c>
      <c r="G76" s="5">
        <f>'Išlaidos investicijoms'!D169</f>
        <v>0</v>
      </c>
      <c r="H76" s="5">
        <f>'Išlaidos medžiagoms'!E183</f>
        <v>0</v>
      </c>
      <c r="I76" s="5">
        <f>'Išlaidos paslaugoms'!C182</f>
        <v>0</v>
      </c>
      <c r="J76" s="5">
        <f>0.05*(F76+G76+H76+I76)</f>
        <v>8110</v>
      </c>
      <c r="K76" s="5">
        <f>SUM(F76:J76)</f>
        <v>170310</v>
      </c>
      <c r="L76" s="4"/>
    </row>
    <row r="77" spans="1:13" ht="20.5" thickBot="1" x14ac:dyDescent="0.4">
      <c r="A77" s="2" t="s">
        <v>147</v>
      </c>
      <c r="B77" s="7"/>
      <c r="C77" s="6" t="s">
        <v>266</v>
      </c>
      <c r="D77" s="4"/>
      <c r="E77" s="4"/>
      <c r="F77" s="5">
        <f>'Išlaidos darbuotojams'!G208</f>
        <v>28220</v>
      </c>
      <c r="G77" s="5">
        <f>'Išlaidos investicijoms'!D173</f>
        <v>0</v>
      </c>
      <c r="H77" s="5">
        <f>'Išlaidos medžiagoms'!E187</f>
        <v>0</v>
      </c>
      <c r="I77" s="5">
        <f>'Išlaidos paslaugoms'!C186</f>
        <v>0</v>
      </c>
      <c r="J77" s="5">
        <f>0.05*(F77+G77+H77+I77)</f>
        <v>1411</v>
      </c>
      <c r="K77" s="5">
        <f>SUM(F77:J77)</f>
        <v>29631</v>
      </c>
      <c r="L77" s="4"/>
    </row>
    <row r="78" spans="1:13" ht="50.25" customHeight="1" thickBot="1" x14ac:dyDescent="0.4">
      <c r="A78" s="2" t="s">
        <v>268</v>
      </c>
      <c r="B78" s="7"/>
      <c r="C78" s="6" t="s">
        <v>267</v>
      </c>
      <c r="D78" s="4"/>
      <c r="E78" s="4"/>
      <c r="F78" s="5">
        <f>'Išlaidos darbuotojams'!G213</f>
        <v>70.55</v>
      </c>
      <c r="G78" s="5">
        <f>'Išlaidos investicijoms'!D177</f>
        <v>0</v>
      </c>
      <c r="H78" s="5">
        <f>'Išlaidos medžiagoms'!E191</f>
        <v>0</v>
      </c>
      <c r="I78" s="5">
        <f>'Išlaidos paslaugoms'!C190</f>
        <v>0</v>
      </c>
      <c r="J78" s="5">
        <f>0.05*(F78+G78+H78+I78)</f>
        <v>3.5274999999999999</v>
      </c>
      <c r="K78" s="5">
        <f>SUM(F78:J78)</f>
        <v>74.077500000000001</v>
      </c>
      <c r="L78" s="4"/>
    </row>
    <row r="79" spans="1:13" ht="10.5" thickBot="1" x14ac:dyDescent="0.4">
      <c r="A79" s="2" t="s">
        <v>11</v>
      </c>
      <c r="B79" s="7"/>
      <c r="C79" s="6" t="s">
        <v>11</v>
      </c>
      <c r="D79" s="4"/>
      <c r="E79" s="4"/>
      <c r="F79" s="10"/>
      <c r="G79" s="5"/>
      <c r="H79" s="5"/>
      <c r="I79" s="5"/>
      <c r="J79" s="5"/>
      <c r="K79" s="5"/>
      <c r="L79" s="4"/>
    </row>
    <row r="80" spans="1:13" ht="19" customHeight="1" thickBot="1" x14ac:dyDescent="0.4">
      <c r="A80" s="2"/>
      <c r="B80" s="48" t="s">
        <v>119</v>
      </c>
      <c r="C80" s="49"/>
      <c r="D80" s="49"/>
      <c r="E80" s="49"/>
      <c r="F80" s="49"/>
      <c r="G80" s="49"/>
      <c r="H80" s="49"/>
      <c r="I80" s="49"/>
      <c r="J80" s="49"/>
      <c r="K80" s="50"/>
      <c r="L80" s="11">
        <f>SUM(K76:K78)*E75</f>
        <v>200015.07750000001</v>
      </c>
    </row>
    <row r="81" spans="1:12" ht="12" customHeight="1" thickBot="1" x14ac:dyDescent="0.4">
      <c r="A81" s="2"/>
      <c r="B81" s="5" t="s">
        <v>11</v>
      </c>
      <c r="C81" s="5"/>
      <c r="D81" s="5"/>
      <c r="E81" s="5"/>
      <c r="F81" s="5"/>
      <c r="G81" s="5"/>
      <c r="H81" s="5"/>
      <c r="I81" s="5"/>
      <c r="J81" s="5"/>
      <c r="K81" s="5"/>
      <c r="L81" s="5"/>
    </row>
    <row r="82" spans="1:12" ht="12" customHeight="1" thickBot="1" x14ac:dyDescent="0.4">
      <c r="A82" s="2"/>
      <c r="B82" s="51" t="s">
        <v>74</v>
      </c>
      <c r="C82" s="52"/>
      <c r="D82" s="52"/>
      <c r="E82" s="52"/>
      <c r="F82" s="52"/>
      <c r="G82" s="52"/>
      <c r="H82" s="52"/>
      <c r="I82" s="52"/>
      <c r="J82" s="52"/>
      <c r="K82" s="53"/>
      <c r="L82" s="12">
        <f>SUM(L50,L56,L62+L68+L74+L80)</f>
        <v>522551.16899999999</v>
      </c>
    </row>
    <row r="83" spans="1:12" ht="10.5" thickBot="1" x14ac:dyDescent="0.4">
      <c r="A83" s="2"/>
      <c r="B83" s="51" t="s">
        <v>75</v>
      </c>
      <c r="C83" s="52"/>
      <c r="D83" s="52"/>
      <c r="E83" s="52"/>
      <c r="F83" s="52"/>
      <c r="G83" s="52"/>
      <c r="H83" s="52"/>
      <c r="I83" s="52"/>
      <c r="J83" s="52"/>
      <c r="K83" s="53"/>
      <c r="L83" s="23">
        <f>+L82-L43</f>
        <v>522551.16899999999</v>
      </c>
    </row>
    <row r="86" spans="1:12" x14ac:dyDescent="0.35">
      <c r="A86" s="1" t="s">
        <v>274</v>
      </c>
      <c r="J86" s="1" t="s">
        <v>275</v>
      </c>
    </row>
  </sheetData>
  <mergeCells count="18">
    <mergeCell ref="B74:K74"/>
    <mergeCell ref="B80:K80"/>
    <mergeCell ref="A1:L2"/>
    <mergeCell ref="B5:L5"/>
    <mergeCell ref="B11:K11"/>
    <mergeCell ref="B83:K83"/>
    <mergeCell ref="B17:K17"/>
    <mergeCell ref="B43:K43"/>
    <mergeCell ref="B44:L44"/>
    <mergeCell ref="B50:K50"/>
    <mergeCell ref="B56:K56"/>
    <mergeCell ref="B82:K82"/>
    <mergeCell ref="B23:K23"/>
    <mergeCell ref="B30:K30"/>
    <mergeCell ref="B36:K36"/>
    <mergeCell ref="B42:K42"/>
    <mergeCell ref="B62:K62"/>
    <mergeCell ref="B68:K68"/>
  </mergeCells>
  <pageMargins left="0" right="0" top="0.19685039370078741" bottom="0.19685039370078741" header="0.31496062992125984" footer="0.31496062992125984"/>
  <pageSetup paperSize="9" orientation="landscape" r:id="rId1"/>
  <ignoredErrors>
    <ignoredError sqref="A5 A44"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E47FF"/>
  </sheetPr>
  <dimension ref="A1:G214"/>
  <sheetViews>
    <sheetView topLeftCell="A211" zoomScale="85" zoomScaleNormal="85" workbookViewId="0">
      <selection activeCell="F166" sqref="F166"/>
    </sheetView>
  </sheetViews>
  <sheetFormatPr defaultColWidth="8.7265625" defaultRowHeight="10" x14ac:dyDescent="0.35"/>
  <cols>
    <col min="1" max="1" width="30.7265625" style="1" customWidth="1"/>
    <col min="2" max="2" width="10" style="1" customWidth="1"/>
    <col min="3" max="3" width="11.1796875" style="1" customWidth="1"/>
    <col min="4" max="4" width="19.453125" style="1" customWidth="1"/>
    <col min="5" max="5" width="20.453125" style="1" customWidth="1"/>
    <col min="6" max="6" width="14" style="1" customWidth="1"/>
    <col min="7" max="7" width="13.81640625" style="1" customWidth="1"/>
    <col min="8" max="8" width="26.26953125" style="1" customWidth="1"/>
    <col min="9" max="16384" width="8.7265625" style="1"/>
  </cols>
  <sheetData>
    <row r="1" spans="1:7" ht="15.75" customHeight="1" thickBot="1" x14ac:dyDescent="0.4">
      <c r="A1" s="57" t="s">
        <v>76</v>
      </c>
      <c r="B1" s="58"/>
      <c r="C1" s="58"/>
      <c r="D1" s="58"/>
      <c r="E1" s="58"/>
      <c r="F1" s="58"/>
      <c r="G1" s="59"/>
    </row>
    <row r="2" spans="1:7" ht="68.25" customHeight="1" thickBot="1" x14ac:dyDescent="0.4">
      <c r="A2" s="31" t="s">
        <v>87</v>
      </c>
      <c r="B2" s="32" t="s">
        <v>19</v>
      </c>
      <c r="C2" s="32" t="s">
        <v>20</v>
      </c>
      <c r="D2" s="32" t="s">
        <v>78</v>
      </c>
      <c r="E2" s="32" t="s">
        <v>79</v>
      </c>
      <c r="F2" s="32" t="s">
        <v>21</v>
      </c>
      <c r="G2" s="32" t="s">
        <v>80</v>
      </c>
    </row>
    <row r="3" spans="1:7" ht="10.5" thickBot="1" x14ac:dyDescent="0.4">
      <c r="A3" s="33">
        <v>1</v>
      </c>
      <c r="B3" s="34">
        <v>2</v>
      </c>
      <c r="C3" s="33">
        <v>3</v>
      </c>
      <c r="D3" s="34">
        <v>4</v>
      </c>
      <c r="E3" s="33">
        <v>5</v>
      </c>
      <c r="F3" s="34">
        <v>6</v>
      </c>
      <c r="G3" s="33">
        <v>7</v>
      </c>
    </row>
    <row r="4" spans="1:7" ht="27.75" customHeight="1" thickBot="1" x14ac:dyDescent="0.4">
      <c r="A4" s="24" t="str">
        <f>'PI skaičiuoklė'!B6</f>
        <v>Straipsnis (-iai), punktas (-ai) ir įpareigojimas</v>
      </c>
      <c r="B4" s="4"/>
      <c r="C4" s="25"/>
      <c r="D4" s="25"/>
      <c r="E4" s="25"/>
      <c r="F4" s="25"/>
      <c r="G4" s="25"/>
    </row>
    <row r="5" spans="1:7" ht="10.5" thickBot="1" x14ac:dyDescent="0.4">
      <c r="A5" s="8" t="str">
        <f>'PI skaičiuoklė'!C7</f>
        <v>Veiksmas A1</v>
      </c>
      <c r="B5" s="4"/>
      <c r="C5" s="25"/>
      <c r="D5" s="25"/>
      <c r="E5" s="25"/>
      <c r="F5" s="25"/>
      <c r="G5" s="25"/>
    </row>
    <row r="6" spans="1:7" ht="11.15" customHeight="1" thickBot="1" x14ac:dyDescent="0.4">
      <c r="A6" s="26"/>
      <c r="B6" s="5" t="s">
        <v>22</v>
      </c>
      <c r="C6" s="5">
        <v>0</v>
      </c>
      <c r="D6" s="5">
        <v>0</v>
      </c>
      <c r="E6" s="5">
        <v>0</v>
      </c>
      <c r="F6" s="5">
        <v>0</v>
      </c>
      <c r="G6" s="5">
        <f>+C6*D6*E6*F6</f>
        <v>0</v>
      </c>
    </row>
    <row r="7" spans="1:7" ht="10.5" thickBot="1" x14ac:dyDescent="0.4">
      <c r="A7" s="13"/>
      <c r="B7" s="5" t="s">
        <v>23</v>
      </c>
      <c r="C7" s="5">
        <v>0</v>
      </c>
      <c r="D7" s="5">
        <v>0</v>
      </c>
      <c r="E7" s="5">
        <v>0</v>
      </c>
      <c r="F7" s="5">
        <v>0</v>
      </c>
      <c r="G7" s="5">
        <f t="shared" ref="G7" si="0">+C7*D7*E7*F7</f>
        <v>0</v>
      </c>
    </row>
    <row r="8" spans="1:7" ht="10.5" thickBot="1" x14ac:dyDescent="0.4">
      <c r="A8" s="13"/>
      <c r="B8" s="5" t="s">
        <v>11</v>
      </c>
      <c r="C8" s="5"/>
      <c r="D8" s="5"/>
      <c r="E8" s="5"/>
      <c r="F8" s="5"/>
      <c r="G8" s="5"/>
    </row>
    <row r="9" spans="1:7" ht="12.75" customHeight="1" thickBot="1" x14ac:dyDescent="0.4">
      <c r="A9" s="48" t="s">
        <v>81</v>
      </c>
      <c r="B9" s="49"/>
      <c r="C9" s="49"/>
      <c r="D9" s="49"/>
      <c r="E9" s="49"/>
      <c r="F9" s="50"/>
      <c r="G9" s="5">
        <f>SUM(G6:G8)</f>
        <v>0</v>
      </c>
    </row>
    <row r="10" spans="1:7" ht="10.5" thickBot="1" x14ac:dyDescent="0.4">
      <c r="A10" s="8" t="str">
        <f>'PI skaičiuoklė'!C8</f>
        <v>Veiksmas A2</v>
      </c>
      <c r="B10" s="39"/>
      <c r="C10" s="39"/>
      <c r="D10" s="39"/>
      <c r="E10" s="39"/>
      <c r="F10" s="39"/>
      <c r="G10" s="39"/>
    </row>
    <row r="11" spans="1:7" ht="10.5" thickBot="1" x14ac:dyDescent="0.4">
      <c r="A11" s="26"/>
      <c r="B11" s="5" t="s">
        <v>24</v>
      </c>
      <c r="C11" s="5">
        <v>0</v>
      </c>
      <c r="D11" s="5">
        <v>0</v>
      </c>
      <c r="E11" s="5">
        <v>0</v>
      </c>
      <c r="F11" s="5">
        <v>0</v>
      </c>
      <c r="G11" s="5">
        <f>+C11*D11*E11*F11</f>
        <v>0</v>
      </c>
    </row>
    <row r="12" spans="1:7" ht="10.5" thickBot="1" x14ac:dyDescent="0.4">
      <c r="A12" s="13"/>
      <c r="B12" s="5" t="s">
        <v>25</v>
      </c>
      <c r="C12" s="5">
        <v>0</v>
      </c>
      <c r="D12" s="5">
        <v>0</v>
      </c>
      <c r="E12" s="5">
        <v>0</v>
      </c>
      <c r="F12" s="5">
        <v>0</v>
      </c>
      <c r="G12" s="5">
        <f t="shared" ref="G12" si="1">+C12*D12*E12*F12</f>
        <v>0</v>
      </c>
    </row>
    <row r="13" spans="1:7" ht="10.5" thickBot="1" x14ac:dyDescent="0.4">
      <c r="A13" s="13"/>
      <c r="B13" s="5" t="s">
        <v>11</v>
      </c>
      <c r="C13" s="5"/>
      <c r="D13" s="5"/>
      <c r="E13" s="5"/>
      <c r="F13" s="5"/>
      <c r="G13" s="5"/>
    </row>
    <row r="14" spans="1:7" ht="10.5" thickBot="1" x14ac:dyDescent="0.4">
      <c r="A14" s="48" t="s">
        <v>82</v>
      </c>
      <c r="B14" s="49"/>
      <c r="C14" s="49"/>
      <c r="D14" s="49"/>
      <c r="E14" s="49"/>
      <c r="F14" s="50"/>
      <c r="G14" s="5">
        <f>SUM(G11:G13)</f>
        <v>0</v>
      </c>
    </row>
    <row r="15" spans="1:7" ht="10.5" thickBot="1" x14ac:dyDescent="0.4">
      <c r="A15" s="8" t="str">
        <f>'PI skaičiuoklė'!C9</f>
        <v>Veiksmas A3</v>
      </c>
      <c r="B15" s="39"/>
      <c r="C15" s="39"/>
      <c r="D15" s="39"/>
      <c r="E15" s="39"/>
      <c r="F15" s="39"/>
      <c r="G15" s="39"/>
    </row>
    <row r="16" spans="1:7" ht="10.5" thickBot="1" x14ac:dyDescent="0.4">
      <c r="A16" s="26"/>
      <c r="B16" s="5" t="s">
        <v>185</v>
      </c>
      <c r="C16" s="5">
        <v>0</v>
      </c>
      <c r="D16" s="5">
        <v>0</v>
      </c>
      <c r="E16" s="5">
        <v>0</v>
      </c>
      <c r="F16" s="5">
        <v>0</v>
      </c>
      <c r="G16" s="5">
        <f>+C16*D16*E16*F16</f>
        <v>0</v>
      </c>
    </row>
    <row r="17" spans="1:7" ht="10.5" thickBot="1" x14ac:dyDescent="0.4">
      <c r="A17" s="13"/>
      <c r="B17" s="5" t="s">
        <v>186</v>
      </c>
      <c r="C17" s="5">
        <v>0</v>
      </c>
      <c r="D17" s="5">
        <v>0</v>
      </c>
      <c r="E17" s="5">
        <v>0</v>
      </c>
      <c r="F17" s="5">
        <v>0</v>
      </c>
      <c r="G17" s="5">
        <f t="shared" ref="G17" si="2">+C17*D17*E17*F17</f>
        <v>0</v>
      </c>
    </row>
    <row r="18" spans="1:7" ht="10.5" thickBot="1" x14ac:dyDescent="0.4">
      <c r="A18" s="13"/>
      <c r="B18" s="5" t="s">
        <v>11</v>
      </c>
      <c r="C18" s="5"/>
      <c r="D18" s="5"/>
      <c r="E18" s="5"/>
      <c r="F18" s="5"/>
      <c r="G18" s="5"/>
    </row>
    <row r="19" spans="1:7" ht="10.5" thickBot="1" x14ac:dyDescent="0.4">
      <c r="A19" s="48" t="s">
        <v>148</v>
      </c>
      <c r="B19" s="49"/>
      <c r="C19" s="49"/>
      <c r="D19" s="49"/>
      <c r="E19" s="49"/>
      <c r="F19" s="50"/>
      <c r="G19" s="5">
        <f>SUM(G16:G18)</f>
        <v>0</v>
      </c>
    </row>
    <row r="20" spans="1:7" ht="10.5" thickBot="1" x14ac:dyDescent="0.4">
      <c r="A20" s="51" t="s">
        <v>83</v>
      </c>
      <c r="B20" s="52"/>
      <c r="C20" s="52"/>
      <c r="D20" s="52"/>
      <c r="E20" s="52"/>
      <c r="F20" s="53"/>
      <c r="G20" s="27">
        <f>SUM(G9,G14,G19)</f>
        <v>0</v>
      </c>
    </row>
    <row r="21" spans="1:7" ht="20.5" thickBot="1" x14ac:dyDescent="0.4">
      <c r="A21" s="24" t="str">
        <f>'PI skaičiuoklė'!B12</f>
        <v>Straipsnis (-iai), punktas (-ai) ir įpareigojimas</v>
      </c>
      <c r="B21" s="4"/>
      <c r="C21" s="4"/>
      <c r="D21" s="4"/>
      <c r="E21" s="4"/>
      <c r="F21" s="4"/>
      <c r="G21" s="4"/>
    </row>
    <row r="22" spans="1:7" ht="10.5" thickBot="1" x14ac:dyDescent="0.4">
      <c r="A22" s="8" t="str">
        <f>'PI skaičiuoklė'!C13</f>
        <v>Veiksmas B1</v>
      </c>
      <c r="B22" s="4"/>
      <c r="C22" s="4"/>
      <c r="D22" s="4"/>
      <c r="E22" s="4"/>
      <c r="F22" s="4"/>
      <c r="G22" s="4"/>
    </row>
    <row r="23" spans="1:7" ht="10.5" thickBot="1" x14ac:dyDescent="0.4">
      <c r="A23" s="26"/>
      <c r="B23" s="5" t="s">
        <v>26</v>
      </c>
      <c r="C23" s="5">
        <v>0</v>
      </c>
      <c r="D23" s="5">
        <v>0</v>
      </c>
      <c r="E23" s="5">
        <v>0</v>
      </c>
      <c r="F23" s="5">
        <v>0</v>
      </c>
      <c r="G23" s="5">
        <f t="shared" ref="G23:G24" si="3">+C23*D23*E23*F23</f>
        <v>0</v>
      </c>
    </row>
    <row r="24" spans="1:7" ht="10.5" thickBot="1" x14ac:dyDescent="0.4">
      <c r="A24" s="13"/>
      <c r="B24" s="5" t="s">
        <v>27</v>
      </c>
      <c r="C24" s="5">
        <v>0</v>
      </c>
      <c r="D24" s="5">
        <v>0</v>
      </c>
      <c r="E24" s="5">
        <v>0</v>
      </c>
      <c r="F24" s="5">
        <v>0</v>
      </c>
      <c r="G24" s="5">
        <f t="shared" si="3"/>
        <v>0</v>
      </c>
    </row>
    <row r="25" spans="1:7" ht="10.5" thickBot="1" x14ac:dyDescent="0.4">
      <c r="A25" s="13"/>
      <c r="B25" s="5" t="s">
        <v>11</v>
      </c>
      <c r="C25" s="5"/>
      <c r="D25" s="5"/>
      <c r="E25" s="5"/>
      <c r="F25" s="5"/>
      <c r="G25" s="5"/>
    </row>
    <row r="26" spans="1:7" ht="10.5" thickBot="1" x14ac:dyDescent="0.4">
      <c r="A26" s="48" t="s">
        <v>84</v>
      </c>
      <c r="B26" s="49"/>
      <c r="C26" s="49"/>
      <c r="D26" s="49"/>
      <c r="E26" s="49"/>
      <c r="F26" s="50"/>
      <c r="G26" s="5">
        <f>SUM(G23:G25)</f>
        <v>0</v>
      </c>
    </row>
    <row r="27" spans="1:7" ht="10.5" thickBot="1" x14ac:dyDescent="0.4">
      <c r="A27" s="8" t="str">
        <f>'PI skaičiuoklė'!C14</f>
        <v>Veiksmas B2</v>
      </c>
      <c r="B27" s="4"/>
      <c r="C27" s="4"/>
      <c r="D27" s="4"/>
      <c r="E27" s="4"/>
      <c r="F27" s="4"/>
      <c r="G27" s="4"/>
    </row>
    <row r="28" spans="1:7" ht="10.5" thickBot="1" x14ac:dyDescent="0.4">
      <c r="A28" s="26"/>
      <c r="B28" s="5" t="s">
        <v>28</v>
      </c>
      <c r="C28" s="5">
        <v>0</v>
      </c>
      <c r="D28" s="5">
        <v>0</v>
      </c>
      <c r="E28" s="5">
        <v>0</v>
      </c>
      <c r="F28" s="5">
        <v>0</v>
      </c>
      <c r="G28" s="5">
        <f t="shared" ref="G28:G29" si="4">+C28*D28*E28*F28</f>
        <v>0</v>
      </c>
    </row>
    <row r="29" spans="1:7" ht="10.5" thickBot="1" x14ac:dyDescent="0.4">
      <c r="A29" s="13"/>
      <c r="B29" s="5" t="s">
        <v>29</v>
      </c>
      <c r="C29" s="5">
        <v>0</v>
      </c>
      <c r="D29" s="5">
        <v>0</v>
      </c>
      <c r="E29" s="5">
        <v>0</v>
      </c>
      <c r="F29" s="5">
        <v>0</v>
      </c>
      <c r="G29" s="5">
        <f t="shared" si="4"/>
        <v>0</v>
      </c>
    </row>
    <row r="30" spans="1:7" ht="10.5" thickBot="1" x14ac:dyDescent="0.4">
      <c r="A30" s="13"/>
      <c r="B30" s="5" t="s">
        <v>11</v>
      </c>
      <c r="C30" s="5"/>
      <c r="D30" s="5"/>
      <c r="E30" s="5"/>
      <c r="F30" s="5"/>
      <c r="G30" s="5"/>
    </row>
    <row r="31" spans="1:7" ht="10.5" thickBot="1" x14ac:dyDescent="0.4">
      <c r="A31" s="48" t="s">
        <v>85</v>
      </c>
      <c r="B31" s="49"/>
      <c r="C31" s="49"/>
      <c r="D31" s="49"/>
      <c r="E31" s="49"/>
      <c r="F31" s="50"/>
      <c r="G31" s="5">
        <f>SUM(G28:G30)</f>
        <v>0</v>
      </c>
    </row>
    <row r="32" spans="1:7" ht="10.5" thickBot="1" x14ac:dyDescent="0.4">
      <c r="A32" s="8" t="str">
        <f>'PI skaičiuoklė'!C15</f>
        <v>Veiksmas B3</v>
      </c>
      <c r="B32" s="39"/>
      <c r="C32" s="39"/>
      <c r="D32" s="39"/>
      <c r="E32" s="39"/>
      <c r="F32" s="39"/>
      <c r="G32" s="14"/>
    </row>
    <row r="33" spans="1:7" ht="10.5" thickBot="1" x14ac:dyDescent="0.4">
      <c r="A33" s="26"/>
      <c r="B33" s="5" t="s">
        <v>183</v>
      </c>
      <c r="C33" s="5">
        <v>0</v>
      </c>
      <c r="D33" s="5">
        <v>0</v>
      </c>
      <c r="E33" s="5">
        <v>0</v>
      </c>
      <c r="F33" s="5">
        <v>0</v>
      </c>
      <c r="G33" s="5">
        <f>+C33*D33*E33*F33</f>
        <v>0</v>
      </c>
    </row>
    <row r="34" spans="1:7" ht="10.5" thickBot="1" x14ac:dyDescent="0.4">
      <c r="A34" s="13"/>
      <c r="B34" s="5" t="s">
        <v>184</v>
      </c>
      <c r="C34" s="5">
        <v>0</v>
      </c>
      <c r="D34" s="5">
        <v>0</v>
      </c>
      <c r="E34" s="5">
        <v>0</v>
      </c>
      <c r="F34" s="5">
        <v>0</v>
      </c>
      <c r="G34" s="5">
        <f t="shared" ref="G34" si="5">+C34*D34*E34*F34</f>
        <v>0</v>
      </c>
    </row>
    <row r="35" spans="1:7" ht="10.5" thickBot="1" x14ac:dyDescent="0.4">
      <c r="A35" s="13"/>
      <c r="B35" s="5" t="s">
        <v>11</v>
      </c>
      <c r="C35" s="5"/>
      <c r="D35" s="5"/>
      <c r="E35" s="5"/>
      <c r="F35" s="5"/>
      <c r="G35" s="5"/>
    </row>
    <row r="36" spans="1:7" ht="10.5" thickBot="1" x14ac:dyDescent="0.4">
      <c r="A36" s="48" t="s">
        <v>149</v>
      </c>
      <c r="B36" s="49"/>
      <c r="C36" s="49"/>
      <c r="D36" s="49"/>
      <c r="E36" s="49"/>
      <c r="F36" s="50"/>
      <c r="G36" s="5">
        <f>SUM(G33:G35)</f>
        <v>0</v>
      </c>
    </row>
    <row r="37" spans="1:7" ht="10.5" thickBot="1" x14ac:dyDescent="0.4">
      <c r="A37" s="51" t="s">
        <v>86</v>
      </c>
      <c r="B37" s="52"/>
      <c r="C37" s="52"/>
      <c r="D37" s="52"/>
      <c r="E37" s="52"/>
      <c r="F37" s="53"/>
      <c r="G37" s="27">
        <f>SUM(G26,G31,G36)</f>
        <v>0</v>
      </c>
    </row>
    <row r="38" spans="1:7" ht="20.5" thickBot="1" x14ac:dyDescent="0.4">
      <c r="A38" s="24" t="str">
        <f>'PI skaičiuoklė'!B18</f>
        <v>Straipsnis (-iai), punktas (-ai) ir įpareigojimas</v>
      </c>
      <c r="B38" s="4"/>
      <c r="C38" s="4"/>
      <c r="D38" s="4"/>
      <c r="E38" s="4"/>
      <c r="F38" s="4"/>
      <c r="G38" s="4"/>
    </row>
    <row r="39" spans="1:7" ht="10.5" thickBot="1" x14ac:dyDescent="0.4">
      <c r="A39" s="8" t="str">
        <f>'PI skaičiuoklė'!C19</f>
        <v>Veiksmas C1</v>
      </c>
      <c r="B39" s="4"/>
      <c r="C39" s="4"/>
      <c r="D39" s="4"/>
      <c r="E39" s="4"/>
      <c r="F39" s="4"/>
      <c r="G39" s="4"/>
    </row>
    <row r="40" spans="1:7" ht="10.5" thickBot="1" x14ac:dyDescent="0.4">
      <c r="A40" s="26"/>
      <c r="B40" s="5" t="s">
        <v>150</v>
      </c>
      <c r="C40" s="5">
        <v>0</v>
      </c>
      <c r="D40" s="5">
        <v>0</v>
      </c>
      <c r="E40" s="5">
        <v>0</v>
      </c>
      <c r="F40" s="5">
        <v>0</v>
      </c>
      <c r="G40" s="5">
        <f t="shared" ref="G40:G41" si="6">+C40*D40*E40*F40</f>
        <v>0</v>
      </c>
    </row>
    <row r="41" spans="1:7" ht="10.5" thickBot="1" x14ac:dyDescent="0.4">
      <c r="A41" s="13"/>
      <c r="B41" s="5" t="s">
        <v>151</v>
      </c>
      <c r="C41" s="5">
        <v>0</v>
      </c>
      <c r="D41" s="5">
        <v>0</v>
      </c>
      <c r="E41" s="5">
        <v>0</v>
      </c>
      <c r="F41" s="5">
        <v>0</v>
      </c>
      <c r="G41" s="5">
        <f t="shared" si="6"/>
        <v>0</v>
      </c>
    </row>
    <row r="42" spans="1:7" ht="10.5" thickBot="1" x14ac:dyDescent="0.4">
      <c r="A42" s="13"/>
      <c r="B42" s="5" t="s">
        <v>11</v>
      </c>
      <c r="C42" s="5"/>
      <c r="D42" s="5"/>
      <c r="E42" s="5"/>
      <c r="F42" s="5"/>
      <c r="G42" s="5"/>
    </row>
    <row r="43" spans="1:7" ht="10.5" thickBot="1" x14ac:dyDescent="0.4">
      <c r="A43" s="48" t="s">
        <v>154</v>
      </c>
      <c r="B43" s="49"/>
      <c r="C43" s="49"/>
      <c r="D43" s="49"/>
      <c r="E43" s="49"/>
      <c r="F43" s="50"/>
      <c r="G43" s="5">
        <f>SUM(G40:G42)</f>
        <v>0</v>
      </c>
    </row>
    <row r="44" spans="1:7" ht="10.5" thickBot="1" x14ac:dyDescent="0.4">
      <c r="A44" s="8" t="str">
        <f>'PI skaičiuoklė'!C20</f>
        <v>Veiksmas C2</v>
      </c>
      <c r="B44" s="4"/>
      <c r="C44" s="4"/>
      <c r="D44" s="4"/>
      <c r="E44" s="4"/>
      <c r="F44" s="4"/>
      <c r="G44" s="4"/>
    </row>
    <row r="45" spans="1:7" ht="10.5" thickBot="1" x14ac:dyDescent="0.4">
      <c r="A45" s="26"/>
      <c r="B45" s="5" t="s">
        <v>152</v>
      </c>
      <c r="C45" s="5">
        <v>0</v>
      </c>
      <c r="D45" s="5">
        <v>0</v>
      </c>
      <c r="E45" s="5">
        <v>0</v>
      </c>
      <c r="F45" s="5">
        <v>0</v>
      </c>
      <c r="G45" s="5">
        <f t="shared" ref="G45:G46" si="7">+C45*D45*E45*F45</f>
        <v>0</v>
      </c>
    </row>
    <row r="46" spans="1:7" ht="10.5" thickBot="1" x14ac:dyDescent="0.4">
      <c r="A46" s="13"/>
      <c r="B46" s="5" t="s">
        <v>153</v>
      </c>
      <c r="C46" s="5">
        <v>0</v>
      </c>
      <c r="D46" s="5">
        <v>0</v>
      </c>
      <c r="E46" s="5">
        <v>0</v>
      </c>
      <c r="F46" s="5">
        <v>0</v>
      </c>
      <c r="G46" s="5">
        <f t="shared" si="7"/>
        <v>0</v>
      </c>
    </row>
    <row r="47" spans="1:7" ht="10.5" thickBot="1" x14ac:dyDescent="0.4">
      <c r="A47" s="13"/>
      <c r="B47" s="5" t="s">
        <v>11</v>
      </c>
      <c r="C47" s="5"/>
      <c r="D47" s="5"/>
      <c r="E47" s="5"/>
      <c r="F47" s="5"/>
      <c r="G47" s="5"/>
    </row>
    <row r="48" spans="1:7" ht="10.5" thickBot="1" x14ac:dyDescent="0.4">
      <c r="A48" s="48" t="s">
        <v>155</v>
      </c>
      <c r="B48" s="49"/>
      <c r="C48" s="49"/>
      <c r="D48" s="49"/>
      <c r="E48" s="49"/>
      <c r="F48" s="50"/>
      <c r="G48" s="5">
        <f>SUM(G45:G47)</f>
        <v>0</v>
      </c>
    </row>
    <row r="49" spans="1:7" ht="10.5" thickBot="1" x14ac:dyDescent="0.4">
      <c r="A49" s="8" t="str">
        <f>'PI skaičiuoklė'!C21</f>
        <v>Veiksmas C3</v>
      </c>
      <c r="B49" s="39"/>
      <c r="C49" s="39"/>
      <c r="D49" s="39"/>
      <c r="E49" s="39"/>
      <c r="F49" s="39"/>
      <c r="G49" s="39"/>
    </row>
    <row r="50" spans="1:7" ht="10.5" thickBot="1" x14ac:dyDescent="0.4">
      <c r="A50" s="26"/>
      <c r="B50" s="5" t="s">
        <v>190</v>
      </c>
      <c r="C50" s="5">
        <v>0</v>
      </c>
      <c r="D50" s="5">
        <v>0</v>
      </c>
      <c r="E50" s="5">
        <v>0</v>
      </c>
      <c r="F50" s="5">
        <v>0</v>
      </c>
      <c r="G50" s="5">
        <f>+C50*D50*E50*F50</f>
        <v>0</v>
      </c>
    </row>
    <row r="51" spans="1:7" ht="10.5" thickBot="1" x14ac:dyDescent="0.4">
      <c r="A51" s="13"/>
      <c r="B51" s="5" t="s">
        <v>191</v>
      </c>
      <c r="C51" s="5">
        <v>0</v>
      </c>
      <c r="D51" s="5">
        <v>0</v>
      </c>
      <c r="E51" s="5">
        <v>0</v>
      </c>
      <c r="F51" s="5">
        <v>0</v>
      </c>
      <c r="G51" s="5">
        <f t="shared" ref="G51" si="8">+C51*D51*E51*F51</f>
        <v>0</v>
      </c>
    </row>
    <row r="52" spans="1:7" ht="10.5" thickBot="1" x14ac:dyDescent="0.4">
      <c r="A52" s="13"/>
      <c r="B52" s="5" t="s">
        <v>11</v>
      </c>
      <c r="C52" s="5"/>
      <c r="D52" s="5"/>
      <c r="E52" s="5"/>
      <c r="F52" s="5"/>
      <c r="G52" s="5"/>
    </row>
    <row r="53" spans="1:7" ht="10.5" thickBot="1" x14ac:dyDescent="0.4">
      <c r="A53" s="48" t="s">
        <v>156</v>
      </c>
      <c r="B53" s="49"/>
      <c r="C53" s="49"/>
      <c r="D53" s="49"/>
      <c r="E53" s="49"/>
      <c r="F53" s="50"/>
      <c r="G53" s="5">
        <f>SUM(G50:G52)</f>
        <v>0</v>
      </c>
    </row>
    <row r="54" spans="1:7" ht="10.5" thickBot="1" x14ac:dyDescent="0.4">
      <c r="A54" s="51" t="s">
        <v>164</v>
      </c>
      <c r="B54" s="52"/>
      <c r="C54" s="52"/>
      <c r="D54" s="52"/>
      <c r="E54" s="52"/>
      <c r="F54" s="53"/>
      <c r="G54" s="27">
        <f>SUM(G43,G48,G53)</f>
        <v>0</v>
      </c>
    </row>
    <row r="55" spans="1:7" ht="20.5" thickBot="1" x14ac:dyDescent="0.4">
      <c r="A55" s="24" t="str">
        <f>'PI skaičiuoklė'!B25</f>
        <v>Straipsnis (-iai), punktas (-ai) ir įpareigojimas</v>
      </c>
      <c r="B55" s="39"/>
      <c r="C55" s="39"/>
      <c r="D55" s="39"/>
      <c r="E55" s="39"/>
      <c r="F55" s="39"/>
      <c r="G55" s="39"/>
    </row>
    <row r="56" spans="1:7" ht="10.5" thickBot="1" x14ac:dyDescent="0.4">
      <c r="A56" s="8" t="str">
        <f>'PI skaičiuoklė'!C26</f>
        <v>Veiksmas D1</v>
      </c>
      <c r="B56" s="39"/>
      <c r="C56" s="39"/>
      <c r="D56" s="39"/>
      <c r="E56" s="39"/>
      <c r="F56" s="39"/>
      <c r="G56" s="39"/>
    </row>
    <row r="57" spans="1:7" ht="10.5" thickBot="1" x14ac:dyDescent="0.4">
      <c r="A57" s="26"/>
      <c r="B57" s="5" t="s">
        <v>160</v>
      </c>
      <c r="C57" s="5">
        <v>0</v>
      </c>
      <c r="D57" s="5">
        <v>0</v>
      </c>
      <c r="E57" s="5">
        <v>0</v>
      </c>
      <c r="F57" s="5">
        <v>0</v>
      </c>
      <c r="G57" s="5">
        <f t="shared" ref="G57:G58" si="9">+C57*D57*E57*F57</f>
        <v>0</v>
      </c>
    </row>
    <row r="58" spans="1:7" ht="10.5" thickBot="1" x14ac:dyDescent="0.4">
      <c r="A58" s="13"/>
      <c r="B58" s="5" t="s">
        <v>161</v>
      </c>
      <c r="C58" s="5">
        <v>0</v>
      </c>
      <c r="D58" s="5">
        <v>0</v>
      </c>
      <c r="E58" s="5">
        <v>0</v>
      </c>
      <c r="F58" s="5">
        <v>0</v>
      </c>
      <c r="G58" s="5">
        <f t="shared" si="9"/>
        <v>0</v>
      </c>
    </row>
    <row r="59" spans="1:7" ht="10.5" thickBot="1" x14ac:dyDescent="0.4">
      <c r="A59" s="13"/>
      <c r="B59" s="5" t="s">
        <v>11</v>
      </c>
      <c r="C59" s="5"/>
      <c r="D59" s="5"/>
      <c r="E59" s="5"/>
      <c r="F59" s="5"/>
      <c r="G59" s="5"/>
    </row>
    <row r="60" spans="1:7" ht="10.5" thickBot="1" x14ac:dyDescent="0.4">
      <c r="A60" s="48" t="s">
        <v>157</v>
      </c>
      <c r="B60" s="49"/>
      <c r="C60" s="49"/>
      <c r="D60" s="49"/>
      <c r="E60" s="49"/>
      <c r="F60" s="50"/>
      <c r="G60" s="5">
        <f>SUM(G57:G59)</f>
        <v>0</v>
      </c>
    </row>
    <row r="61" spans="1:7" ht="10.5" thickBot="1" x14ac:dyDescent="0.4">
      <c r="A61" s="8" t="str">
        <f>'PI skaičiuoklė'!C27</f>
        <v>Veiksmas D2</v>
      </c>
      <c r="B61" s="4"/>
      <c r="C61" s="4"/>
      <c r="D61" s="4"/>
      <c r="E61" s="4"/>
      <c r="F61" s="4"/>
      <c r="G61" s="4"/>
    </row>
    <row r="62" spans="1:7" ht="10.5" thickBot="1" x14ac:dyDescent="0.4">
      <c r="A62" s="26"/>
      <c r="B62" s="5" t="s">
        <v>162</v>
      </c>
      <c r="C62" s="5">
        <v>0</v>
      </c>
      <c r="D62" s="5">
        <v>0</v>
      </c>
      <c r="E62" s="5">
        <v>0</v>
      </c>
      <c r="F62" s="5">
        <v>0</v>
      </c>
      <c r="G62" s="5">
        <f t="shared" ref="G62:G63" si="10">+C62*D62*E62*F62</f>
        <v>0</v>
      </c>
    </row>
    <row r="63" spans="1:7" ht="10.5" thickBot="1" x14ac:dyDescent="0.4">
      <c r="A63" s="13"/>
      <c r="B63" s="5" t="s">
        <v>163</v>
      </c>
      <c r="C63" s="5">
        <v>0</v>
      </c>
      <c r="D63" s="5">
        <v>0</v>
      </c>
      <c r="E63" s="5">
        <v>0</v>
      </c>
      <c r="F63" s="5">
        <v>0</v>
      </c>
      <c r="G63" s="5">
        <f t="shared" si="10"/>
        <v>0</v>
      </c>
    </row>
    <row r="64" spans="1:7" ht="10.5" thickBot="1" x14ac:dyDescent="0.4">
      <c r="A64" s="13"/>
      <c r="B64" s="5" t="s">
        <v>11</v>
      </c>
      <c r="C64" s="5"/>
      <c r="D64" s="5"/>
      <c r="E64" s="5"/>
      <c r="F64" s="5"/>
      <c r="G64" s="5"/>
    </row>
    <row r="65" spans="1:7" ht="10.5" thickBot="1" x14ac:dyDescent="0.4">
      <c r="A65" s="48" t="s">
        <v>158</v>
      </c>
      <c r="B65" s="49"/>
      <c r="C65" s="49"/>
      <c r="D65" s="49"/>
      <c r="E65" s="49"/>
      <c r="F65" s="50"/>
      <c r="G65" s="5">
        <f>SUM(G62:G64)</f>
        <v>0</v>
      </c>
    </row>
    <row r="66" spans="1:7" ht="10.5" thickBot="1" x14ac:dyDescent="0.4">
      <c r="A66" s="8" t="str">
        <f>'PI skaičiuoklė'!C28</f>
        <v>Veiksmas D3</v>
      </c>
      <c r="B66" s="39"/>
      <c r="C66" s="39"/>
      <c r="D66" s="39"/>
      <c r="E66" s="39"/>
      <c r="F66" s="39"/>
      <c r="G66" s="39"/>
    </row>
    <row r="67" spans="1:7" ht="10.5" thickBot="1" x14ac:dyDescent="0.4">
      <c r="A67" s="26"/>
      <c r="B67" s="5" t="s">
        <v>193</v>
      </c>
      <c r="C67" s="5">
        <v>0</v>
      </c>
      <c r="D67" s="5">
        <v>0</v>
      </c>
      <c r="E67" s="5">
        <v>0</v>
      </c>
      <c r="F67" s="5">
        <v>0</v>
      </c>
      <c r="G67" s="5">
        <f>+C67*D67*E67*F67</f>
        <v>0</v>
      </c>
    </row>
    <row r="68" spans="1:7" ht="10.5" thickBot="1" x14ac:dyDescent="0.4">
      <c r="A68" s="13"/>
      <c r="B68" s="5" t="s">
        <v>194</v>
      </c>
      <c r="C68" s="5">
        <v>0</v>
      </c>
      <c r="D68" s="5">
        <v>0</v>
      </c>
      <c r="E68" s="5">
        <v>0</v>
      </c>
      <c r="F68" s="5">
        <v>0</v>
      </c>
      <c r="G68" s="5">
        <f t="shared" ref="G68" si="11">+C68*D68*E68*F68</f>
        <v>0</v>
      </c>
    </row>
    <row r="69" spans="1:7" ht="10.5" thickBot="1" x14ac:dyDescent="0.4">
      <c r="A69" s="13"/>
      <c r="B69" s="5" t="s">
        <v>11</v>
      </c>
      <c r="C69" s="5"/>
      <c r="D69" s="5"/>
      <c r="E69" s="5"/>
      <c r="F69" s="5"/>
      <c r="G69" s="5"/>
    </row>
    <row r="70" spans="1:7" ht="10.5" thickBot="1" x14ac:dyDescent="0.4">
      <c r="A70" s="48" t="s">
        <v>159</v>
      </c>
      <c r="B70" s="49"/>
      <c r="C70" s="49"/>
      <c r="D70" s="49"/>
      <c r="E70" s="49"/>
      <c r="F70" s="50"/>
      <c r="G70" s="5">
        <f>SUM(G67:G69)</f>
        <v>0</v>
      </c>
    </row>
    <row r="71" spans="1:7" ht="10.5" thickBot="1" x14ac:dyDescent="0.4">
      <c r="A71" s="51" t="s">
        <v>165</v>
      </c>
      <c r="B71" s="52"/>
      <c r="C71" s="52"/>
      <c r="D71" s="52"/>
      <c r="E71" s="52"/>
      <c r="F71" s="53"/>
      <c r="G71" s="27">
        <f>SUM(G60,G65,G70)</f>
        <v>0</v>
      </c>
    </row>
    <row r="72" spans="1:7" ht="20.5" thickBot="1" x14ac:dyDescent="0.4">
      <c r="A72" s="24" t="str">
        <f>'PI skaičiuoklė'!B31</f>
        <v>Straipsnis (-iai), punktas (-ai) ir įpareigojimas</v>
      </c>
      <c r="B72" s="4"/>
      <c r="C72" s="4"/>
      <c r="D72" s="4"/>
      <c r="E72" s="4"/>
      <c r="F72" s="4"/>
      <c r="G72" s="4"/>
    </row>
    <row r="73" spans="1:7" ht="10.5" thickBot="1" x14ac:dyDescent="0.4">
      <c r="A73" s="8" t="str">
        <f>'PI skaičiuoklė'!C32</f>
        <v>Veiksmas E1</v>
      </c>
      <c r="B73" s="4"/>
      <c r="C73" s="4"/>
      <c r="D73" s="4"/>
      <c r="E73" s="4"/>
      <c r="F73" s="4"/>
      <c r="G73" s="4"/>
    </row>
    <row r="74" spans="1:7" ht="10.5" thickBot="1" x14ac:dyDescent="0.4">
      <c r="A74" s="26"/>
      <c r="B74" s="5" t="s">
        <v>166</v>
      </c>
      <c r="C74" s="5">
        <v>0</v>
      </c>
      <c r="D74" s="5">
        <v>0</v>
      </c>
      <c r="E74" s="5">
        <v>0</v>
      </c>
      <c r="F74" s="5">
        <v>0</v>
      </c>
      <c r="G74" s="5">
        <f t="shared" ref="G74:G75" si="12">+C74*D74*E74*F74</f>
        <v>0</v>
      </c>
    </row>
    <row r="75" spans="1:7" ht="10.5" thickBot="1" x14ac:dyDescent="0.4">
      <c r="A75" s="13"/>
      <c r="B75" s="5" t="s">
        <v>167</v>
      </c>
      <c r="C75" s="5">
        <v>0</v>
      </c>
      <c r="D75" s="5">
        <v>0</v>
      </c>
      <c r="E75" s="5">
        <v>0</v>
      </c>
      <c r="F75" s="5">
        <v>0</v>
      </c>
      <c r="G75" s="5">
        <f t="shared" si="12"/>
        <v>0</v>
      </c>
    </row>
    <row r="76" spans="1:7" ht="10.5" thickBot="1" x14ac:dyDescent="0.4">
      <c r="A76" s="13"/>
      <c r="B76" s="5" t="s">
        <v>11</v>
      </c>
      <c r="C76" s="5"/>
      <c r="D76" s="5"/>
      <c r="E76" s="5"/>
      <c r="F76" s="5"/>
      <c r="G76" s="5"/>
    </row>
    <row r="77" spans="1:7" ht="10.5" thickBot="1" x14ac:dyDescent="0.4">
      <c r="A77" s="48" t="s">
        <v>170</v>
      </c>
      <c r="B77" s="49"/>
      <c r="C77" s="49"/>
      <c r="D77" s="49"/>
      <c r="E77" s="49"/>
      <c r="F77" s="50"/>
      <c r="G77" s="5">
        <f>SUM(G74:G76)</f>
        <v>0</v>
      </c>
    </row>
    <row r="78" spans="1:7" ht="10.5" thickBot="1" x14ac:dyDescent="0.4">
      <c r="A78" s="8" t="str">
        <f>'PI skaičiuoklė'!C33</f>
        <v>Veiksmas E2</v>
      </c>
      <c r="B78" s="4"/>
      <c r="C78" s="4"/>
      <c r="D78" s="4"/>
      <c r="E78" s="4"/>
      <c r="F78" s="4"/>
      <c r="G78" s="4"/>
    </row>
    <row r="79" spans="1:7" ht="10.5" thickBot="1" x14ac:dyDescent="0.4">
      <c r="A79" s="26"/>
      <c r="B79" s="5" t="s">
        <v>169</v>
      </c>
      <c r="C79" s="5">
        <v>0</v>
      </c>
      <c r="D79" s="5">
        <v>0</v>
      </c>
      <c r="E79" s="5">
        <v>0</v>
      </c>
      <c r="F79" s="5">
        <v>0</v>
      </c>
      <c r="G79" s="5">
        <f t="shared" ref="G79:G80" si="13">+C79*D79*E79*F79</f>
        <v>0</v>
      </c>
    </row>
    <row r="80" spans="1:7" ht="10.5" thickBot="1" x14ac:dyDescent="0.4">
      <c r="A80" s="13"/>
      <c r="B80" s="5" t="s">
        <v>168</v>
      </c>
      <c r="C80" s="5">
        <v>0</v>
      </c>
      <c r="D80" s="5">
        <v>0</v>
      </c>
      <c r="E80" s="5">
        <v>0</v>
      </c>
      <c r="F80" s="5">
        <v>0</v>
      </c>
      <c r="G80" s="5">
        <f t="shared" si="13"/>
        <v>0</v>
      </c>
    </row>
    <row r="81" spans="1:7" ht="10.5" thickBot="1" x14ac:dyDescent="0.4">
      <c r="A81" s="13"/>
      <c r="B81" s="5" t="s">
        <v>11</v>
      </c>
      <c r="C81" s="5"/>
      <c r="D81" s="5"/>
      <c r="E81" s="5"/>
      <c r="F81" s="5"/>
      <c r="G81" s="5"/>
    </row>
    <row r="82" spans="1:7" ht="10.5" thickBot="1" x14ac:dyDescent="0.4">
      <c r="A82" s="48" t="s">
        <v>171</v>
      </c>
      <c r="B82" s="49"/>
      <c r="C82" s="49"/>
      <c r="D82" s="49"/>
      <c r="E82" s="49"/>
      <c r="F82" s="50"/>
      <c r="G82" s="5">
        <f>SUM(G79:G81)</f>
        <v>0</v>
      </c>
    </row>
    <row r="83" spans="1:7" ht="10.5" thickBot="1" x14ac:dyDescent="0.4">
      <c r="A83" s="8" t="str">
        <f>'PI skaičiuoklė'!C34</f>
        <v>Veiksmas E3</v>
      </c>
      <c r="B83" s="39"/>
      <c r="C83" s="39"/>
      <c r="D83" s="39"/>
      <c r="E83" s="39"/>
      <c r="F83" s="39"/>
      <c r="G83" s="39"/>
    </row>
    <row r="84" spans="1:7" ht="10.5" thickBot="1" x14ac:dyDescent="0.4">
      <c r="A84" s="26"/>
      <c r="B84" s="5" t="s">
        <v>196</v>
      </c>
      <c r="C84" s="5">
        <v>0</v>
      </c>
      <c r="D84" s="5">
        <v>0</v>
      </c>
      <c r="E84" s="5">
        <v>0</v>
      </c>
      <c r="F84" s="5">
        <v>0</v>
      </c>
      <c r="G84" s="5">
        <f>+C84*D84*E84*F84</f>
        <v>0</v>
      </c>
    </row>
    <row r="85" spans="1:7" ht="10.5" thickBot="1" x14ac:dyDescent="0.4">
      <c r="A85" s="13"/>
      <c r="B85" s="5" t="s">
        <v>197</v>
      </c>
      <c r="C85" s="5">
        <v>0</v>
      </c>
      <c r="D85" s="5">
        <v>0</v>
      </c>
      <c r="E85" s="5">
        <v>0</v>
      </c>
      <c r="F85" s="5">
        <v>0</v>
      </c>
      <c r="G85" s="5">
        <f t="shared" ref="G85" si="14">+C85*D85*E85*F85</f>
        <v>0</v>
      </c>
    </row>
    <row r="86" spans="1:7" ht="10.5" thickBot="1" x14ac:dyDescent="0.4">
      <c r="A86" s="13"/>
      <c r="B86" s="5" t="s">
        <v>11</v>
      </c>
      <c r="C86" s="5"/>
      <c r="D86" s="5"/>
      <c r="E86" s="5"/>
      <c r="F86" s="5"/>
      <c r="G86" s="5"/>
    </row>
    <row r="87" spans="1:7" ht="10.5" thickBot="1" x14ac:dyDescent="0.4">
      <c r="A87" s="48" t="s">
        <v>172</v>
      </c>
      <c r="B87" s="49"/>
      <c r="C87" s="49"/>
      <c r="D87" s="49"/>
      <c r="E87" s="49"/>
      <c r="F87" s="50"/>
      <c r="G87" s="5">
        <f>SUM(G84:G86)</f>
        <v>0</v>
      </c>
    </row>
    <row r="88" spans="1:7" ht="10.5" thickBot="1" x14ac:dyDescent="0.4">
      <c r="A88" s="51" t="s">
        <v>173</v>
      </c>
      <c r="B88" s="52"/>
      <c r="C88" s="52"/>
      <c r="D88" s="52"/>
      <c r="E88" s="52"/>
      <c r="F88" s="53"/>
      <c r="G88" s="27">
        <f>SUM(G77,G82,G87)</f>
        <v>0</v>
      </c>
    </row>
    <row r="89" spans="1:7" ht="20.5" thickBot="1" x14ac:dyDescent="0.4">
      <c r="A89" s="24" t="str">
        <f>'PI skaičiuoklė'!B37</f>
        <v>Straipsnis (-iai), punktas (-ai) ir įpareigojimas</v>
      </c>
      <c r="B89" s="4"/>
      <c r="C89" s="4"/>
      <c r="D89" s="4"/>
      <c r="E89" s="4"/>
      <c r="F89" s="4"/>
      <c r="G89" s="4"/>
    </row>
    <row r="90" spans="1:7" ht="10.5" thickBot="1" x14ac:dyDescent="0.4">
      <c r="A90" s="8" t="str">
        <f>'PI skaičiuoklė'!C38</f>
        <v>Veiksmas F1</v>
      </c>
      <c r="B90" s="4"/>
      <c r="C90" s="4"/>
      <c r="D90" s="4"/>
      <c r="E90" s="4"/>
      <c r="F90" s="4"/>
      <c r="G90" s="4"/>
    </row>
    <row r="91" spans="1:7" ht="10.5" thickBot="1" x14ac:dyDescent="0.4">
      <c r="A91" s="26"/>
      <c r="B91" s="5" t="s">
        <v>174</v>
      </c>
      <c r="C91" s="5">
        <v>0</v>
      </c>
      <c r="D91" s="5">
        <v>0</v>
      </c>
      <c r="E91" s="5">
        <v>0</v>
      </c>
      <c r="F91" s="5">
        <v>0</v>
      </c>
      <c r="G91" s="5">
        <f t="shared" ref="G91:G92" si="15">+C91*D91*E91*F91</f>
        <v>0</v>
      </c>
    </row>
    <row r="92" spans="1:7" ht="10.5" thickBot="1" x14ac:dyDescent="0.4">
      <c r="A92" s="13"/>
      <c r="B92" s="5" t="s">
        <v>175</v>
      </c>
      <c r="C92" s="5">
        <v>0</v>
      </c>
      <c r="D92" s="5">
        <v>0</v>
      </c>
      <c r="E92" s="5">
        <v>0</v>
      </c>
      <c r="F92" s="5">
        <v>0</v>
      </c>
      <c r="G92" s="5">
        <f t="shared" si="15"/>
        <v>0</v>
      </c>
    </row>
    <row r="93" spans="1:7" ht="10.5" thickBot="1" x14ac:dyDescent="0.4">
      <c r="A93" s="13"/>
      <c r="B93" s="5" t="s">
        <v>11</v>
      </c>
      <c r="C93" s="5"/>
      <c r="D93" s="5"/>
      <c r="E93" s="5"/>
      <c r="F93" s="5"/>
      <c r="G93" s="5"/>
    </row>
    <row r="94" spans="1:7" ht="10.5" thickBot="1" x14ac:dyDescent="0.4">
      <c r="A94" s="48" t="s">
        <v>178</v>
      </c>
      <c r="B94" s="49"/>
      <c r="C94" s="49"/>
      <c r="D94" s="49"/>
      <c r="E94" s="49"/>
      <c r="F94" s="50"/>
      <c r="G94" s="5">
        <f>SUM(G91:G93)</f>
        <v>0</v>
      </c>
    </row>
    <row r="95" spans="1:7" ht="10.5" thickBot="1" x14ac:dyDescent="0.4">
      <c r="A95" s="8" t="str">
        <f>'PI skaičiuoklė'!C39</f>
        <v>Veiksmas F2</v>
      </c>
      <c r="B95" s="4"/>
      <c r="C95" s="4"/>
      <c r="D95" s="4"/>
      <c r="E95" s="4"/>
      <c r="F95" s="4"/>
      <c r="G95" s="4"/>
    </row>
    <row r="96" spans="1:7" ht="10.5" thickBot="1" x14ac:dyDescent="0.4">
      <c r="A96" s="26"/>
      <c r="B96" s="5" t="s">
        <v>176</v>
      </c>
      <c r="C96" s="5">
        <v>0</v>
      </c>
      <c r="D96" s="5">
        <v>0</v>
      </c>
      <c r="E96" s="5">
        <v>0</v>
      </c>
      <c r="F96" s="5">
        <v>0</v>
      </c>
      <c r="G96" s="5">
        <f t="shared" ref="G96:G97" si="16">+C96*D96*E96*F96</f>
        <v>0</v>
      </c>
    </row>
    <row r="97" spans="1:7" ht="10.5" thickBot="1" x14ac:dyDescent="0.4">
      <c r="A97" s="13"/>
      <c r="B97" s="5" t="s">
        <v>177</v>
      </c>
      <c r="C97" s="5">
        <v>0</v>
      </c>
      <c r="D97" s="5">
        <v>0</v>
      </c>
      <c r="E97" s="5">
        <v>0</v>
      </c>
      <c r="F97" s="5">
        <v>0</v>
      </c>
      <c r="G97" s="5">
        <f t="shared" si="16"/>
        <v>0</v>
      </c>
    </row>
    <row r="98" spans="1:7" ht="10.5" thickBot="1" x14ac:dyDescent="0.4">
      <c r="A98" s="13"/>
      <c r="B98" s="5" t="s">
        <v>11</v>
      </c>
      <c r="C98" s="5"/>
      <c r="D98" s="5"/>
      <c r="E98" s="5"/>
      <c r="F98" s="5"/>
      <c r="G98" s="5"/>
    </row>
    <row r="99" spans="1:7" ht="10.5" thickBot="1" x14ac:dyDescent="0.4">
      <c r="A99" s="48" t="s">
        <v>179</v>
      </c>
      <c r="B99" s="49"/>
      <c r="C99" s="49"/>
      <c r="D99" s="49"/>
      <c r="E99" s="49"/>
      <c r="F99" s="50"/>
      <c r="G99" s="5">
        <f>SUM(G96:G98)</f>
        <v>0</v>
      </c>
    </row>
    <row r="100" spans="1:7" ht="10.5" thickBot="1" x14ac:dyDescent="0.4">
      <c r="A100" s="8" t="str">
        <f>'PI skaičiuoklė'!C40</f>
        <v>Veiksmas F3</v>
      </c>
      <c r="B100" s="39"/>
      <c r="C100" s="39"/>
      <c r="D100" s="39"/>
      <c r="E100" s="39"/>
      <c r="F100" s="39"/>
      <c r="G100" s="39"/>
    </row>
    <row r="101" spans="1:7" ht="10.5" thickBot="1" x14ac:dyDescent="0.4">
      <c r="A101" s="26"/>
      <c r="B101" s="5" t="s">
        <v>187</v>
      </c>
      <c r="C101" s="5">
        <v>0</v>
      </c>
      <c r="D101" s="5">
        <v>0</v>
      </c>
      <c r="E101" s="5">
        <v>0</v>
      </c>
      <c r="F101" s="5">
        <v>0</v>
      </c>
      <c r="G101" s="5">
        <f>+C101*D101*E101*F101</f>
        <v>0</v>
      </c>
    </row>
    <row r="102" spans="1:7" ht="10.5" thickBot="1" x14ac:dyDescent="0.4">
      <c r="A102" s="13"/>
      <c r="B102" s="5" t="s">
        <v>188</v>
      </c>
      <c r="C102" s="5">
        <v>0</v>
      </c>
      <c r="D102" s="5">
        <v>0</v>
      </c>
      <c r="E102" s="5">
        <v>0</v>
      </c>
      <c r="F102" s="5">
        <v>0</v>
      </c>
      <c r="G102" s="5">
        <f t="shared" ref="G102" si="17">+C102*D102*E102*F102</f>
        <v>0</v>
      </c>
    </row>
    <row r="103" spans="1:7" ht="10.5" thickBot="1" x14ac:dyDescent="0.4">
      <c r="A103" s="13"/>
      <c r="B103" s="5" t="s">
        <v>11</v>
      </c>
      <c r="C103" s="5"/>
      <c r="D103" s="5"/>
      <c r="E103" s="5"/>
      <c r="F103" s="5"/>
      <c r="G103" s="5"/>
    </row>
    <row r="104" spans="1:7" ht="10.5" thickBot="1" x14ac:dyDescent="0.4">
      <c r="A104" s="48" t="s">
        <v>181</v>
      </c>
      <c r="B104" s="49"/>
      <c r="C104" s="49"/>
      <c r="D104" s="49"/>
      <c r="E104" s="49"/>
      <c r="F104" s="50"/>
      <c r="G104" s="5">
        <f>SUM(G101:G103)</f>
        <v>0</v>
      </c>
    </row>
    <row r="105" spans="1:7" ht="10.5" thickBot="1" x14ac:dyDescent="0.4">
      <c r="A105" s="51" t="s">
        <v>180</v>
      </c>
      <c r="B105" s="52"/>
      <c r="C105" s="52"/>
      <c r="D105" s="52"/>
      <c r="E105" s="52"/>
      <c r="F105" s="53"/>
      <c r="G105" s="27">
        <f>SUM(G94,G99,G104)</f>
        <v>0</v>
      </c>
    </row>
    <row r="106" spans="1:7" x14ac:dyDescent="0.35">
      <c r="A106" s="28"/>
      <c r="B106" s="28"/>
      <c r="C106" s="28"/>
      <c r="D106" s="28"/>
      <c r="E106" s="28"/>
      <c r="F106" s="28"/>
      <c r="G106" s="29"/>
    </row>
    <row r="107" spans="1:7" x14ac:dyDescent="0.35">
      <c r="A107" s="28"/>
      <c r="B107" s="28"/>
      <c r="C107" s="28"/>
      <c r="D107" s="28"/>
      <c r="E107" s="28"/>
      <c r="F107" s="28"/>
      <c r="G107" s="29"/>
    </row>
    <row r="109" spans="1:7" ht="10.5" thickBot="1" x14ac:dyDescent="0.4"/>
    <row r="110" spans="1:7" ht="23.25" customHeight="1" thickBot="1" x14ac:dyDescent="0.4">
      <c r="A110" s="60" t="s">
        <v>77</v>
      </c>
      <c r="B110" s="61"/>
      <c r="C110" s="61"/>
      <c r="D110" s="61"/>
      <c r="E110" s="61"/>
      <c r="F110" s="61"/>
      <c r="G110" s="62"/>
    </row>
    <row r="111" spans="1:7" ht="67.5" customHeight="1" thickBot="1" x14ac:dyDescent="0.4">
      <c r="A111" s="31" t="s">
        <v>88</v>
      </c>
      <c r="B111" s="32" t="s">
        <v>19</v>
      </c>
      <c r="C111" s="32" t="s">
        <v>20</v>
      </c>
      <c r="D111" s="32" t="s">
        <v>78</v>
      </c>
      <c r="E111" s="32" t="s">
        <v>79</v>
      </c>
      <c r="F111" s="32" t="s">
        <v>21</v>
      </c>
      <c r="G111" s="32" t="s">
        <v>80</v>
      </c>
    </row>
    <row r="112" spans="1:7" ht="10.5" thickBot="1" x14ac:dyDescent="0.4">
      <c r="A112" s="33">
        <v>1</v>
      </c>
      <c r="B112" s="34">
        <v>2</v>
      </c>
      <c r="C112" s="33">
        <v>3</v>
      </c>
      <c r="D112" s="34">
        <v>4</v>
      </c>
      <c r="E112" s="33">
        <v>5</v>
      </c>
      <c r="F112" s="34">
        <v>6</v>
      </c>
      <c r="G112" s="33">
        <v>7</v>
      </c>
    </row>
    <row r="113" spans="1:7" ht="250.5" thickBot="1" x14ac:dyDescent="0.4">
      <c r="A113" s="24" t="str">
        <f>'PI skaičiuoklė'!B45</f>
        <v>4 straipsnis. 16 straipsnio pakeitimas                             2. Papildyti 16 straipsnį 9–14 dalimis:
„9. Reikalavimas įsteigti filialą ir turėti šio straipsnio 2 dalyje nurodytą licenciją ir kiti šiame Įstatyme užsienio bankų, licencijuotų ne Europos Sąjungos valstybėse narėse, filialams nustatyti reikalavimai taikomi, kai vykdoma:
1) bet kokia Finansų įstaigų įstatymo 3 straipsnio 1 dalies 2 ir 6 punktuose nurodyta veikla, kurią vykdo užsienio valstybėje, ne Europos Sąjungos valstybėje narėje, įsteigta įmonė, kuri, jei ji būtų įsteigta Europos Sąjungoje, būtų laikoma kredito įstaiga arba atitiktų Reglamento (ES) Nr. 575/2013 4 straipsnio 1 dalies 1 punkto b papunktyje nustatytus kriterijus;
2) Finansų įstaigų įstatymo 3 straipsnio 1 dalies 1 punkte nurodyta veikla, kurią vykdo užsienio valstybėje, ne Europos Sąjungos valstybėje narėje, įsteigta įmonė.&lt;...&gt;“</v>
      </c>
      <c r="B113" s="4"/>
      <c r="C113" s="25"/>
      <c r="D113" s="25"/>
      <c r="E113" s="25"/>
      <c r="F113" s="25"/>
      <c r="G113" s="25"/>
    </row>
    <row r="114" spans="1:7" ht="33" customHeight="1" thickBot="1" x14ac:dyDescent="0.4">
      <c r="A114" s="8" t="str">
        <f>'PI skaičiuoklė'!C46</f>
        <v>Gauti licenciją: parengti dokumentus, užtikrinančius atitiktį teisės aktams</v>
      </c>
      <c r="B114" s="4"/>
      <c r="C114" s="25"/>
      <c r="D114" s="25"/>
      <c r="E114" s="25"/>
      <c r="F114" s="25"/>
      <c r="G114" s="25"/>
    </row>
    <row r="115" spans="1:7" ht="16.149999999999999" customHeight="1" thickBot="1" x14ac:dyDescent="0.4">
      <c r="A115" s="26"/>
      <c r="B115" s="5" t="s">
        <v>263</v>
      </c>
      <c r="C115" s="5">
        <v>1</v>
      </c>
      <c r="D115" s="5">
        <v>22.44</v>
      </c>
      <c r="E115" s="5">
        <v>320</v>
      </c>
      <c r="F115" s="5">
        <v>1</v>
      </c>
      <c r="G115" s="5">
        <f>+C115*D115*E115*F115</f>
        <v>7180.8</v>
      </c>
    </row>
    <row r="116" spans="1:7" ht="10.5" thickBot="1" x14ac:dyDescent="0.4">
      <c r="A116" s="13"/>
      <c r="B116" s="5" t="s">
        <v>23</v>
      </c>
      <c r="C116" s="5"/>
      <c r="D116" s="5"/>
      <c r="E116" s="5"/>
      <c r="F116" s="5"/>
      <c r="G116" s="5">
        <f t="shared" ref="G116" si="18">+C116*D116*E116*F116</f>
        <v>0</v>
      </c>
    </row>
    <row r="117" spans="1:7" ht="10.5" thickBot="1" x14ac:dyDescent="0.4">
      <c r="A117" s="13"/>
      <c r="B117" s="5" t="s">
        <v>11</v>
      </c>
      <c r="C117" s="5"/>
      <c r="D117" s="5"/>
      <c r="E117" s="5"/>
      <c r="F117" s="5"/>
      <c r="G117" s="5"/>
    </row>
    <row r="118" spans="1:7" ht="10.5" thickBot="1" x14ac:dyDescent="0.4">
      <c r="A118" s="48" t="s">
        <v>81</v>
      </c>
      <c r="B118" s="49"/>
      <c r="C118" s="49"/>
      <c r="D118" s="49"/>
      <c r="E118" s="49"/>
      <c r="F118" s="50"/>
      <c r="G118" s="5">
        <f>SUM(G115:G117)</f>
        <v>7180.8</v>
      </c>
    </row>
    <row r="119" spans="1:7" ht="32.5" customHeight="1" thickBot="1" x14ac:dyDescent="0.4">
      <c r="A119" s="8" t="str">
        <f>'PI skaičiuoklė'!C47</f>
        <v>Gauti licenciją: parengti finansinius planus, prognozes, kapitalo struktūrą</v>
      </c>
      <c r="B119" s="39"/>
      <c r="C119" s="39"/>
      <c r="D119" s="39"/>
      <c r="E119" s="39"/>
      <c r="F119" s="39"/>
      <c r="G119" s="39"/>
    </row>
    <row r="120" spans="1:7" ht="10.5" thickBot="1" x14ac:dyDescent="0.4">
      <c r="A120" s="26"/>
      <c r="B120" s="5" t="s">
        <v>264</v>
      </c>
      <c r="C120" s="5">
        <v>1</v>
      </c>
      <c r="D120" s="5">
        <v>14.11</v>
      </c>
      <c r="E120" s="5">
        <v>320</v>
      </c>
      <c r="F120" s="5">
        <v>1</v>
      </c>
      <c r="G120" s="5">
        <f>+C120*D120*E120*F120</f>
        <v>4515.2</v>
      </c>
    </row>
    <row r="121" spans="1:7" ht="10.5" thickBot="1" x14ac:dyDescent="0.4">
      <c r="A121" s="13"/>
      <c r="B121" s="5" t="s">
        <v>25</v>
      </c>
      <c r="C121" s="5">
        <v>0</v>
      </c>
      <c r="D121" s="5">
        <v>0</v>
      </c>
      <c r="E121" s="5">
        <v>0</v>
      </c>
      <c r="F121" s="5">
        <v>0</v>
      </c>
      <c r="G121" s="5">
        <f t="shared" ref="G121" si="19">+C121*D121*E121*F121</f>
        <v>0</v>
      </c>
    </row>
    <row r="122" spans="1:7" ht="10.5" thickBot="1" x14ac:dyDescent="0.4">
      <c r="A122" s="13"/>
      <c r="B122" s="5" t="s">
        <v>11</v>
      </c>
      <c r="C122" s="5"/>
      <c r="D122" s="5"/>
      <c r="E122" s="5"/>
      <c r="F122" s="5"/>
      <c r="G122" s="5"/>
    </row>
    <row r="123" spans="1:7" ht="10.5" thickBot="1" x14ac:dyDescent="0.4">
      <c r="A123" s="48" t="s">
        <v>82</v>
      </c>
      <c r="B123" s="49"/>
      <c r="C123" s="49"/>
      <c r="D123" s="49"/>
      <c r="E123" s="49"/>
      <c r="F123" s="50"/>
      <c r="G123" s="5">
        <f>SUM(G120:G122)</f>
        <v>4515.2</v>
      </c>
    </row>
    <row r="124" spans="1:7" ht="20.5" thickBot="1" x14ac:dyDescent="0.4">
      <c r="A124" s="8" t="str">
        <f>'PI skaičiuoklė'!C48</f>
        <v>Gauti licenciją: parengti rizikos valdymo politiką</v>
      </c>
      <c r="B124" s="39"/>
      <c r="C124" s="39"/>
      <c r="D124" s="39"/>
      <c r="E124" s="39"/>
      <c r="F124" s="39"/>
      <c r="G124" s="39"/>
    </row>
    <row r="125" spans="1:7" ht="20.5" thickBot="1" x14ac:dyDescent="0.4">
      <c r="A125" s="26"/>
      <c r="B125" s="5" t="s">
        <v>265</v>
      </c>
      <c r="C125" s="5">
        <v>1</v>
      </c>
      <c r="D125" s="5">
        <v>17.47</v>
      </c>
      <c r="E125" s="5">
        <v>320</v>
      </c>
      <c r="F125" s="5">
        <v>1</v>
      </c>
      <c r="G125" s="5">
        <f>+C125*D125*E125*F125</f>
        <v>5590.4</v>
      </c>
    </row>
    <row r="126" spans="1:7" ht="10.5" thickBot="1" x14ac:dyDescent="0.4">
      <c r="A126" s="13"/>
      <c r="B126" s="5" t="s">
        <v>186</v>
      </c>
      <c r="C126" s="5">
        <v>0</v>
      </c>
      <c r="D126" s="5">
        <v>0</v>
      </c>
      <c r="E126" s="5">
        <v>0</v>
      </c>
      <c r="F126" s="5">
        <v>0</v>
      </c>
      <c r="G126" s="5">
        <f t="shared" ref="G126" si="20">+C126*D126*E126*F126</f>
        <v>0</v>
      </c>
    </row>
    <row r="127" spans="1:7" ht="10.5" thickBot="1" x14ac:dyDescent="0.4">
      <c r="A127" s="13"/>
      <c r="B127" s="5" t="s">
        <v>11</v>
      </c>
      <c r="C127" s="5"/>
      <c r="D127" s="5"/>
      <c r="E127" s="5"/>
      <c r="F127" s="5"/>
      <c r="G127" s="5"/>
    </row>
    <row r="128" spans="1:7" ht="10.5" thickBot="1" x14ac:dyDescent="0.4">
      <c r="A128" s="48" t="s">
        <v>148</v>
      </c>
      <c r="B128" s="49"/>
      <c r="C128" s="49"/>
      <c r="D128" s="49"/>
      <c r="E128" s="49"/>
      <c r="F128" s="50"/>
      <c r="G128" s="5">
        <f>SUM(G125:G127)</f>
        <v>5590.4</v>
      </c>
    </row>
    <row r="129" spans="1:7" ht="10.5" thickBot="1" x14ac:dyDescent="0.4">
      <c r="A129" s="51" t="s">
        <v>83</v>
      </c>
      <c r="B129" s="52"/>
      <c r="C129" s="52"/>
      <c r="D129" s="52"/>
      <c r="E129" s="52"/>
      <c r="F129" s="53"/>
      <c r="G129" s="27">
        <f>SUM(G118,G123,G128)</f>
        <v>17286.400000000001</v>
      </c>
    </row>
    <row r="130" spans="1:7" ht="300.5" thickBot="1" x14ac:dyDescent="0.4">
      <c r="A130" s="24" t="str">
        <f>'PI skaičiuoklė'!B51</f>
        <v>4 straipsnis. 16 straipsnio pakeitimas                             2. Papildyti 16 straipsnį 9–14 dalimis: „&lt;...&gt;                        12. Bankai ir užsienio bankų filialai priežiūros institucijos prašymu privalo pateikti informaciją apie paslaugas, kurios teikiamos paties Lietuvos Respublikoje įsisteigusio arba esančio kliento arba sandorio šalies išimtine iniciatyva, jeigu tai pačiai finansinei grupei priklausančios įmonės, įsteigtos užsienio valstybėse, ne Europos Sąjungos valstybėse narėse, teikia tokias paslaugas.&lt;...&gt;“         5 straipsnis. 19 straipsnio pakeitimas 
Pakeisti 19 straipsnį ir jį išdėstyti taip:
„19 straipsnis. Licencijos užsienio banko filialui išdavimas &lt;...&gt;                      3. Užsienio bankas, norėdamas gauti licenciją filialo veiklai, priežiūros institucijai pateikia prašymą, šiuos dokumentus ir duomenis: &lt;...&gt;                      8) rašytinį patvirtinimą, kad užsienio banko priežiūros institucijai buvo pranešta apie prašymą įsteigti filialą Lietuvos Respublikoje bei apie šios dalies 3 punkte nurodytus dokumentus ir tas prašymas bei dokumentai jai buvo pateikti susipažinti; &lt;...&gt;“</v>
      </c>
      <c r="B130" s="4"/>
      <c r="C130" s="4"/>
      <c r="D130" s="4"/>
      <c r="E130" s="4"/>
      <c r="F130" s="4"/>
      <c r="G130" s="4"/>
    </row>
    <row r="131" spans="1:7" ht="30.5" thickBot="1" x14ac:dyDescent="0.4">
      <c r="A131" s="8" t="str">
        <f>'PI skaičiuoklė'!C52</f>
        <v>Pateikti informaciją priežiūros institucijai pagal Bankų įstatymo 16 straipsnio 2 dalies 12 punktą</v>
      </c>
      <c r="B131" s="4"/>
      <c r="C131" s="4"/>
      <c r="D131" s="4"/>
      <c r="E131" s="4"/>
      <c r="F131" s="4"/>
      <c r="G131" s="4"/>
    </row>
    <row r="132" spans="1:7" ht="10.5" thickBot="1" x14ac:dyDescent="0.4">
      <c r="A132" s="26"/>
      <c r="B132" s="5" t="s">
        <v>263</v>
      </c>
      <c r="C132" s="5">
        <v>1</v>
      </c>
      <c r="D132" s="5">
        <v>22.44</v>
      </c>
      <c r="E132" s="5">
        <v>1</v>
      </c>
      <c r="F132" s="5">
        <v>1</v>
      </c>
      <c r="G132" s="5">
        <f t="shared" ref="G132:G133" si="21">+C132*D132*E132*F132</f>
        <v>22.44</v>
      </c>
    </row>
    <row r="133" spans="1:7" ht="10.5" thickBot="1" x14ac:dyDescent="0.4">
      <c r="A133" s="13"/>
      <c r="B133" s="5" t="s">
        <v>27</v>
      </c>
      <c r="C133" s="5">
        <v>0</v>
      </c>
      <c r="D133" s="5">
        <v>0</v>
      </c>
      <c r="E133" s="5">
        <v>0</v>
      </c>
      <c r="F133" s="5">
        <v>0</v>
      </c>
      <c r="G133" s="5">
        <f t="shared" si="21"/>
        <v>0</v>
      </c>
    </row>
    <row r="134" spans="1:7" ht="10.5" thickBot="1" x14ac:dyDescent="0.4">
      <c r="A134" s="13"/>
      <c r="B134" s="5" t="s">
        <v>11</v>
      </c>
      <c r="C134" s="5"/>
      <c r="D134" s="5"/>
      <c r="E134" s="5"/>
      <c r="F134" s="5"/>
      <c r="G134" s="5"/>
    </row>
    <row r="135" spans="1:7" ht="10.5" thickBot="1" x14ac:dyDescent="0.4">
      <c r="A135" s="48" t="s">
        <v>84</v>
      </c>
      <c r="B135" s="49"/>
      <c r="C135" s="49"/>
      <c r="D135" s="49"/>
      <c r="E135" s="49"/>
      <c r="F135" s="50"/>
      <c r="G135" s="5">
        <f>SUM(G132:G134)</f>
        <v>22.44</v>
      </c>
    </row>
    <row r="136" spans="1:7" ht="30.5" thickBot="1" x14ac:dyDescent="0.4">
      <c r="A136" s="8" t="str">
        <f>'PI skaičiuoklė'!C53</f>
        <v>Pateikti dokumentus priežiūros institucijai pagal Bankų įstatymo 19 straipsnio 3 dalies 8 punktą</v>
      </c>
      <c r="B136" s="4"/>
      <c r="C136" s="4"/>
      <c r="D136" s="4"/>
      <c r="E136" s="4"/>
      <c r="F136" s="4"/>
      <c r="G136" s="4"/>
    </row>
    <row r="137" spans="1:7" ht="10.5" thickBot="1" x14ac:dyDescent="0.4">
      <c r="A137" s="26"/>
      <c r="B137" s="5" t="s">
        <v>263</v>
      </c>
      <c r="C137" s="5">
        <v>1</v>
      </c>
      <c r="D137" s="5">
        <v>22.44</v>
      </c>
      <c r="E137" s="5">
        <v>1</v>
      </c>
      <c r="F137" s="5">
        <v>1</v>
      </c>
      <c r="G137" s="5">
        <f t="shared" ref="G137:G138" si="22">+C137*D137*E137*F137</f>
        <v>22.44</v>
      </c>
    </row>
    <row r="138" spans="1:7" ht="10.5" thickBot="1" x14ac:dyDescent="0.4">
      <c r="A138" s="13"/>
      <c r="B138" s="5" t="s">
        <v>29</v>
      </c>
      <c r="C138" s="5">
        <v>0</v>
      </c>
      <c r="D138" s="5">
        <v>0</v>
      </c>
      <c r="E138" s="5">
        <v>0</v>
      </c>
      <c r="F138" s="5">
        <v>0</v>
      </c>
      <c r="G138" s="5">
        <f t="shared" si="22"/>
        <v>0</v>
      </c>
    </row>
    <row r="139" spans="1:7" ht="10.5" thickBot="1" x14ac:dyDescent="0.4">
      <c r="A139" s="13"/>
      <c r="B139" s="5" t="s">
        <v>11</v>
      </c>
      <c r="C139" s="5"/>
      <c r="D139" s="5"/>
      <c r="E139" s="5"/>
      <c r="F139" s="5"/>
      <c r="G139" s="5"/>
    </row>
    <row r="140" spans="1:7" ht="10.5" thickBot="1" x14ac:dyDescent="0.4">
      <c r="A140" s="48" t="s">
        <v>85</v>
      </c>
      <c r="B140" s="49"/>
      <c r="C140" s="49"/>
      <c r="D140" s="49"/>
      <c r="E140" s="49"/>
      <c r="F140" s="50"/>
      <c r="G140" s="5">
        <f>SUM(G137:G139)</f>
        <v>22.44</v>
      </c>
    </row>
    <row r="141" spans="1:7" ht="10.5" thickBot="1" x14ac:dyDescent="0.4">
      <c r="A141" s="8" t="str">
        <f>'PI skaičiuoklė'!C54</f>
        <v>Veiksmas B3</v>
      </c>
      <c r="B141" s="39"/>
      <c r="C141" s="39"/>
      <c r="D141" s="39"/>
      <c r="E141" s="39"/>
      <c r="F141" s="39"/>
      <c r="G141" s="39"/>
    </row>
    <row r="142" spans="1:7" ht="10.5" thickBot="1" x14ac:dyDescent="0.4">
      <c r="A142" s="26"/>
      <c r="B142" s="5" t="s">
        <v>183</v>
      </c>
      <c r="C142" s="5">
        <v>0</v>
      </c>
      <c r="D142" s="5">
        <v>0</v>
      </c>
      <c r="E142" s="5">
        <v>0</v>
      </c>
      <c r="F142" s="5">
        <v>0</v>
      </c>
      <c r="G142" s="5">
        <f>+C142*D142*E142*F142</f>
        <v>0</v>
      </c>
    </row>
    <row r="143" spans="1:7" ht="10.5" thickBot="1" x14ac:dyDescent="0.4">
      <c r="A143" s="13"/>
      <c r="B143" s="5" t="s">
        <v>184</v>
      </c>
      <c r="C143" s="5">
        <v>0</v>
      </c>
      <c r="D143" s="5">
        <v>0</v>
      </c>
      <c r="E143" s="5">
        <v>0</v>
      </c>
      <c r="F143" s="5">
        <v>0</v>
      </c>
      <c r="G143" s="5">
        <f t="shared" ref="G143" si="23">+C143*D143*E143*F143</f>
        <v>0</v>
      </c>
    </row>
    <row r="144" spans="1:7" ht="10.5" thickBot="1" x14ac:dyDescent="0.4">
      <c r="A144" s="13"/>
      <c r="B144" s="5" t="s">
        <v>11</v>
      </c>
      <c r="C144" s="5"/>
      <c r="D144" s="5"/>
      <c r="E144" s="5"/>
      <c r="F144" s="5"/>
      <c r="G144" s="5"/>
    </row>
    <row r="145" spans="1:7" ht="10.5" thickBot="1" x14ac:dyDescent="0.4">
      <c r="A145" s="48" t="s">
        <v>182</v>
      </c>
      <c r="B145" s="49"/>
      <c r="C145" s="49"/>
      <c r="D145" s="49"/>
      <c r="E145" s="49"/>
      <c r="F145" s="50"/>
      <c r="G145" s="5">
        <f>SUM(G142:G144)</f>
        <v>0</v>
      </c>
    </row>
    <row r="146" spans="1:7" ht="10.5" thickBot="1" x14ac:dyDescent="0.4">
      <c r="A146" s="51" t="s">
        <v>86</v>
      </c>
      <c r="B146" s="52"/>
      <c r="C146" s="52"/>
      <c r="D146" s="52"/>
      <c r="E146" s="52"/>
      <c r="F146" s="53"/>
      <c r="G146" s="27">
        <f>SUM(G135,G140,G145)</f>
        <v>44.88</v>
      </c>
    </row>
    <row r="147" spans="1:7" ht="408.75" customHeight="1" thickBot="1" x14ac:dyDescent="0.4">
      <c r="A147" s="24" t="str">
        <f>'PI skaičiuoklė'!B57</f>
        <v>10 straipsnis. Įstatymo papildymas septintuoju_1 skirsniu                      Papildyti Įstatymą septintuoju_1 skirsniu:            „SEPTINTASIS_1 SKIRSNIS
REIKŠMINGOS ĮSTATINIO KAPITALO IR (ARBA) BALSAVIMO TEISIŲ DALIES ĮSIGIJIMAS ARBA PERLEIDIMAS                         56_2 straipsnis. Pranešimas apie reikšmingos įstatinio kapitalo ir (arba) balsavimo teisių dalies įsigijimą             1. Asmuo – bankas, finansų kontroliuojančioji bendrovė ar mišrios veiklos finansų kontroliuojančioji įmonė, kurioms taikoma Įmonių, priklausančių finansų konglomeratui, papildomos priežiūros įstatymo 12_1 straipsnio 1 dalies nuostata, – kuris ketina tiesiogiai arba netiesiogiai įsigyti kito finansų arba ne finansų sektoriaus subjekto reikšmingą įstatinio kapitalo ir (arba) balsavimo teisių dalį (toliau šiame skirsnyje – ketinantis įsigyti asmuo), privalo iš anksto apie ketinamą įsigyti kito finansų arba ne finansų sektoriaus subjekto reikšmingą įstatinio kapitalo ir (arba) balsavimo teisių dalį (toliau šiame skirsnyje – ketinamas įsigijimas) raštu pranešti priežiūros institucijai.&lt;...&gt; 11 straipsnis. Įstatymo papildymas septintuoju_2 skirsniu  Papildyti Įstatymą septintuoju_2 skirsniu: „SEPTINTASIS_2 SKIRSNIS
REIKŠMINGAS TURTO IR (ARBA) ĮSIPAREIGOJIMŲ PERLEIDIMAS                         56_6 straipsnis. Pranešimas apie reikšmingą turto ir (arba) įsipareigojimų perleidimą
1. Bankas, finansų kontroliuojančioji bendrovė ar mišrios veiklos finansų kontroliuojančioji įmonė, kurioms taikoma Įmonių, priklausančių finansų konglomeratui, papildomos priežiūros įstatymo 121 straipsnio 1 dalies nuostata, turi pareigą iš anksto priežiūros institucijai raštu pranešti apie reikšmingą turto ir (arba) įsipareigojimų perleidimą, kurį jie ketina atlikti sudarydami pardavimo arba bet kokį kitą sandorį (toliau šiame skirsnyje – sandoris). Pareiga pranešti taip pat taikoma atskirai kiekvienam šioje dalyje nurodytam subjektui, kai sandoris sudaromas tos pačios finansinės grupės viduje. Pareiga pranešti taikoma atskirai kiekvienam šioje dalyje nurodytam subjektui, dalyvaujančiam tame pačiame sandoryje. Priežiūros institucija nedelsdama, ne vėliau kaip per 10 darbo dienų nuo pranešimo gavimo dienos, raštu patvirtina pranešimo gavimą.&lt;...&gt; 12 straipsnis. Įstatymo papildymas septintuoju_3 skirsniu Papildyti įstatymą septintuoju_3 skirsniu: „SEPTINTASIS_3 SKIRSNIS
ĮMONIŲ SUSIJUNGIMAS IR SKAIDYMAS &lt;...&gt;                   56_8 straipsnis. Pranešimas apie susijungimą ar skaidymą ir susijungimo ar skaidymo vertinimas
1. Bankas, finansų kontroliuojančioji bendrovė ar mišrios veiklos finansų kontroliuojančioji įmonė, kurioms taikoma Įmonių, priklausančių finansų konglomeratui, papildomos priežiūros įstatymo 12_1 straipsnio 1 dalies nuostata, vykdantys susijungimą ar skaidymą, patvirtinę susijungimo ar skaidymo sąlygų projektą ir prieš užbaigdami susijungimą ar skaidymą, privalo pranešti priežiūros institucijai, kuri bus atsakinga už subjektų, įsteigtų įvykdžius tokį susijungimą ar skaidymą, priežiūrą, vadovaudamiesi Komisijos deleguotojo reglamento, priimamo pagal Direktyvos 2013/36/ES 27b straipsnio 7 dalies c punktą, nustatyta tvarka. &lt;...&gt;“</v>
      </c>
      <c r="B147" s="4"/>
      <c r="C147" s="4"/>
      <c r="D147" s="4"/>
      <c r="E147" s="4"/>
      <c r="F147" s="4"/>
      <c r="G147" s="4"/>
    </row>
    <row r="148" spans="1:7" ht="30.5" thickBot="1" x14ac:dyDescent="0.4">
      <c r="A148" s="8" t="str">
        <f>'PI skaičiuoklė'!C58</f>
        <v>Pateikti informaciją priežiūros institucijai pagal Bankų įstatymo 56_2 straipsnį</v>
      </c>
      <c r="B148" s="4"/>
      <c r="C148" s="4"/>
      <c r="D148" s="4"/>
      <c r="E148" s="4"/>
      <c r="F148" s="4"/>
      <c r="G148" s="4"/>
    </row>
    <row r="149" spans="1:7" ht="24.75" customHeight="1" thickBot="1" x14ac:dyDescent="0.4">
      <c r="A149" s="26"/>
      <c r="B149" s="5" t="s">
        <v>263</v>
      </c>
      <c r="C149" s="5">
        <v>1</v>
      </c>
      <c r="D149" s="5">
        <v>22.44</v>
      </c>
      <c r="E149" s="5">
        <v>1</v>
      </c>
      <c r="F149" s="5">
        <v>1</v>
      </c>
      <c r="G149" s="5">
        <f t="shared" ref="G149:G150" si="24">+C149*D149*E149*F149</f>
        <v>22.44</v>
      </c>
    </row>
    <row r="150" spans="1:7" ht="10.5" thickBot="1" x14ac:dyDescent="0.4">
      <c r="A150" s="13"/>
      <c r="B150" s="5" t="s">
        <v>151</v>
      </c>
      <c r="C150" s="5">
        <v>0</v>
      </c>
      <c r="D150" s="5">
        <v>0</v>
      </c>
      <c r="E150" s="5">
        <v>0</v>
      </c>
      <c r="F150" s="5">
        <v>0</v>
      </c>
      <c r="G150" s="5">
        <f t="shared" si="24"/>
        <v>0</v>
      </c>
    </row>
    <row r="151" spans="1:7" ht="10.5" thickBot="1" x14ac:dyDescent="0.4">
      <c r="A151" s="13"/>
      <c r="B151" s="5" t="s">
        <v>11</v>
      </c>
      <c r="C151" s="5"/>
      <c r="D151" s="5"/>
      <c r="E151" s="5"/>
      <c r="F151" s="5"/>
      <c r="G151" s="5"/>
    </row>
    <row r="152" spans="1:7" ht="10.5" thickBot="1" x14ac:dyDescent="0.4">
      <c r="A152" s="48" t="s">
        <v>154</v>
      </c>
      <c r="B152" s="49"/>
      <c r="C152" s="49"/>
      <c r="D152" s="49"/>
      <c r="E152" s="49"/>
      <c r="F152" s="50"/>
      <c r="G152" s="5">
        <f>SUM(G149:G151)</f>
        <v>22.44</v>
      </c>
    </row>
    <row r="153" spans="1:7" ht="30.5" thickBot="1" x14ac:dyDescent="0.4">
      <c r="A153" s="8" t="str">
        <f>'PI skaičiuoklė'!C59</f>
        <v>Pateikti informaciją priežiūros institucijai pagal Bankų įstatymo 56_6 straipsnį</v>
      </c>
      <c r="B153" s="4"/>
      <c r="C153" s="4"/>
      <c r="D153" s="4"/>
      <c r="E153" s="4"/>
      <c r="F153" s="4"/>
      <c r="G153" s="4"/>
    </row>
    <row r="154" spans="1:7" ht="21.75" customHeight="1" thickBot="1" x14ac:dyDescent="0.4">
      <c r="A154" s="26"/>
      <c r="B154" s="5" t="s">
        <v>263</v>
      </c>
      <c r="C154" s="5">
        <v>1</v>
      </c>
      <c r="D154" s="5">
        <v>22.44</v>
      </c>
      <c r="E154" s="5">
        <v>1</v>
      </c>
      <c r="F154" s="5">
        <v>1</v>
      </c>
      <c r="G154" s="5">
        <f t="shared" ref="G154:G155" si="25">+C154*D154*E154*F154</f>
        <v>22.44</v>
      </c>
    </row>
    <row r="155" spans="1:7" ht="10.5" thickBot="1" x14ac:dyDescent="0.4">
      <c r="A155" s="13"/>
      <c r="B155" s="5" t="s">
        <v>153</v>
      </c>
      <c r="C155" s="5">
        <v>0</v>
      </c>
      <c r="D155" s="5">
        <v>0</v>
      </c>
      <c r="E155" s="5">
        <v>0</v>
      </c>
      <c r="F155" s="5">
        <v>0</v>
      </c>
      <c r="G155" s="5">
        <f t="shared" si="25"/>
        <v>0</v>
      </c>
    </row>
    <row r="156" spans="1:7" ht="10.5" thickBot="1" x14ac:dyDescent="0.4">
      <c r="A156" s="13"/>
      <c r="B156" s="5" t="s">
        <v>11</v>
      </c>
      <c r="C156" s="5"/>
      <c r="D156" s="5"/>
      <c r="E156" s="5"/>
      <c r="F156" s="5"/>
      <c r="G156" s="5"/>
    </row>
    <row r="157" spans="1:7" ht="10.5" thickBot="1" x14ac:dyDescent="0.4">
      <c r="A157" s="48" t="s">
        <v>155</v>
      </c>
      <c r="B157" s="49"/>
      <c r="C157" s="49"/>
      <c r="D157" s="49"/>
      <c r="E157" s="49"/>
      <c r="F157" s="50"/>
      <c r="G157" s="5">
        <f>SUM(G154:G156)</f>
        <v>22.44</v>
      </c>
    </row>
    <row r="158" spans="1:7" ht="30.5" thickBot="1" x14ac:dyDescent="0.4">
      <c r="A158" s="8" t="str">
        <f>'PI skaičiuoklė'!C60</f>
        <v>Pateikti informaciją priežiūros institucijai pagal Bankų įstatymo 56_8 straipsnį</v>
      </c>
      <c r="B158" s="39"/>
      <c r="C158" s="39"/>
      <c r="D158" s="39"/>
      <c r="E158" s="39"/>
      <c r="F158" s="39"/>
      <c r="G158" s="39"/>
    </row>
    <row r="159" spans="1:7" ht="24" customHeight="1" thickBot="1" x14ac:dyDescent="0.4">
      <c r="A159" s="26"/>
      <c r="B159" s="5" t="s">
        <v>263</v>
      </c>
      <c r="C159" s="5">
        <v>1</v>
      </c>
      <c r="D159" s="5">
        <v>22.44</v>
      </c>
      <c r="E159" s="5">
        <v>1</v>
      </c>
      <c r="F159" s="5">
        <v>1</v>
      </c>
      <c r="G159" s="5">
        <f>+C159*D159*E159*F159</f>
        <v>22.44</v>
      </c>
    </row>
    <row r="160" spans="1:7" ht="10.5" thickBot="1" x14ac:dyDescent="0.4">
      <c r="A160" s="13"/>
      <c r="B160" s="5" t="s">
        <v>191</v>
      </c>
      <c r="C160" s="5">
        <v>0</v>
      </c>
      <c r="D160" s="5">
        <v>0</v>
      </c>
      <c r="E160" s="5">
        <v>0</v>
      </c>
      <c r="F160" s="5">
        <v>0</v>
      </c>
      <c r="G160" s="5">
        <f t="shared" ref="G160" si="26">+C160*D160*E160*F160</f>
        <v>0</v>
      </c>
    </row>
    <row r="161" spans="1:7" ht="10.5" thickBot="1" x14ac:dyDescent="0.4">
      <c r="A161" s="13"/>
      <c r="B161" s="5" t="s">
        <v>11</v>
      </c>
      <c r="C161" s="5"/>
      <c r="D161" s="5"/>
      <c r="E161" s="5"/>
      <c r="F161" s="5"/>
      <c r="G161" s="5"/>
    </row>
    <row r="162" spans="1:7" ht="10.5" thickBot="1" x14ac:dyDescent="0.4">
      <c r="A162" s="48" t="s">
        <v>192</v>
      </c>
      <c r="B162" s="49"/>
      <c r="C162" s="49"/>
      <c r="D162" s="49"/>
      <c r="E162" s="49"/>
      <c r="F162" s="50"/>
      <c r="G162" s="5">
        <f>SUM(G159:G161)</f>
        <v>22.44</v>
      </c>
    </row>
    <row r="163" spans="1:7" ht="10.5" thickBot="1" x14ac:dyDescent="0.4">
      <c r="A163" s="51" t="s">
        <v>164</v>
      </c>
      <c r="B163" s="52"/>
      <c r="C163" s="52"/>
      <c r="D163" s="52"/>
      <c r="E163" s="52"/>
      <c r="F163" s="53"/>
      <c r="G163" s="27">
        <f>SUM(G152,G157,G162)</f>
        <v>67.320000000000007</v>
      </c>
    </row>
    <row r="164" spans="1:7" ht="409.6" thickBot="1" x14ac:dyDescent="0.4">
      <c r="A164" s="24" t="str">
        <f>'PI skaičiuoklė'!B63</f>
        <v>18 straipsnis. 67 straipsnio pakeitimas &lt;...&gt;     4. Papildyti 67 straipsnio 2 dalį 23 punktu:
„23) reikalauti, kad bankas sumažintų riziką, kylančią trumpuoju, vidutinės trukmės ir ilguoju laikotarpiais dėl aplinkosaugos, socialinės ir valdymo rizikos veiksnių, įskaitant riziką, kylančią dėl korekcijos proceso ir pertvarkos tendencijų, kaip ji apibrėžta 2025 m. sausio 8 d. Europos bankininkystės institucijos Aplinkos, socialinės ir valdymo (ASV) rizikos valdymo gairėse (EBA/GL/2025/01), siekiant atitinkamų Europos Sąjungos, Europos Sąjungos valstybių narių ar užsienio valstybių teisinių ir riziką ribojančio reguliavimo tikslų, pritaikydamas savo verslo strategijas, valdymą ir rizikos valdymą, dėl ko galėtų būti paprašyta priežiūros institucijos nustatyta tvarka patikslinti banko planuose nustatytus tikslus, priemones ir veiksmus taip, kad jie atitiktų priežiūros institucijos reikalavimus, keliamus aplinkosaugos, socialinei ir valdymo rizikai valdyti;“.
5. Papildyti 67 straipsnio 2 dalį 24 punktu:
„24) reikalauti, kad bankas atliktų testavimą nepalankiausiomis sąlygomis (angl. stress-testing) arba atsparumo rizikai vertinimo scenarijų analizę (angl. scenario analysis), kaip jie apibrėžti 2018 m. liepos 19 d. Europos bankininkystės institucijos Gairėse dėl įstaigų testavimo nepalankiausiomis sąlygomis (EBA/GL/2018/04), rizikai, kylančiai dėl kriptoturto pozicijų ir kriptoturto paslaugų teikimo, įvertinti.“</v>
      </c>
      <c r="B164" s="4"/>
      <c r="C164" s="4"/>
      <c r="D164" s="4"/>
      <c r="E164" s="4"/>
      <c r="F164" s="4"/>
      <c r="G164" s="4"/>
    </row>
    <row r="165" spans="1:7" ht="20.5" thickBot="1" x14ac:dyDescent="0.4">
      <c r="A165" s="8" t="str">
        <f>'PI skaičiuoklė'!C64</f>
        <v>Mažinti aplinkosaugos, socialinę ir valdymo riziką</v>
      </c>
      <c r="B165" s="4"/>
      <c r="C165" s="4"/>
      <c r="D165" s="4"/>
      <c r="E165" s="4"/>
      <c r="F165" s="4"/>
      <c r="G165" s="4"/>
    </row>
    <row r="166" spans="1:7" ht="20.5" thickBot="1" x14ac:dyDescent="0.4">
      <c r="A166" s="26"/>
      <c r="B166" s="5" t="s">
        <v>265</v>
      </c>
      <c r="C166" s="5">
        <v>1</v>
      </c>
      <c r="D166" s="5">
        <v>17.47</v>
      </c>
      <c r="E166" s="5">
        <v>2</v>
      </c>
      <c r="F166" s="5">
        <v>250</v>
      </c>
      <c r="G166" s="5">
        <f>+C166*D166*E166*F166</f>
        <v>8735</v>
      </c>
    </row>
    <row r="167" spans="1:7" ht="10.5" thickBot="1" x14ac:dyDescent="0.4">
      <c r="A167" s="13"/>
      <c r="B167" s="5" t="s">
        <v>161</v>
      </c>
      <c r="C167" s="5">
        <v>0</v>
      </c>
      <c r="D167" s="5">
        <v>0</v>
      </c>
      <c r="E167" s="5">
        <v>0</v>
      </c>
      <c r="F167" s="5">
        <v>0</v>
      </c>
      <c r="G167" s="5">
        <f t="shared" ref="G167" si="27">+C167*D167*E167*F167</f>
        <v>0</v>
      </c>
    </row>
    <row r="168" spans="1:7" ht="10.5" thickBot="1" x14ac:dyDescent="0.4">
      <c r="A168" s="13"/>
      <c r="B168" s="5" t="s">
        <v>11</v>
      </c>
      <c r="C168" s="5"/>
      <c r="D168" s="5"/>
      <c r="E168" s="5"/>
      <c r="F168" s="5"/>
      <c r="G168" s="5"/>
    </row>
    <row r="169" spans="1:7" ht="10.5" thickBot="1" x14ac:dyDescent="0.4">
      <c r="A169" s="48" t="s">
        <v>157</v>
      </c>
      <c r="B169" s="49"/>
      <c r="C169" s="49"/>
      <c r="D169" s="49"/>
      <c r="E169" s="49"/>
      <c r="F169" s="50"/>
      <c r="G169" s="5">
        <f>SUM(G166:G168)</f>
        <v>8735</v>
      </c>
    </row>
    <row r="170" spans="1:7" ht="10.5" thickBot="1" x14ac:dyDescent="0.4">
      <c r="A170" s="8" t="str">
        <f>'PI skaičiuoklė'!C65</f>
        <v>Patikslinti dokumentus</v>
      </c>
      <c r="B170" s="4"/>
      <c r="C170" s="4"/>
      <c r="D170" s="4"/>
      <c r="E170" s="4"/>
      <c r="F170" s="4"/>
      <c r="G170" s="4"/>
    </row>
    <row r="171" spans="1:7" ht="20.5" thickBot="1" x14ac:dyDescent="0.4">
      <c r="A171" s="26"/>
      <c r="B171" s="5" t="s">
        <v>265</v>
      </c>
      <c r="C171" s="5">
        <v>1</v>
      </c>
      <c r="D171" s="5">
        <v>17.47</v>
      </c>
      <c r="E171" s="5">
        <v>8</v>
      </c>
      <c r="F171" s="5">
        <v>1</v>
      </c>
      <c r="G171" s="5">
        <f t="shared" ref="G171:G172" si="28">+C171*D171*E171*F171</f>
        <v>139.76</v>
      </c>
    </row>
    <row r="172" spans="1:7" ht="10.5" thickBot="1" x14ac:dyDescent="0.4">
      <c r="A172" s="13"/>
      <c r="B172" s="5" t="s">
        <v>163</v>
      </c>
      <c r="C172" s="5">
        <v>0</v>
      </c>
      <c r="D172" s="5">
        <v>0</v>
      </c>
      <c r="E172" s="5">
        <v>0</v>
      </c>
      <c r="F172" s="5">
        <v>0</v>
      </c>
      <c r="G172" s="5">
        <f t="shared" si="28"/>
        <v>0</v>
      </c>
    </row>
    <row r="173" spans="1:7" ht="10.5" thickBot="1" x14ac:dyDescent="0.4">
      <c r="A173" s="13"/>
      <c r="B173" s="5" t="s">
        <v>11</v>
      </c>
      <c r="C173" s="5"/>
      <c r="D173" s="5"/>
      <c r="E173" s="5"/>
      <c r="F173" s="5"/>
      <c r="G173" s="5"/>
    </row>
    <row r="174" spans="1:7" ht="10.5" thickBot="1" x14ac:dyDescent="0.4">
      <c r="A174" s="48" t="s">
        <v>158</v>
      </c>
      <c r="B174" s="49"/>
      <c r="C174" s="49"/>
      <c r="D174" s="49"/>
      <c r="E174" s="49"/>
      <c r="F174" s="50"/>
      <c r="G174" s="5">
        <f>SUM(G171:G173)</f>
        <v>139.76</v>
      </c>
    </row>
    <row r="175" spans="1:7" ht="89.25" customHeight="1" thickBot="1" x14ac:dyDescent="0.4">
      <c r="A175" s="8" t="str">
        <f>'PI skaičiuoklė'!C66</f>
        <v>Įvertinti riziką, kylančią dėl kriptoturto pozicijų ir kriptoturto paslaugų teikimo (įskaitant įvertinimus, atliekant testavimą nepalankiausiomis sąlygomis arba atsparumo rizikai vertinimo scenarijus)</v>
      </c>
      <c r="B175" s="39"/>
      <c r="C175" s="39"/>
      <c r="D175" s="39"/>
      <c r="E175" s="39"/>
      <c r="F175" s="39"/>
      <c r="G175" s="39"/>
    </row>
    <row r="176" spans="1:7" ht="20.5" thickBot="1" x14ac:dyDescent="0.4">
      <c r="A176" s="26"/>
      <c r="B176" s="5" t="s">
        <v>265</v>
      </c>
      <c r="C176" s="5">
        <v>1</v>
      </c>
      <c r="D176" s="5">
        <v>17.47</v>
      </c>
      <c r="E176" s="5">
        <v>2</v>
      </c>
      <c r="F176" s="5">
        <v>250</v>
      </c>
      <c r="G176" s="5">
        <f>+C176*D176*E176*F176</f>
        <v>8735</v>
      </c>
    </row>
    <row r="177" spans="1:7" ht="10.5" thickBot="1" x14ac:dyDescent="0.4">
      <c r="A177" s="13"/>
      <c r="B177" s="5" t="s">
        <v>194</v>
      </c>
      <c r="C177" s="5">
        <v>0</v>
      </c>
      <c r="D177" s="5">
        <v>0</v>
      </c>
      <c r="E177" s="5">
        <v>0</v>
      </c>
      <c r="F177" s="5">
        <v>0</v>
      </c>
      <c r="G177" s="5">
        <f t="shared" ref="G177" si="29">+C177*D177*E177*F177</f>
        <v>0</v>
      </c>
    </row>
    <row r="178" spans="1:7" ht="10.5" thickBot="1" x14ac:dyDescent="0.4">
      <c r="A178" s="13"/>
      <c r="B178" s="5" t="s">
        <v>11</v>
      </c>
      <c r="C178" s="5"/>
      <c r="D178" s="5"/>
      <c r="E178" s="5"/>
      <c r="F178" s="5"/>
      <c r="G178" s="5"/>
    </row>
    <row r="179" spans="1:7" ht="10.5" thickBot="1" x14ac:dyDescent="0.4">
      <c r="A179" s="48" t="s">
        <v>195</v>
      </c>
      <c r="B179" s="49"/>
      <c r="C179" s="49"/>
      <c r="D179" s="49"/>
      <c r="E179" s="49"/>
      <c r="F179" s="50"/>
      <c r="G179" s="5">
        <f>SUM(G176:G178)</f>
        <v>8735</v>
      </c>
    </row>
    <row r="180" spans="1:7" ht="10.5" thickBot="1" x14ac:dyDescent="0.4">
      <c r="A180" s="51" t="s">
        <v>165</v>
      </c>
      <c r="B180" s="52"/>
      <c r="C180" s="52"/>
      <c r="D180" s="52"/>
      <c r="E180" s="52"/>
      <c r="F180" s="53"/>
      <c r="G180" s="27">
        <f>SUM(G169,G174,G179)</f>
        <v>17609.760000000002</v>
      </c>
    </row>
    <row r="181" spans="1:7" ht="230.5" thickBot="1" x14ac:dyDescent="0.4">
      <c r="A181" s="24" t="str">
        <f>'PI skaičiuoklė'!B69</f>
        <v>23 straipsnis. Įstatymo papildymas dešimtuoju_2 skirsniu Papildyti Įstatymą dešimtuoju_2 skirsniu:„DEŠIMTASIS_2 SKIRSNIS
PAPILDOMOS NUOSTATOS DĖL UŽSIENIO BANKŲ, LICENCIJUOTŲ NE EUROPOS SĄJUNGOS VALSTYBĖSE NARĖSE, FILIALŲ &lt;...&gt;           77_5 straipsnis. Valdymas, apskaita, auditas, priežiūrinis tikrinimas ir vertinimas &lt;...&gt; 2. Audito įmonė arba auditorius, atlikdami užsienio banko filialo metinių finansinių ataskaitų auditą, kartu turi įvertinti, kaip užsienio banko filialas laikosi vidaus valdymo, rizikos valdymo ir apskaitos tvarkymo reikalavimų, nustatytų bankų veiklą ir apskaitos tvarkymą reglamentuojančiuose teisės aktuose, ir priežiūros institucijai pateikti ataskaitą, kurioje būtų išdėstyti vertinimo metu nustatyti faktai ir išvados. &lt;...&gt;“</v>
      </c>
      <c r="B181" s="4"/>
      <c r="C181" s="4"/>
      <c r="D181" s="4"/>
      <c r="E181" s="4"/>
      <c r="F181" s="4"/>
      <c r="G181" s="4"/>
    </row>
    <row r="182" spans="1:7" ht="60" customHeight="1" thickBot="1" x14ac:dyDescent="0.4">
      <c r="A182" s="8" t="str">
        <f>'PI skaičiuoklė'!C70</f>
        <v>Užtikrinti, kad būtų atliktas užsienio bankų, licencijuotų ne Europos Sąjungos valstybėse narėse, filialo, įsteigto Lietuvos Respublikoje, auditas</v>
      </c>
      <c r="B182" s="4"/>
      <c r="C182" s="4"/>
      <c r="D182" s="4"/>
      <c r="E182" s="4"/>
      <c r="F182" s="4"/>
      <c r="G182" s="4"/>
    </row>
    <row r="183" spans="1:7" ht="10.5" thickBot="1" x14ac:dyDescent="0.4">
      <c r="A183" s="26"/>
      <c r="B183" s="5" t="s">
        <v>264</v>
      </c>
      <c r="C183" s="5">
        <v>1</v>
      </c>
      <c r="D183" s="5">
        <v>14.11</v>
      </c>
      <c r="E183" s="5">
        <v>480</v>
      </c>
      <c r="F183" s="5">
        <v>1</v>
      </c>
      <c r="G183" s="5">
        <f t="shared" ref="G183:G184" si="30">+C183*D183*E183*F183</f>
        <v>6772.7999999999993</v>
      </c>
    </row>
    <row r="184" spans="1:7" ht="10.5" thickBot="1" x14ac:dyDescent="0.4">
      <c r="A184" s="13"/>
      <c r="B184" s="5" t="s">
        <v>167</v>
      </c>
      <c r="C184" s="5">
        <v>0</v>
      </c>
      <c r="D184" s="5">
        <v>0</v>
      </c>
      <c r="E184" s="5">
        <v>0</v>
      </c>
      <c r="F184" s="5">
        <v>0</v>
      </c>
      <c r="G184" s="5">
        <f t="shared" si="30"/>
        <v>0</v>
      </c>
    </row>
    <row r="185" spans="1:7" ht="10.5" thickBot="1" x14ac:dyDescent="0.4">
      <c r="A185" s="13"/>
      <c r="B185" s="5" t="s">
        <v>11</v>
      </c>
      <c r="C185" s="5"/>
      <c r="D185" s="5"/>
      <c r="E185" s="5"/>
      <c r="F185" s="5"/>
      <c r="G185" s="5"/>
    </row>
    <row r="186" spans="1:7" ht="10.5" thickBot="1" x14ac:dyDescent="0.4">
      <c r="A186" s="48" t="s">
        <v>170</v>
      </c>
      <c r="B186" s="49"/>
      <c r="C186" s="49"/>
      <c r="D186" s="49"/>
      <c r="E186" s="49"/>
      <c r="F186" s="50"/>
      <c r="G186" s="5">
        <f>SUM(G183:G185)</f>
        <v>6772.7999999999993</v>
      </c>
    </row>
    <row r="187" spans="1:7" ht="51" customHeight="1" thickBot="1" x14ac:dyDescent="0.4">
      <c r="A187" s="8" t="str">
        <f>'PI skaičiuoklė'!C71</f>
        <v>Įvertinti, kaip užsienio banko filialas laikosi vidaus valdymo, rizikos valdymo ir apskaitos tvarkymo reikalavimų</v>
      </c>
      <c r="B187" s="4"/>
      <c r="C187" s="4"/>
      <c r="D187" s="4"/>
      <c r="E187" s="4"/>
      <c r="F187" s="4"/>
      <c r="G187" s="4"/>
    </row>
    <row r="188" spans="1:7" ht="10.5" thickBot="1" x14ac:dyDescent="0.4">
      <c r="A188" s="26"/>
      <c r="B188" s="5" t="s">
        <v>264</v>
      </c>
      <c r="C188" s="5">
        <v>1</v>
      </c>
      <c r="D188" s="5">
        <v>14.11</v>
      </c>
      <c r="E188" s="5">
        <v>16</v>
      </c>
      <c r="F188" s="5">
        <v>1</v>
      </c>
      <c r="G188" s="5">
        <f t="shared" ref="G188:G189" si="31">+C188*D188*E188*F188</f>
        <v>225.76</v>
      </c>
    </row>
    <row r="189" spans="1:7" ht="10.5" thickBot="1" x14ac:dyDescent="0.4">
      <c r="A189" s="13"/>
      <c r="B189" s="5" t="s">
        <v>168</v>
      </c>
      <c r="C189" s="5">
        <v>0</v>
      </c>
      <c r="D189" s="5">
        <v>0</v>
      </c>
      <c r="E189" s="5">
        <v>0</v>
      </c>
      <c r="F189" s="5">
        <v>0</v>
      </c>
      <c r="G189" s="5">
        <f t="shared" si="31"/>
        <v>0</v>
      </c>
    </row>
    <row r="190" spans="1:7" ht="10.5" thickBot="1" x14ac:dyDescent="0.4">
      <c r="A190" s="13"/>
      <c r="B190" s="5" t="s">
        <v>11</v>
      </c>
      <c r="C190" s="5"/>
      <c r="D190" s="5"/>
      <c r="E190" s="5"/>
      <c r="F190" s="5"/>
      <c r="G190" s="5"/>
    </row>
    <row r="191" spans="1:7" ht="10.5" thickBot="1" x14ac:dyDescent="0.4">
      <c r="A191" s="48" t="s">
        <v>171</v>
      </c>
      <c r="B191" s="49"/>
      <c r="C191" s="49"/>
      <c r="D191" s="49"/>
      <c r="E191" s="49"/>
      <c r="F191" s="50"/>
      <c r="G191" s="5">
        <f>SUM(G188:G190)</f>
        <v>225.76</v>
      </c>
    </row>
    <row r="192" spans="1:7" ht="20.5" thickBot="1" x14ac:dyDescent="0.4">
      <c r="A192" s="8" t="str">
        <f>'PI skaičiuoklė'!C72</f>
        <v>Pateikti ataskaitą priežiūros institucijai</v>
      </c>
      <c r="B192" s="39"/>
      <c r="C192" s="39"/>
      <c r="D192" s="39"/>
      <c r="E192" s="39"/>
      <c r="F192" s="39"/>
      <c r="G192" s="39"/>
    </row>
    <row r="193" spans="1:7" ht="10.5" thickBot="1" x14ac:dyDescent="0.4">
      <c r="A193" s="26"/>
      <c r="B193" s="5" t="s">
        <v>264</v>
      </c>
      <c r="C193" s="5">
        <v>1</v>
      </c>
      <c r="D193" s="5">
        <v>14.11</v>
      </c>
      <c r="E193" s="5">
        <v>1</v>
      </c>
      <c r="F193" s="5">
        <v>1</v>
      </c>
      <c r="G193" s="5">
        <f>+C193*D193*E193*F193</f>
        <v>14.11</v>
      </c>
    </row>
    <row r="194" spans="1:7" ht="10.5" thickBot="1" x14ac:dyDescent="0.4">
      <c r="A194" s="13"/>
      <c r="B194" s="5" t="s">
        <v>197</v>
      </c>
      <c r="C194" s="5">
        <v>0</v>
      </c>
      <c r="D194" s="5">
        <v>0</v>
      </c>
      <c r="E194" s="5">
        <v>0</v>
      </c>
      <c r="F194" s="5">
        <v>0</v>
      </c>
      <c r="G194" s="5">
        <f t="shared" ref="G194" si="32">+C194*D194*E194*F194</f>
        <v>0</v>
      </c>
    </row>
    <row r="195" spans="1:7" ht="10.5" thickBot="1" x14ac:dyDescent="0.4">
      <c r="A195" s="13"/>
      <c r="B195" s="5" t="s">
        <v>11</v>
      </c>
      <c r="C195" s="5"/>
      <c r="D195" s="5"/>
      <c r="E195" s="5"/>
      <c r="F195" s="5"/>
      <c r="G195" s="5"/>
    </row>
    <row r="196" spans="1:7" ht="10.5" thickBot="1" x14ac:dyDescent="0.4">
      <c r="A196" s="48" t="s">
        <v>198</v>
      </c>
      <c r="B196" s="49"/>
      <c r="C196" s="49"/>
      <c r="D196" s="49"/>
      <c r="E196" s="49"/>
      <c r="F196" s="50"/>
      <c r="G196" s="5">
        <f>SUM(G193:G195)</f>
        <v>14.11</v>
      </c>
    </row>
    <row r="197" spans="1:7" ht="10.5" thickBot="1" x14ac:dyDescent="0.4">
      <c r="A197" s="51" t="s">
        <v>173</v>
      </c>
      <c r="B197" s="52"/>
      <c r="C197" s="52"/>
      <c r="D197" s="52"/>
      <c r="E197" s="52"/>
      <c r="F197" s="53"/>
      <c r="G197" s="27">
        <f>SUM(G186,G191,G196)</f>
        <v>7012.6699999999992</v>
      </c>
    </row>
    <row r="198" spans="1:7" ht="270.5" thickBot="1" x14ac:dyDescent="0.4">
      <c r="A198" s="24" t="str">
        <f>'PI skaičiuoklė'!B75</f>
        <v xml:space="preserve">23 straipsnis. Įstatymo papildymas dešimtuoju_2 skirsniu                              Papildyti Įstatymą dešimtuoju_2 skirsniu:„DEŠIMTASIS_2 SKIRSNIS
PAPILDOMOS NUOSTATOS DĖL UŽSIENIO BANKŲ, LICENCIJUOTŲ NE EUROPOS SĄJUNGOS VALSTYBĖSE NARĖSE, FILIALŲ &lt;...&gt;             77_5 straipsnis. Valdymas, apskaita, auditas, priežiūrinis tikrinimas ir vertinimas &lt;...&gt; 5. Užsienio bankų filialams mutatis mutandis taikomi šiame Įstatyme, Reglamente (ES) Nr. 575/2013, kituose susijusiuose Europos Sąjungos teisės aktuose, nustatančiuose vidaus valdymo, rizikos valdymo, apskaitos tvarkymo, priežiūrai skirtų ataskaitų teikimo reikalavimus, bankams nustatyti reikalavimai. Priežiūros institucija įgyvendinamuosiuose teisės aktuose detalizuoja užsienio bankų filialų vidaus valdymo, rizikos valdymo, apskaitos tvarkymo, priežiūrai skirtų ataskaitų teikimo reikalavimus bei nustato priežiūrinio tikrinimo ir vertinimo tvarką.“ </v>
      </c>
      <c r="B198" s="4"/>
      <c r="C198" s="4"/>
      <c r="D198" s="4"/>
      <c r="E198" s="4"/>
      <c r="F198" s="4"/>
      <c r="G198" s="4"/>
    </row>
    <row r="199" spans="1:7" ht="35.25" customHeight="1" thickBot="1" x14ac:dyDescent="0.4">
      <c r="A199" s="8" t="str">
        <f>'PI skaičiuoklė'!C76</f>
        <v>Užtikrinti atitikimą vidaus valdymo, įskaitant rizikos valdymo, reikalavimams</v>
      </c>
      <c r="B199" s="4"/>
      <c r="C199" s="4"/>
      <c r="D199" s="4"/>
      <c r="E199" s="4"/>
      <c r="F199" s="4"/>
      <c r="G199" s="4"/>
    </row>
    <row r="200" spans="1:7" ht="22.5" customHeight="1" thickBot="1" x14ac:dyDescent="0.4">
      <c r="A200" s="26"/>
      <c r="B200" s="5" t="s">
        <v>263</v>
      </c>
      <c r="C200" s="5">
        <v>1</v>
      </c>
      <c r="D200" s="5">
        <v>22.44</v>
      </c>
      <c r="E200" s="5">
        <v>4</v>
      </c>
      <c r="F200" s="5">
        <v>250</v>
      </c>
      <c r="G200" s="5">
        <f t="shared" ref="G200:G201" si="33">+C200*D200*E200*F200</f>
        <v>22440</v>
      </c>
    </row>
    <row r="201" spans="1:7" ht="20.5" thickBot="1" x14ac:dyDescent="0.4">
      <c r="A201" s="13"/>
      <c r="B201" s="5" t="s">
        <v>265</v>
      </c>
      <c r="C201" s="5">
        <v>4</v>
      </c>
      <c r="D201" s="5">
        <v>17.47</v>
      </c>
      <c r="E201" s="5">
        <v>8</v>
      </c>
      <c r="F201" s="5">
        <v>250</v>
      </c>
      <c r="G201" s="5">
        <f t="shared" si="33"/>
        <v>139760</v>
      </c>
    </row>
    <row r="202" spans="1:7" ht="10.5" thickBot="1" x14ac:dyDescent="0.4">
      <c r="A202" s="13"/>
      <c r="B202" s="5" t="s">
        <v>11</v>
      </c>
      <c r="C202" s="5"/>
      <c r="D202" s="5"/>
      <c r="E202" s="5"/>
      <c r="F202" s="5"/>
      <c r="G202" s="5"/>
    </row>
    <row r="203" spans="1:7" ht="10.5" thickBot="1" x14ac:dyDescent="0.4">
      <c r="A203" s="48" t="s">
        <v>178</v>
      </c>
      <c r="B203" s="49"/>
      <c r="C203" s="49"/>
      <c r="D203" s="49"/>
      <c r="E203" s="49"/>
      <c r="F203" s="50"/>
      <c r="G203" s="5">
        <f>SUM(G200:G202)</f>
        <v>162200</v>
      </c>
    </row>
    <row r="204" spans="1:7" ht="10.5" thickBot="1" x14ac:dyDescent="0.4">
      <c r="A204" s="8" t="str">
        <f>'PI skaičiuoklė'!C77</f>
        <v>Tvarkyti apskaitą</v>
      </c>
      <c r="B204" s="4"/>
      <c r="C204" s="4"/>
      <c r="D204" s="4"/>
      <c r="E204" s="4"/>
      <c r="F204" s="4"/>
      <c r="G204" s="4"/>
    </row>
    <row r="205" spans="1:7" ht="10.5" thickBot="1" x14ac:dyDescent="0.4">
      <c r="A205" s="26"/>
      <c r="B205" s="5" t="s">
        <v>264</v>
      </c>
      <c r="C205" s="5">
        <v>1</v>
      </c>
      <c r="D205" s="5">
        <v>14.11</v>
      </c>
      <c r="E205" s="5">
        <v>8</v>
      </c>
      <c r="F205" s="5">
        <v>250</v>
      </c>
      <c r="G205" s="5">
        <f t="shared" ref="G205:G206" si="34">+C205*D205*E205*F205</f>
        <v>28220</v>
      </c>
    </row>
    <row r="206" spans="1:7" ht="10.5" thickBot="1" x14ac:dyDescent="0.4">
      <c r="A206" s="13"/>
      <c r="B206" s="5" t="s">
        <v>177</v>
      </c>
      <c r="C206" s="5">
        <v>0</v>
      </c>
      <c r="D206" s="5">
        <v>0</v>
      </c>
      <c r="E206" s="5">
        <v>0</v>
      </c>
      <c r="F206" s="5">
        <v>0</v>
      </c>
      <c r="G206" s="5">
        <f t="shared" si="34"/>
        <v>0</v>
      </c>
    </row>
    <row r="207" spans="1:7" ht="10.5" thickBot="1" x14ac:dyDescent="0.4">
      <c r="A207" s="13"/>
      <c r="B207" s="5" t="s">
        <v>11</v>
      </c>
      <c r="C207" s="5"/>
      <c r="D207" s="5"/>
      <c r="E207" s="5"/>
      <c r="F207" s="5"/>
      <c r="G207" s="5"/>
    </row>
    <row r="208" spans="1:7" ht="10.5" thickBot="1" x14ac:dyDescent="0.4">
      <c r="A208" s="48" t="s">
        <v>179</v>
      </c>
      <c r="B208" s="49"/>
      <c r="C208" s="49"/>
      <c r="D208" s="49"/>
      <c r="E208" s="49"/>
      <c r="F208" s="50"/>
      <c r="G208" s="5">
        <f>SUM(G205:G207)</f>
        <v>28220</v>
      </c>
    </row>
    <row r="209" spans="1:7" ht="30.75" customHeight="1" thickBot="1" x14ac:dyDescent="0.4">
      <c r="A209" s="8" t="str">
        <f>'PI skaičiuoklė'!C78</f>
        <v>Teikti finansinę ir priežiūros ataskaitas</v>
      </c>
      <c r="B209" s="39"/>
      <c r="C209" s="39"/>
      <c r="D209" s="39"/>
      <c r="E209" s="39"/>
      <c r="F209" s="39"/>
      <c r="G209" s="39"/>
    </row>
    <row r="210" spans="1:7" ht="10.5" thickBot="1" x14ac:dyDescent="0.4">
      <c r="A210" s="26"/>
      <c r="B210" s="5" t="s">
        <v>264</v>
      </c>
      <c r="C210" s="5">
        <v>1</v>
      </c>
      <c r="D210" s="5">
        <v>14.11</v>
      </c>
      <c r="E210" s="5">
        <v>1</v>
      </c>
      <c r="F210" s="5">
        <v>5</v>
      </c>
      <c r="G210" s="5">
        <f>+C210*D210*E210*F210</f>
        <v>70.55</v>
      </c>
    </row>
    <row r="211" spans="1:7" ht="10.5" thickBot="1" x14ac:dyDescent="0.4">
      <c r="A211" s="13"/>
      <c r="B211" s="5" t="s">
        <v>188</v>
      </c>
      <c r="C211" s="5">
        <v>0</v>
      </c>
      <c r="D211" s="5">
        <v>0</v>
      </c>
      <c r="E211" s="5">
        <v>0</v>
      </c>
      <c r="F211" s="5">
        <v>0</v>
      </c>
      <c r="G211" s="5">
        <f t="shared" ref="G211" si="35">+C211*D211*E211*F211</f>
        <v>0</v>
      </c>
    </row>
    <row r="212" spans="1:7" ht="10.5" thickBot="1" x14ac:dyDescent="0.4">
      <c r="A212" s="13"/>
      <c r="B212" s="5" t="s">
        <v>11</v>
      </c>
      <c r="C212" s="5"/>
      <c r="D212" s="5"/>
      <c r="E212" s="5"/>
      <c r="F212" s="5"/>
      <c r="G212" s="5"/>
    </row>
    <row r="213" spans="1:7" ht="10.5" thickBot="1" x14ac:dyDescent="0.4">
      <c r="A213" s="48" t="s">
        <v>189</v>
      </c>
      <c r="B213" s="49"/>
      <c r="C213" s="49"/>
      <c r="D213" s="49"/>
      <c r="E213" s="49"/>
      <c r="F213" s="50"/>
      <c r="G213" s="5">
        <f>SUM(G210:G212)</f>
        <v>70.55</v>
      </c>
    </row>
    <row r="214" spans="1:7" ht="10.5" thickBot="1" x14ac:dyDescent="0.4">
      <c r="A214" s="51" t="s">
        <v>180</v>
      </c>
      <c r="B214" s="52"/>
      <c r="C214" s="52"/>
      <c r="D214" s="52"/>
      <c r="E214" s="52"/>
      <c r="F214" s="53"/>
      <c r="G214" s="27">
        <f>SUM(G203,G208,G213)</f>
        <v>190490.55</v>
      </c>
    </row>
  </sheetData>
  <mergeCells count="50">
    <mergeCell ref="A1:G1"/>
    <mergeCell ref="A110:G110"/>
    <mergeCell ref="A118:F118"/>
    <mergeCell ref="A123:F123"/>
    <mergeCell ref="A129:F129"/>
    <mergeCell ref="A37:F37"/>
    <mergeCell ref="A9:F9"/>
    <mergeCell ref="A14:F14"/>
    <mergeCell ref="A20:F20"/>
    <mergeCell ref="A26:F26"/>
    <mergeCell ref="A31:F31"/>
    <mergeCell ref="A19:F19"/>
    <mergeCell ref="A36:F36"/>
    <mergeCell ref="A43:F43"/>
    <mergeCell ref="A48:F48"/>
    <mergeCell ref="A53:F53"/>
    <mergeCell ref="A54:F54"/>
    <mergeCell ref="A60:F60"/>
    <mergeCell ref="A65:F65"/>
    <mergeCell ref="A70:F70"/>
    <mergeCell ref="A71:F71"/>
    <mergeCell ref="A77:F77"/>
    <mergeCell ref="A82:F82"/>
    <mergeCell ref="A87:F87"/>
    <mergeCell ref="A88:F88"/>
    <mergeCell ref="A94:F94"/>
    <mergeCell ref="A99:F99"/>
    <mergeCell ref="A104:F104"/>
    <mergeCell ref="A105:F105"/>
    <mergeCell ref="A128:F128"/>
    <mergeCell ref="A145:F145"/>
    <mergeCell ref="A152:F152"/>
    <mergeCell ref="A157:F157"/>
    <mergeCell ref="A135:F135"/>
    <mergeCell ref="A140:F140"/>
    <mergeCell ref="A146:F146"/>
    <mergeCell ref="A162:F162"/>
    <mergeCell ref="A163:F163"/>
    <mergeCell ref="A169:F169"/>
    <mergeCell ref="A174:F174"/>
    <mergeCell ref="A179:F179"/>
    <mergeCell ref="A203:F203"/>
    <mergeCell ref="A208:F208"/>
    <mergeCell ref="A213:F213"/>
    <mergeCell ref="A214:F214"/>
    <mergeCell ref="A180:F180"/>
    <mergeCell ref="A186:F186"/>
    <mergeCell ref="A191:F191"/>
    <mergeCell ref="A196:F196"/>
    <mergeCell ref="A197:F197"/>
  </mergeCells>
  <pageMargins left="0.70866141732283472" right="0.70866141732283472" top="1.1417322834645669" bottom="0.94488188976377963" header="0.31496062992125984" footer="0.31496062992125984"/>
  <pageSetup paperSize="9"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D3FF"/>
  </sheetPr>
  <dimension ref="A1:D178"/>
  <sheetViews>
    <sheetView zoomScale="85" zoomScaleNormal="85" workbookViewId="0">
      <selection sqref="A1:D1"/>
    </sheetView>
  </sheetViews>
  <sheetFormatPr defaultColWidth="8.7265625" defaultRowHeight="10" x14ac:dyDescent="0.35"/>
  <cols>
    <col min="1" max="1" width="34.81640625" style="1" customWidth="1"/>
    <col min="2" max="2" width="18.81640625" style="1" customWidth="1"/>
    <col min="3" max="3" width="13.453125" style="1" customWidth="1"/>
    <col min="4" max="4" width="26.54296875" style="1" customWidth="1"/>
    <col min="5" max="16384" width="8.7265625" style="1"/>
  </cols>
  <sheetData>
    <row r="1" spans="1:4" ht="21.75" customHeight="1" thickBot="1" x14ac:dyDescent="0.4">
      <c r="A1" s="63" t="s">
        <v>62</v>
      </c>
      <c r="B1" s="64"/>
      <c r="C1" s="64"/>
      <c r="D1" s="65"/>
    </row>
    <row r="2" spans="1:4" ht="24.65" customHeight="1" thickBot="1" x14ac:dyDescent="0.4">
      <c r="A2" s="31" t="s">
        <v>89</v>
      </c>
      <c r="B2" s="69" t="s">
        <v>30</v>
      </c>
      <c r="C2" s="70"/>
      <c r="D2" s="32" t="s">
        <v>3</v>
      </c>
    </row>
    <row r="3" spans="1:4" ht="10.5" thickBot="1" x14ac:dyDescent="0.4">
      <c r="A3" s="33">
        <v>1</v>
      </c>
      <c r="B3" s="71">
        <v>2</v>
      </c>
      <c r="C3" s="72"/>
      <c r="D3" s="33">
        <v>3</v>
      </c>
    </row>
    <row r="4" spans="1:4" ht="20.5" thickBot="1" x14ac:dyDescent="0.4">
      <c r="A4" s="24" t="str">
        <f>'PI skaičiuoklė'!B6</f>
        <v>Straipsnis (-iai), punktas (-ai) ir įpareigojimas</v>
      </c>
      <c r="B4" s="4"/>
      <c r="C4" s="4"/>
      <c r="D4" s="4"/>
    </row>
    <row r="5" spans="1:4" ht="10.5" thickBot="1" x14ac:dyDescent="0.4">
      <c r="A5" s="8" t="str">
        <f>'PI skaičiuoklė'!C7</f>
        <v>Veiksmas A1</v>
      </c>
      <c r="B5" s="4"/>
      <c r="C5" s="4"/>
      <c r="D5" s="4"/>
    </row>
    <row r="6" spans="1:4" ht="10.5" thickBot="1" x14ac:dyDescent="0.4">
      <c r="A6" s="13"/>
      <c r="B6" s="5" t="s">
        <v>22</v>
      </c>
      <c r="C6" s="5">
        <v>0</v>
      </c>
      <c r="D6" s="5">
        <f>+C6</f>
        <v>0</v>
      </c>
    </row>
    <row r="7" spans="1:4" ht="10.5" thickBot="1" x14ac:dyDescent="0.4">
      <c r="A7" s="13"/>
      <c r="B7" s="5" t="s">
        <v>23</v>
      </c>
      <c r="C7" s="5">
        <v>0</v>
      </c>
      <c r="D7" s="5">
        <f>+C7</f>
        <v>0</v>
      </c>
    </row>
    <row r="8" spans="1:4" ht="20.149999999999999" customHeight="1" thickBot="1" x14ac:dyDescent="0.4">
      <c r="A8" s="48" t="s">
        <v>31</v>
      </c>
      <c r="B8" s="49"/>
      <c r="C8" s="49"/>
      <c r="D8" s="4">
        <f>SUM(D6:D7)</f>
        <v>0</v>
      </c>
    </row>
    <row r="9" spans="1:4" ht="10.5" thickBot="1" x14ac:dyDescent="0.4">
      <c r="A9" s="8" t="str">
        <f>'PI skaičiuoklė'!C8</f>
        <v>Veiksmas A2</v>
      </c>
      <c r="B9" s="4"/>
      <c r="C9" s="4"/>
      <c r="D9" s="4"/>
    </row>
    <row r="10" spans="1:4" ht="10.5" thickBot="1" x14ac:dyDescent="0.4">
      <c r="A10" s="13"/>
      <c r="B10" s="5" t="s">
        <v>24</v>
      </c>
      <c r="C10" s="5">
        <v>0</v>
      </c>
      <c r="D10" s="5">
        <f>+C10</f>
        <v>0</v>
      </c>
    </row>
    <row r="11" spans="1:4" ht="10.5" thickBot="1" x14ac:dyDescent="0.4">
      <c r="A11" s="13"/>
      <c r="B11" s="5" t="s">
        <v>25</v>
      </c>
      <c r="C11" s="5">
        <v>0</v>
      </c>
      <c r="D11" s="5">
        <f>+C11</f>
        <v>0</v>
      </c>
    </row>
    <row r="12" spans="1:4" ht="10.5" thickBot="1" x14ac:dyDescent="0.4">
      <c r="A12" s="48" t="s">
        <v>32</v>
      </c>
      <c r="B12" s="49"/>
      <c r="C12" s="49"/>
      <c r="D12" s="4">
        <f>SUM(D10:D11)</f>
        <v>0</v>
      </c>
    </row>
    <row r="13" spans="1:4" ht="10.5" thickBot="1" x14ac:dyDescent="0.4">
      <c r="A13" s="8" t="str">
        <f>'PI skaičiuoklė'!C9</f>
        <v>Veiksmas A3</v>
      </c>
      <c r="B13" s="4"/>
      <c r="C13" s="4"/>
      <c r="D13" s="4"/>
    </row>
    <row r="14" spans="1:4" ht="10.5" thickBot="1" x14ac:dyDescent="0.4">
      <c r="A14" s="13"/>
      <c r="B14" s="5" t="s">
        <v>185</v>
      </c>
      <c r="C14" s="5">
        <v>0</v>
      </c>
      <c r="D14" s="5">
        <f>+C14</f>
        <v>0</v>
      </c>
    </row>
    <row r="15" spans="1:4" ht="10.5" thickBot="1" x14ac:dyDescent="0.4">
      <c r="A15" s="13"/>
      <c r="B15" s="5" t="s">
        <v>186</v>
      </c>
      <c r="C15" s="5">
        <v>0</v>
      </c>
      <c r="D15" s="5">
        <f>+C15</f>
        <v>0</v>
      </c>
    </row>
    <row r="16" spans="1:4" ht="20.149999999999999" customHeight="1" thickBot="1" x14ac:dyDescent="0.4">
      <c r="A16" s="48" t="s">
        <v>199</v>
      </c>
      <c r="B16" s="49"/>
      <c r="C16" s="49"/>
      <c r="D16" s="4">
        <f>SUM(D14:D15)</f>
        <v>0</v>
      </c>
    </row>
    <row r="17" spans="1:4" ht="10.5" thickBot="1" x14ac:dyDescent="0.4">
      <c r="A17" s="51" t="s">
        <v>33</v>
      </c>
      <c r="B17" s="52"/>
      <c r="C17" s="52"/>
      <c r="D17" s="4">
        <f>SUM(D8,D12,D16)</f>
        <v>0</v>
      </c>
    </row>
    <row r="18" spans="1:4" ht="23.5" customHeight="1" thickBot="1" x14ac:dyDescent="0.4">
      <c r="A18" s="24" t="str">
        <f>'PI skaičiuoklė'!B12</f>
        <v>Straipsnis (-iai), punktas (-ai) ir įpareigojimas</v>
      </c>
      <c r="B18" s="5"/>
      <c r="C18" s="5"/>
      <c r="D18" s="5"/>
    </row>
    <row r="19" spans="1:4" ht="10.5" thickBot="1" x14ac:dyDescent="0.4">
      <c r="A19" s="8" t="str">
        <f>'PI skaičiuoklė'!C13</f>
        <v>Veiksmas B1</v>
      </c>
      <c r="B19" s="4"/>
      <c r="C19" s="4"/>
      <c r="D19" s="4"/>
    </row>
    <row r="20" spans="1:4" ht="10.5" thickBot="1" x14ac:dyDescent="0.4">
      <c r="A20" s="13"/>
      <c r="B20" s="5" t="s">
        <v>26</v>
      </c>
      <c r="C20" s="5">
        <v>0</v>
      </c>
      <c r="D20" s="5">
        <f>+C20</f>
        <v>0</v>
      </c>
    </row>
    <row r="21" spans="1:4" ht="10.5" thickBot="1" x14ac:dyDescent="0.4">
      <c r="A21" s="13"/>
      <c r="B21" s="5" t="s">
        <v>27</v>
      </c>
      <c r="C21" s="5">
        <v>0</v>
      </c>
      <c r="D21" s="5">
        <f>+C21</f>
        <v>0</v>
      </c>
    </row>
    <row r="22" spans="1:4" ht="10.5" thickBot="1" x14ac:dyDescent="0.4">
      <c r="A22" s="48" t="s">
        <v>34</v>
      </c>
      <c r="B22" s="49"/>
      <c r="C22" s="49"/>
      <c r="D22" s="4">
        <f>SUM(D20:D21)</f>
        <v>0</v>
      </c>
    </row>
    <row r="23" spans="1:4" ht="10.5" thickBot="1" x14ac:dyDescent="0.4">
      <c r="A23" s="8" t="str">
        <f>'PI skaičiuoklė'!C14</f>
        <v>Veiksmas B2</v>
      </c>
      <c r="B23" s="4"/>
      <c r="C23" s="4"/>
      <c r="D23" s="4"/>
    </row>
    <row r="24" spans="1:4" ht="10.5" thickBot="1" x14ac:dyDescent="0.4">
      <c r="A24" s="13"/>
      <c r="B24" s="5" t="s">
        <v>28</v>
      </c>
      <c r="C24" s="5">
        <v>0</v>
      </c>
      <c r="D24" s="5">
        <f>+C24</f>
        <v>0</v>
      </c>
    </row>
    <row r="25" spans="1:4" ht="10.5" thickBot="1" x14ac:dyDescent="0.4">
      <c r="A25" s="13"/>
      <c r="B25" s="5" t="s">
        <v>29</v>
      </c>
      <c r="C25" s="5">
        <v>0</v>
      </c>
      <c r="D25" s="5">
        <f>+C25</f>
        <v>0</v>
      </c>
    </row>
    <row r="26" spans="1:4" ht="10.5" thickBot="1" x14ac:dyDescent="0.4">
      <c r="A26" s="48" t="s">
        <v>35</v>
      </c>
      <c r="B26" s="49"/>
      <c r="C26" s="49"/>
      <c r="D26" s="4">
        <f>SUM(D24:D25)</f>
        <v>0</v>
      </c>
    </row>
    <row r="27" spans="1:4" ht="10.5" thickBot="1" x14ac:dyDescent="0.4">
      <c r="A27" s="8" t="str">
        <f>'PI skaičiuoklė'!C15</f>
        <v>Veiksmas B3</v>
      </c>
      <c r="B27" s="4"/>
      <c r="C27" s="4"/>
      <c r="D27" s="4"/>
    </row>
    <row r="28" spans="1:4" ht="10.5" thickBot="1" x14ac:dyDescent="0.4">
      <c r="A28" s="13"/>
      <c r="B28" s="5" t="s">
        <v>183</v>
      </c>
      <c r="C28" s="5">
        <v>0</v>
      </c>
      <c r="D28" s="5">
        <f>+C28</f>
        <v>0</v>
      </c>
    </row>
    <row r="29" spans="1:4" ht="10.5" thickBot="1" x14ac:dyDescent="0.4">
      <c r="A29" s="13"/>
      <c r="B29" s="5" t="s">
        <v>184</v>
      </c>
      <c r="C29" s="5">
        <v>0</v>
      </c>
      <c r="D29" s="5">
        <f>+C29</f>
        <v>0</v>
      </c>
    </row>
    <row r="30" spans="1:4" ht="20.149999999999999" customHeight="1" thickBot="1" x14ac:dyDescent="0.4">
      <c r="A30" s="48" t="s">
        <v>200</v>
      </c>
      <c r="B30" s="49"/>
      <c r="C30" s="49"/>
      <c r="D30" s="4">
        <f>SUM(D28:D29)</f>
        <v>0</v>
      </c>
    </row>
    <row r="31" spans="1:4" ht="10.5" thickBot="1" x14ac:dyDescent="0.4">
      <c r="A31" s="51" t="s">
        <v>36</v>
      </c>
      <c r="B31" s="52"/>
      <c r="C31" s="52"/>
      <c r="D31" s="4">
        <f>SUM(D22,D26,D30)</f>
        <v>0</v>
      </c>
    </row>
    <row r="32" spans="1:4" ht="20.5" thickBot="1" x14ac:dyDescent="0.4">
      <c r="A32" s="24" t="str">
        <f>'PI skaičiuoklė'!B18</f>
        <v>Straipsnis (-iai), punktas (-ai) ir įpareigojimas</v>
      </c>
      <c r="B32" s="4"/>
      <c r="C32" s="4"/>
      <c r="D32" s="4"/>
    </row>
    <row r="33" spans="1:4" ht="10.5" thickBot="1" x14ac:dyDescent="0.4">
      <c r="A33" s="8" t="str">
        <f>'PI skaičiuoklė'!C19</f>
        <v>Veiksmas C1</v>
      </c>
      <c r="B33" s="4"/>
      <c r="C33" s="4"/>
      <c r="D33" s="4"/>
    </row>
    <row r="34" spans="1:4" ht="10.5" thickBot="1" x14ac:dyDescent="0.4">
      <c r="A34" s="13"/>
      <c r="B34" s="5" t="s">
        <v>150</v>
      </c>
      <c r="C34" s="5">
        <v>0</v>
      </c>
      <c r="D34" s="5">
        <f>+C34</f>
        <v>0</v>
      </c>
    </row>
    <row r="35" spans="1:4" ht="10.5" thickBot="1" x14ac:dyDescent="0.4">
      <c r="A35" s="13"/>
      <c r="B35" s="5" t="s">
        <v>151</v>
      </c>
      <c r="C35" s="5">
        <v>0</v>
      </c>
      <c r="D35" s="5">
        <f>+C35</f>
        <v>0</v>
      </c>
    </row>
    <row r="36" spans="1:4" ht="20.149999999999999" customHeight="1" thickBot="1" x14ac:dyDescent="0.4">
      <c r="A36" s="48" t="s">
        <v>201</v>
      </c>
      <c r="B36" s="49"/>
      <c r="C36" s="49"/>
      <c r="D36" s="4">
        <f>SUM(D34:D35)</f>
        <v>0</v>
      </c>
    </row>
    <row r="37" spans="1:4" ht="10.5" thickBot="1" x14ac:dyDescent="0.4">
      <c r="A37" s="8" t="str">
        <f>'PI skaičiuoklė'!C20</f>
        <v>Veiksmas C2</v>
      </c>
      <c r="B37" s="4"/>
      <c r="C37" s="4"/>
      <c r="D37" s="4"/>
    </row>
    <row r="38" spans="1:4" ht="10.5" thickBot="1" x14ac:dyDescent="0.4">
      <c r="A38" s="13"/>
      <c r="B38" s="5" t="s">
        <v>152</v>
      </c>
      <c r="C38" s="5">
        <v>0</v>
      </c>
      <c r="D38" s="5">
        <f>+C38</f>
        <v>0</v>
      </c>
    </row>
    <row r="39" spans="1:4" ht="10.5" thickBot="1" x14ac:dyDescent="0.4">
      <c r="A39" s="13"/>
      <c r="B39" s="5" t="s">
        <v>153</v>
      </c>
      <c r="C39" s="5">
        <v>0</v>
      </c>
      <c r="D39" s="5">
        <f>+C39</f>
        <v>0</v>
      </c>
    </row>
    <row r="40" spans="1:4" ht="10.5" thickBot="1" x14ac:dyDescent="0.4">
      <c r="A40" s="48" t="s">
        <v>202</v>
      </c>
      <c r="B40" s="49"/>
      <c r="C40" s="49"/>
      <c r="D40" s="4">
        <f>SUM(D38:D39)</f>
        <v>0</v>
      </c>
    </row>
    <row r="41" spans="1:4" ht="10.5" thickBot="1" x14ac:dyDescent="0.4">
      <c r="A41" s="8" t="str">
        <f>'PI skaičiuoklė'!C21</f>
        <v>Veiksmas C3</v>
      </c>
      <c r="B41" s="4"/>
      <c r="C41" s="4"/>
      <c r="D41" s="4"/>
    </row>
    <row r="42" spans="1:4" ht="10.5" thickBot="1" x14ac:dyDescent="0.4">
      <c r="A42" s="13"/>
      <c r="B42" s="5" t="s">
        <v>190</v>
      </c>
      <c r="C42" s="5">
        <v>0</v>
      </c>
      <c r="D42" s="5">
        <f>+C42</f>
        <v>0</v>
      </c>
    </row>
    <row r="43" spans="1:4" ht="10.5" thickBot="1" x14ac:dyDescent="0.4">
      <c r="A43" s="13"/>
      <c r="B43" s="5" t="s">
        <v>191</v>
      </c>
      <c r="C43" s="5">
        <v>0</v>
      </c>
      <c r="D43" s="5">
        <f>+C43</f>
        <v>0</v>
      </c>
    </row>
    <row r="44" spans="1:4" ht="20.149999999999999" customHeight="1" thickBot="1" x14ac:dyDescent="0.4">
      <c r="A44" s="48" t="s">
        <v>203</v>
      </c>
      <c r="B44" s="49"/>
      <c r="C44" s="49"/>
      <c r="D44" s="4">
        <f>SUM(D42:D43)</f>
        <v>0</v>
      </c>
    </row>
    <row r="45" spans="1:4" ht="10.5" thickBot="1" x14ac:dyDescent="0.4">
      <c r="A45" s="51" t="s">
        <v>207</v>
      </c>
      <c r="B45" s="52"/>
      <c r="C45" s="52"/>
      <c r="D45" s="4">
        <f>SUM(D36,D40,D44)</f>
        <v>0</v>
      </c>
    </row>
    <row r="46" spans="1:4" ht="23.5" customHeight="1" thickBot="1" x14ac:dyDescent="0.4">
      <c r="A46" s="24" t="str">
        <f>'PI skaičiuoklė'!B25</f>
        <v>Straipsnis (-iai), punktas (-ai) ir įpareigojimas</v>
      </c>
      <c r="B46" s="5"/>
      <c r="C46" s="5"/>
      <c r="D46" s="5"/>
    </row>
    <row r="47" spans="1:4" ht="10.5" thickBot="1" x14ac:dyDescent="0.4">
      <c r="A47" s="8" t="str">
        <f>'PI skaičiuoklė'!C26</f>
        <v>Veiksmas D1</v>
      </c>
      <c r="B47" s="4"/>
      <c r="C47" s="4"/>
      <c r="D47" s="4"/>
    </row>
    <row r="48" spans="1:4" ht="10.5" thickBot="1" x14ac:dyDescent="0.4">
      <c r="A48" s="13"/>
      <c r="B48" s="5" t="s">
        <v>160</v>
      </c>
      <c r="C48" s="5">
        <v>0</v>
      </c>
      <c r="D48" s="5">
        <f>+C48</f>
        <v>0</v>
      </c>
    </row>
    <row r="49" spans="1:4" ht="10.5" thickBot="1" x14ac:dyDescent="0.4">
      <c r="A49" s="13"/>
      <c r="B49" s="5" t="s">
        <v>161</v>
      </c>
      <c r="C49" s="5">
        <v>0</v>
      </c>
      <c r="D49" s="5">
        <f>+C49</f>
        <v>0</v>
      </c>
    </row>
    <row r="50" spans="1:4" ht="10.5" thickBot="1" x14ac:dyDescent="0.4">
      <c r="A50" s="48" t="s">
        <v>204</v>
      </c>
      <c r="B50" s="49"/>
      <c r="C50" s="49"/>
      <c r="D50" s="4">
        <f>SUM(D48:D49)</f>
        <v>0</v>
      </c>
    </row>
    <row r="51" spans="1:4" ht="10.5" thickBot="1" x14ac:dyDescent="0.4">
      <c r="A51" s="8" t="str">
        <f>'PI skaičiuoklė'!C27</f>
        <v>Veiksmas D2</v>
      </c>
      <c r="B51" s="4"/>
      <c r="C51" s="4"/>
      <c r="D51" s="4"/>
    </row>
    <row r="52" spans="1:4" ht="10.5" thickBot="1" x14ac:dyDescent="0.4">
      <c r="A52" s="13"/>
      <c r="B52" s="5" t="s">
        <v>162</v>
      </c>
      <c r="C52" s="5">
        <v>0</v>
      </c>
      <c r="D52" s="5">
        <f>+C52</f>
        <v>0</v>
      </c>
    </row>
    <row r="53" spans="1:4" ht="10.5" thickBot="1" x14ac:dyDescent="0.4">
      <c r="A53" s="13"/>
      <c r="B53" s="5" t="s">
        <v>163</v>
      </c>
      <c r="C53" s="5">
        <v>0</v>
      </c>
      <c r="D53" s="5">
        <f>+C53</f>
        <v>0</v>
      </c>
    </row>
    <row r="54" spans="1:4" ht="10.5" thickBot="1" x14ac:dyDescent="0.4">
      <c r="A54" s="48" t="s">
        <v>205</v>
      </c>
      <c r="B54" s="49"/>
      <c r="C54" s="49"/>
      <c r="D54" s="4">
        <f>SUM(D52:D53)</f>
        <v>0</v>
      </c>
    </row>
    <row r="55" spans="1:4" ht="10.5" thickBot="1" x14ac:dyDescent="0.4">
      <c r="A55" s="8" t="str">
        <f>'PI skaičiuoklė'!C28</f>
        <v>Veiksmas D3</v>
      </c>
      <c r="B55" s="4"/>
      <c r="C55" s="4"/>
      <c r="D55" s="4"/>
    </row>
    <row r="56" spans="1:4" ht="10.5" thickBot="1" x14ac:dyDescent="0.4">
      <c r="A56" s="13"/>
      <c r="B56" s="5" t="s">
        <v>193</v>
      </c>
      <c r="C56" s="5">
        <v>0</v>
      </c>
      <c r="D56" s="5">
        <f>+C56</f>
        <v>0</v>
      </c>
    </row>
    <row r="57" spans="1:4" ht="10.5" thickBot="1" x14ac:dyDescent="0.4">
      <c r="A57" s="13"/>
      <c r="B57" s="5" t="s">
        <v>194</v>
      </c>
      <c r="C57" s="5">
        <v>0</v>
      </c>
      <c r="D57" s="5">
        <f>+C57</f>
        <v>0</v>
      </c>
    </row>
    <row r="58" spans="1:4" ht="20.149999999999999" customHeight="1" thickBot="1" x14ac:dyDescent="0.4">
      <c r="A58" s="48" t="s">
        <v>206</v>
      </c>
      <c r="B58" s="49"/>
      <c r="C58" s="49"/>
      <c r="D58" s="4">
        <f>SUM(D56:D57)</f>
        <v>0</v>
      </c>
    </row>
    <row r="59" spans="1:4" ht="10.5" thickBot="1" x14ac:dyDescent="0.4">
      <c r="A59" s="51" t="s">
        <v>208</v>
      </c>
      <c r="B59" s="52"/>
      <c r="C59" s="52"/>
      <c r="D59" s="4">
        <f>SUM(D50,D54,D58)</f>
        <v>0</v>
      </c>
    </row>
    <row r="60" spans="1:4" ht="20.5" thickBot="1" x14ac:dyDescent="0.4">
      <c r="A60" s="24" t="str">
        <f>'PI skaičiuoklė'!B31</f>
        <v>Straipsnis (-iai), punktas (-ai) ir įpareigojimas</v>
      </c>
      <c r="B60" s="4"/>
      <c r="C60" s="4"/>
      <c r="D60" s="4"/>
    </row>
    <row r="61" spans="1:4" ht="10.5" thickBot="1" x14ac:dyDescent="0.4">
      <c r="A61" s="8" t="str">
        <f>'PI skaičiuoklė'!C32</f>
        <v>Veiksmas E1</v>
      </c>
      <c r="B61" s="4"/>
      <c r="C61" s="4"/>
      <c r="D61" s="4"/>
    </row>
    <row r="62" spans="1:4" ht="10.5" thickBot="1" x14ac:dyDescent="0.4">
      <c r="A62" s="13"/>
      <c r="B62" s="5" t="s">
        <v>166</v>
      </c>
      <c r="C62" s="5">
        <v>0</v>
      </c>
      <c r="D62" s="5">
        <f>+C62</f>
        <v>0</v>
      </c>
    </row>
    <row r="63" spans="1:4" ht="10.5" thickBot="1" x14ac:dyDescent="0.4">
      <c r="A63" s="13"/>
      <c r="B63" s="5" t="s">
        <v>167</v>
      </c>
      <c r="C63" s="5">
        <v>0</v>
      </c>
      <c r="D63" s="5">
        <f>+C63</f>
        <v>0</v>
      </c>
    </row>
    <row r="64" spans="1:4" ht="20.149999999999999" customHeight="1" thickBot="1" x14ac:dyDescent="0.4">
      <c r="A64" s="48" t="s">
        <v>209</v>
      </c>
      <c r="B64" s="49"/>
      <c r="C64" s="49"/>
      <c r="D64" s="4">
        <f>SUM(D62:D63)</f>
        <v>0</v>
      </c>
    </row>
    <row r="65" spans="1:4" ht="10.5" thickBot="1" x14ac:dyDescent="0.4">
      <c r="A65" s="8" t="str">
        <f>'PI skaičiuoklė'!C33</f>
        <v>Veiksmas E2</v>
      </c>
      <c r="B65" s="4"/>
      <c r="C65" s="4"/>
      <c r="D65" s="4"/>
    </row>
    <row r="66" spans="1:4" ht="10.5" thickBot="1" x14ac:dyDescent="0.4">
      <c r="A66" s="13"/>
      <c r="B66" s="5" t="s">
        <v>169</v>
      </c>
      <c r="C66" s="5">
        <v>0</v>
      </c>
      <c r="D66" s="5">
        <f>+C66</f>
        <v>0</v>
      </c>
    </row>
    <row r="67" spans="1:4" ht="10.5" thickBot="1" x14ac:dyDescent="0.4">
      <c r="A67" s="13"/>
      <c r="B67" s="5" t="s">
        <v>168</v>
      </c>
      <c r="C67" s="5">
        <v>0</v>
      </c>
      <c r="D67" s="5">
        <f>+C67</f>
        <v>0</v>
      </c>
    </row>
    <row r="68" spans="1:4" ht="10.5" thickBot="1" x14ac:dyDescent="0.4">
      <c r="A68" s="48" t="s">
        <v>210</v>
      </c>
      <c r="B68" s="49"/>
      <c r="C68" s="49"/>
      <c r="D68" s="4">
        <f>SUM(D66:D67)</f>
        <v>0</v>
      </c>
    </row>
    <row r="69" spans="1:4" ht="10.5" thickBot="1" x14ac:dyDescent="0.4">
      <c r="A69" s="8" t="str">
        <f>'PI skaičiuoklė'!C34</f>
        <v>Veiksmas E3</v>
      </c>
      <c r="B69" s="4"/>
      <c r="C69" s="4"/>
      <c r="D69" s="4"/>
    </row>
    <row r="70" spans="1:4" ht="10.5" thickBot="1" x14ac:dyDescent="0.4">
      <c r="A70" s="13"/>
      <c r="B70" s="5" t="s">
        <v>196</v>
      </c>
      <c r="C70" s="5">
        <v>0</v>
      </c>
      <c r="D70" s="5">
        <f>+C70</f>
        <v>0</v>
      </c>
    </row>
    <row r="71" spans="1:4" ht="10.5" thickBot="1" x14ac:dyDescent="0.4">
      <c r="A71" s="13"/>
      <c r="B71" s="5" t="s">
        <v>197</v>
      </c>
      <c r="C71" s="5">
        <v>0</v>
      </c>
      <c r="D71" s="5">
        <f>+C71</f>
        <v>0</v>
      </c>
    </row>
    <row r="72" spans="1:4" ht="20.149999999999999" customHeight="1" thickBot="1" x14ac:dyDescent="0.4">
      <c r="A72" s="48" t="s">
        <v>211</v>
      </c>
      <c r="B72" s="49"/>
      <c r="C72" s="49"/>
      <c r="D72" s="4">
        <f>SUM(D70:D71)</f>
        <v>0</v>
      </c>
    </row>
    <row r="73" spans="1:4" ht="10.5" thickBot="1" x14ac:dyDescent="0.4">
      <c r="A73" s="51" t="s">
        <v>212</v>
      </c>
      <c r="B73" s="52"/>
      <c r="C73" s="52"/>
      <c r="D73" s="4">
        <f>SUM(D64,D68,D72)</f>
        <v>0</v>
      </c>
    </row>
    <row r="74" spans="1:4" ht="23.5" customHeight="1" thickBot="1" x14ac:dyDescent="0.4">
      <c r="A74" s="24" t="str">
        <f>'PI skaičiuoklė'!B37</f>
        <v>Straipsnis (-iai), punktas (-ai) ir įpareigojimas</v>
      </c>
      <c r="B74" s="5"/>
      <c r="C74" s="5"/>
      <c r="D74" s="5"/>
    </row>
    <row r="75" spans="1:4" ht="10.5" thickBot="1" x14ac:dyDescent="0.4">
      <c r="A75" s="8" t="str">
        <f>'PI skaičiuoklė'!C38</f>
        <v>Veiksmas F1</v>
      </c>
      <c r="B75" s="4"/>
      <c r="C75" s="4"/>
      <c r="D75" s="4"/>
    </row>
    <row r="76" spans="1:4" ht="10.5" thickBot="1" x14ac:dyDescent="0.4">
      <c r="A76" s="13"/>
      <c r="B76" s="5" t="s">
        <v>174</v>
      </c>
      <c r="C76" s="5">
        <v>0</v>
      </c>
      <c r="D76" s="5">
        <f>+C76</f>
        <v>0</v>
      </c>
    </row>
    <row r="77" spans="1:4" ht="10.5" thickBot="1" x14ac:dyDescent="0.4">
      <c r="A77" s="13"/>
      <c r="B77" s="5" t="s">
        <v>175</v>
      </c>
      <c r="C77" s="5">
        <v>0</v>
      </c>
      <c r="D77" s="5">
        <f>+C77</f>
        <v>0</v>
      </c>
    </row>
    <row r="78" spans="1:4" ht="10.5" thickBot="1" x14ac:dyDescent="0.4">
      <c r="A78" s="48" t="s">
        <v>213</v>
      </c>
      <c r="B78" s="49"/>
      <c r="C78" s="49"/>
      <c r="D78" s="4">
        <f>SUM(D76:D77)</f>
        <v>0</v>
      </c>
    </row>
    <row r="79" spans="1:4" ht="10.5" thickBot="1" x14ac:dyDescent="0.4">
      <c r="A79" s="8" t="str">
        <f>'PI skaičiuoklė'!C39</f>
        <v>Veiksmas F2</v>
      </c>
      <c r="B79" s="4"/>
      <c r="C79" s="4"/>
      <c r="D79" s="4"/>
    </row>
    <row r="80" spans="1:4" ht="10.5" thickBot="1" x14ac:dyDescent="0.4">
      <c r="A80" s="13"/>
      <c r="B80" s="5" t="s">
        <v>176</v>
      </c>
      <c r="C80" s="5">
        <v>0</v>
      </c>
      <c r="D80" s="5">
        <f>+C80</f>
        <v>0</v>
      </c>
    </row>
    <row r="81" spans="1:4" ht="10.5" thickBot="1" x14ac:dyDescent="0.4">
      <c r="A81" s="13"/>
      <c r="B81" s="5" t="s">
        <v>177</v>
      </c>
      <c r="C81" s="5">
        <v>0</v>
      </c>
      <c r="D81" s="5">
        <f>+C81</f>
        <v>0</v>
      </c>
    </row>
    <row r="82" spans="1:4" ht="10.5" thickBot="1" x14ac:dyDescent="0.4">
      <c r="A82" s="48" t="s">
        <v>214</v>
      </c>
      <c r="B82" s="49"/>
      <c r="C82" s="49"/>
      <c r="D82" s="4">
        <f>SUM(D80:D81)</f>
        <v>0</v>
      </c>
    </row>
    <row r="83" spans="1:4" ht="10.5" thickBot="1" x14ac:dyDescent="0.4">
      <c r="A83" s="8" t="str">
        <f>'PI skaičiuoklė'!C40</f>
        <v>Veiksmas F3</v>
      </c>
      <c r="B83" s="4"/>
      <c r="C83" s="4"/>
      <c r="D83" s="4"/>
    </row>
    <row r="84" spans="1:4" ht="10.5" thickBot="1" x14ac:dyDescent="0.4">
      <c r="A84" s="13"/>
      <c r="B84" s="5" t="s">
        <v>187</v>
      </c>
      <c r="C84" s="5">
        <v>0</v>
      </c>
      <c r="D84" s="5">
        <f>+C84</f>
        <v>0</v>
      </c>
    </row>
    <row r="85" spans="1:4" ht="10.5" thickBot="1" x14ac:dyDescent="0.4">
      <c r="A85" s="13"/>
      <c r="B85" s="5" t="s">
        <v>188</v>
      </c>
      <c r="C85" s="5">
        <v>0</v>
      </c>
      <c r="D85" s="5">
        <f>+C85</f>
        <v>0</v>
      </c>
    </row>
    <row r="86" spans="1:4" ht="20.149999999999999" customHeight="1" thickBot="1" x14ac:dyDescent="0.4">
      <c r="A86" s="48" t="s">
        <v>215</v>
      </c>
      <c r="B86" s="49"/>
      <c r="C86" s="49"/>
      <c r="D86" s="4">
        <f>SUM(D84:D85)</f>
        <v>0</v>
      </c>
    </row>
    <row r="87" spans="1:4" ht="10.5" thickBot="1" x14ac:dyDescent="0.4">
      <c r="A87" s="51" t="s">
        <v>216</v>
      </c>
      <c r="B87" s="52"/>
      <c r="C87" s="52"/>
      <c r="D87" s="4">
        <f>SUM(D78,D82,D86)</f>
        <v>0</v>
      </c>
    </row>
    <row r="91" spans="1:4" ht="10.5" thickBot="1" x14ac:dyDescent="0.4"/>
    <row r="92" spans="1:4" ht="21.75" customHeight="1" thickBot="1" x14ac:dyDescent="0.4">
      <c r="A92" s="66" t="s">
        <v>63</v>
      </c>
      <c r="B92" s="67"/>
      <c r="C92" s="67"/>
      <c r="D92" s="68"/>
    </row>
    <row r="93" spans="1:4" ht="30" customHeight="1" thickBot="1" x14ac:dyDescent="0.4">
      <c r="A93" s="31" t="s">
        <v>90</v>
      </c>
      <c r="B93" s="69" t="s">
        <v>30</v>
      </c>
      <c r="C93" s="70"/>
      <c r="D93" s="32" t="s">
        <v>3</v>
      </c>
    </row>
    <row r="94" spans="1:4" ht="10.5" thickBot="1" x14ac:dyDescent="0.4">
      <c r="A94" s="33">
        <v>1</v>
      </c>
      <c r="B94" s="71">
        <v>2</v>
      </c>
      <c r="C94" s="72"/>
      <c r="D94" s="33">
        <v>3</v>
      </c>
    </row>
    <row r="95" spans="1:4" ht="210.5" thickBot="1" x14ac:dyDescent="0.4">
      <c r="A95" s="24" t="str">
        <f>'PI skaičiuoklė'!B45</f>
        <v>4 straipsnis. 16 straipsnio pakeitimas                             2. Papildyti 16 straipsnį 9–14 dalimis:
„9. Reikalavimas įsteigti filialą ir turėti šio straipsnio 2 dalyje nurodytą licenciją ir kiti šiame Įstatyme užsienio bankų, licencijuotų ne Europos Sąjungos valstybėse narėse, filialams nustatyti reikalavimai taikomi, kai vykdoma:
1) bet kokia Finansų įstaigų įstatymo 3 straipsnio 1 dalies 2 ir 6 punktuose nurodyta veikla, kurią vykdo užsienio valstybėje, ne Europos Sąjungos valstybėje narėje, įsteigta įmonė, kuri, jei ji būtų įsteigta Europos Sąjungoje, būtų laikoma kredito įstaiga arba atitiktų Reglamento (ES) Nr. 575/2013 4 straipsnio 1 dalies 1 punkto b papunktyje nustatytus kriterijus;
2) Finansų įstaigų įstatymo 3 straipsnio 1 dalies 1 punkte nurodyta veikla, kurią vykdo užsienio valstybėje, ne Europos Sąjungos valstybėje narėje, įsteigta įmonė.&lt;...&gt;“</v>
      </c>
      <c r="B95" s="4"/>
      <c r="C95" s="4"/>
      <c r="D95" s="4"/>
    </row>
    <row r="96" spans="1:4" ht="20.5" thickBot="1" x14ac:dyDescent="0.4">
      <c r="A96" s="8" t="str">
        <f>'PI skaičiuoklė'!C46</f>
        <v>Gauti licenciją: parengti dokumentus, užtikrinančius atitiktį teisės aktams</v>
      </c>
      <c r="B96" s="4"/>
      <c r="C96" s="4"/>
      <c r="D96" s="4"/>
    </row>
    <row r="97" spans="1:4" ht="10.5" thickBot="1" x14ac:dyDescent="0.4">
      <c r="A97" s="13"/>
      <c r="B97" s="5" t="s">
        <v>22</v>
      </c>
      <c r="C97" s="5">
        <v>0</v>
      </c>
      <c r="D97" s="5">
        <f>+C97</f>
        <v>0</v>
      </c>
    </row>
    <row r="98" spans="1:4" ht="10.5" thickBot="1" x14ac:dyDescent="0.4">
      <c r="A98" s="13"/>
      <c r="B98" s="5" t="s">
        <v>23</v>
      </c>
      <c r="C98" s="5">
        <v>0</v>
      </c>
      <c r="D98" s="5">
        <f>+C98</f>
        <v>0</v>
      </c>
    </row>
    <row r="99" spans="1:4" ht="10.5" thickBot="1" x14ac:dyDescent="0.4">
      <c r="A99" s="48" t="s">
        <v>31</v>
      </c>
      <c r="B99" s="49"/>
      <c r="C99" s="49"/>
      <c r="D99" s="4">
        <f>SUM(D97:D98)</f>
        <v>0</v>
      </c>
    </row>
    <row r="100" spans="1:4" ht="20.5" thickBot="1" x14ac:dyDescent="0.4">
      <c r="A100" s="8" t="str">
        <f>'PI skaičiuoklė'!C47</f>
        <v>Gauti licenciją: parengti finansinius planus, prognozes, kapitalo struktūrą</v>
      </c>
      <c r="B100" s="4"/>
      <c r="C100" s="4"/>
      <c r="D100" s="4"/>
    </row>
    <row r="101" spans="1:4" ht="10.5" thickBot="1" x14ac:dyDescent="0.4">
      <c r="A101" s="13"/>
      <c r="B101" s="5" t="s">
        <v>24</v>
      </c>
      <c r="C101" s="5">
        <v>0</v>
      </c>
      <c r="D101" s="5">
        <f>+C101</f>
        <v>0</v>
      </c>
    </row>
    <row r="102" spans="1:4" ht="10.5" thickBot="1" x14ac:dyDescent="0.4">
      <c r="A102" s="13"/>
      <c r="B102" s="5" t="s">
        <v>25</v>
      </c>
      <c r="C102" s="5">
        <v>0</v>
      </c>
      <c r="D102" s="5">
        <f>+C102</f>
        <v>0</v>
      </c>
    </row>
    <row r="103" spans="1:4" ht="10.5" thickBot="1" x14ac:dyDescent="0.4">
      <c r="A103" s="48" t="s">
        <v>32</v>
      </c>
      <c r="B103" s="49"/>
      <c r="C103" s="49"/>
      <c r="D103" s="4">
        <f>SUM(D101:D102)</f>
        <v>0</v>
      </c>
    </row>
    <row r="104" spans="1:4" ht="20.5" thickBot="1" x14ac:dyDescent="0.4">
      <c r="A104" s="8" t="str">
        <f>'PI skaičiuoklė'!C48</f>
        <v>Gauti licenciją: parengti rizikos valdymo politiką</v>
      </c>
      <c r="B104" s="4"/>
      <c r="C104" s="4"/>
      <c r="D104" s="4"/>
    </row>
    <row r="105" spans="1:4" ht="10.5" thickBot="1" x14ac:dyDescent="0.4">
      <c r="A105" s="13"/>
      <c r="B105" s="5" t="s">
        <v>185</v>
      </c>
      <c r="C105" s="5">
        <v>0</v>
      </c>
      <c r="D105" s="5">
        <f>+C105</f>
        <v>0</v>
      </c>
    </row>
    <row r="106" spans="1:4" ht="10.5" thickBot="1" x14ac:dyDescent="0.4">
      <c r="A106" s="13"/>
      <c r="B106" s="5" t="s">
        <v>186</v>
      </c>
      <c r="C106" s="5">
        <v>0</v>
      </c>
      <c r="D106" s="5">
        <f>+C106</f>
        <v>0</v>
      </c>
    </row>
    <row r="107" spans="1:4" ht="10.5" thickBot="1" x14ac:dyDescent="0.4">
      <c r="A107" s="48" t="s">
        <v>199</v>
      </c>
      <c r="B107" s="49"/>
      <c r="C107" s="49"/>
      <c r="D107" s="4">
        <f>SUM(D105:D106)</f>
        <v>0</v>
      </c>
    </row>
    <row r="108" spans="1:4" ht="10.5" thickBot="1" x14ac:dyDescent="0.4">
      <c r="A108" s="51" t="s">
        <v>33</v>
      </c>
      <c r="B108" s="52"/>
      <c r="C108" s="52"/>
      <c r="D108" s="4">
        <f>SUM(D99,D103,D107)</f>
        <v>0</v>
      </c>
    </row>
    <row r="109" spans="1:4" ht="270.5" thickBot="1" x14ac:dyDescent="0.4">
      <c r="A109" s="24" t="str">
        <f>'PI skaičiuoklė'!B51</f>
        <v>4 straipsnis. 16 straipsnio pakeitimas                             2. Papildyti 16 straipsnį 9–14 dalimis: „&lt;...&gt;                        12. Bankai ir užsienio bankų filialai priežiūros institucijos prašymu privalo pateikti informaciją apie paslaugas, kurios teikiamos paties Lietuvos Respublikoje įsisteigusio arba esančio kliento arba sandorio šalies išimtine iniciatyva, jeigu tai pačiai finansinei grupei priklausančios įmonės, įsteigtos užsienio valstybėse, ne Europos Sąjungos valstybėse narėse, teikia tokias paslaugas.&lt;...&gt;“         5 straipsnis. 19 straipsnio pakeitimas 
Pakeisti 19 straipsnį ir jį išdėstyti taip:
„19 straipsnis. Licencijos užsienio banko filialui išdavimas &lt;...&gt;                      3. Užsienio bankas, norėdamas gauti licenciją filialo veiklai, priežiūros institucijai pateikia prašymą, šiuos dokumentus ir duomenis: &lt;...&gt;                      8) rašytinį patvirtinimą, kad užsienio banko priežiūros institucijai buvo pranešta apie prašymą įsteigti filialą Lietuvos Respublikoje bei apie šios dalies 3 punkte nurodytus dokumentus ir tas prašymas bei dokumentai jai buvo pateikti susipažinti; &lt;...&gt;“</v>
      </c>
      <c r="B109" s="5"/>
      <c r="C109" s="5"/>
      <c r="D109" s="5"/>
    </row>
    <row r="110" spans="1:4" ht="30.5" thickBot="1" x14ac:dyDescent="0.4">
      <c r="A110" s="8" t="str">
        <f>'PI skaičiuoklė'!C52</f>
        <v>Pateikti informaciją priežiūros institucijai pagal Bankų įstatymo 16 straipsnio 2 dalies 12 punktą</v>
      </c>
      <c r="B110" s="4"/>
      <c r="C110" s="4"/>
      <c r="D110" s="4"/>
    </row>
    <row r="111" spans="1:4" ht="10.5" thickBot="1" x14ac:dyDescent="0.4">
      <c r="A111" s="13"/>
      <c r="B111" s="5" t="s">
        <v>26</v>
      </c>
      <c r="C111" s="5">
        <v>0</v>
      </c>
      <c r="D111" s="5">
        <f>+C111</f>
        <v>0</v>
      </c>
    </row>
    <row r="112" spans="1:4" ht="10.5" thickBot="1" x14ac:dyDescent="0.4">
      <c r="A112" s="13"/>
      <c r="B112" s="5" t="s">
        <v>27</v>
      </c>
      <c r="C112" s="5">
        <v>0</v>
      </c>
      <c r="D112" s="5">
        <f>+C112</f>
        <v>0</v>
      </c>
    </row>
    <row r="113" spans="1:4" ht="10.5" thickBot="1" x14ac:dyDescent="0.4">
      <c r="A113" s="48" t="s">
        <v>34</v>
      </c>
      <c r="B113" s="49"/>
      <c r="C113" s="49"/>
      <c r="D113" s="4">
        <f>SUM(D111:D112)</f>
        <v>0</v>
      </c>
    </row>
    <row r="114" spans="1:4" ht="30.5" thickBot="1" x14ac:dyDescent="0.4">
      <c r="A114" s="8" t="str">
        <f>'PI skaičiuoklė'!C53</f>
        <v>Pateikti dokumentus priežiūros institucijai pagal Bankų įstatymo 19 straipsnio 3 dalies 8 punktą</v>
      </c>
      <c r="B114" s="4"/>
      <c r="C114" s="4"/>
      <c r="D114" s="4"/>
    </row>
    <row r="115" spans="1:4" ht="10.5" thickBot="1" x14ac:dyDescent="0.4">
      <c r="A115" s="13"/>
      <c r="B115" s="5" t="s">
        <v>28</v>
      </c>
      <c r="C115" s="5">
        <v>0</v>
      </c>
      <c r="D115" s="5">
        <f>+C115</f>
        <v>0</v>
      </c>
    </row>
    <row r="116" spans="1:4" ht="10.5" thickBot="1" x14ac:dyDescent="0.4">
      <c r="A116" s="13"/>
      <c r="B116" s="5" t="s">
        <v>29</v>
      </c>
      <c r="C116" s="5">
        <v>0</v>
      </c>
      <c r="D116" s="5">
        <f>+C116</f>
        <v>0</v>
      </c>
    </row>
    <row r="117" spans="1:4" ht="10.5" thickBot="1" x14ac:dyDescent="0.4">
      <c r="A117" s="48" t="s">
        <v>35</v>
      </c>
      <c r="B117" s="49"/>
      <c r="C117" s="49"/>
      <c r="D117" s="4">
        <f>SUM(D115:D116)</f>
        <v>0</v>
      </c>
    </row>
    <row r="118" spans="1:4" ht="10.5" thickBot="1" x14ac:dyDescent="0.4">
      <c r="A118" s="8" t="str">
        <f>'PI skaičiuoklė'!C54</f>
        <v>Veiksmas B3</v>
      </c>
      <c r="B118" s="4"/>
      <c r="C118" s="4"/>
      <c r="D118" s="4"/>
    </row>
    <row r="119" spans="1:4" ht="10.5" thickBot="1" x14ac:dyDescent="0.4">
      <c r="A119" s="13"/>
      <c r="B119" s="5" t="s">
        <v>183</v>
      </c>
      <c r="C119" s="5">
        <v>0</v>
      </c>
      <c r="D119" s="5">
        <f>+C119</f>
        <v>0</v>
      </c>
    </row>
    <row r="120" spans="1:4" ht="10.5" thickBot="1" x14ac:dyDescent="0.4">
      <c r="A120" s="13"/>
      <c r="B120" s="5" t="s">
        <v>184</v>
      </c>
      <c r="C120" s="5">
        <v>0</v>
      </c>
      <c r="D120" s="5">
        <f>+C120</f>
        <v>0</v>
      </c>
    </row>
    <row r="121" spans="1:4" ht="10.5" thickBot="1" x14ac:dyDescent="0.4">
      <c r="A121" s="48" t="s">
        <v>200</v>
      </c>
      <c r="B121" s="49"/>
      <c r="C121" s="49"/>
      <c r="D121" s="4">
        <f>SUM(D119:D120)</f>
        <v>0</v>
      </c>
    </row>
    <row r="122" spans="1:4" ht="10.5" thickBot="1" x14ac:dyDescent="0.4">
      <c r="A122" s="51" t="s">
        <v>36</v>
      </c>
      <c r="B122" s="52"/>
      <c r="C122" s="52"/>
      <c r="D122" s="4">
        <f>SUM(D113,D117,D121)</f>
        <v>0</v>
      </c>
    </row>
    <row r="123" spans="1:4" ht="409.6" thickBot="1" x14ac:dyDescent="0.4">
      <c r="A123" s="24" t="str">
        <f>'PI skaičiuoklė'!B57</f>
        <v>10 straipsnis. Įstatymo papildymas septintuoju_1 skirsniu                      Papildyti Įstatymą septintuoju_1 skirsniu:            „SEPTINTASIS_1 SKIRSNIS
REIKŠMINGOS ĮSTATINIO KAPITALO IR (ARBA) BALSAVIMO TEISIŲ DALIES ĮSIGIJIMAS ARBA PERLEIDIMAS                         56_2 straipsnis. Pranešimas apie reikšmingos įstatinio kapitalo ir (arba) balsavimo teisių dalies įsigijimą             1. Asmuo – bankas, finansų kontroliuojančioji bendrovė ar mišrios veiklos finansų kontroliuojančioji įmonė, kurioms taikoma Įmonių, priklausančių finansų konglomeratui, papildomos priežiūros įstatymo 12_1 straipsnio 1 dalies nuostata, – kuris ketina tiesiogiai arba netiesiogiai įsigyti kito finansų arba ne finansų sektoriaus subjekto reikšmingą įstatinio kapitalo ir (arba) balsavimo teisių dalį (toliau šiame skirsnyje – ketinantis įsigyti asmuo), privalo iš anksto apie ketinamą įsigyti kito finansų arba ne finansų sektoriaus subjekto reikšmingą įstatinio kapitalo ir (arba) balsavimo teisių dalį (toliau šiame skirsnyje – ketinamas įsigijimas) raštu pranešti priežiūros institucijai.&lt;...&gt; 11 straipsnis. Įstatymo papildymas septintuoju_2 skirsniu  Papildyti Įstatymą septintuoju_2 skirsniu: „SEPTINTASIS_2 SKIRSNIS
REIKŠMINGAS TURTO IR (ARBA) ĮSIPAREIGOJIMŲ PERLEIDIMAS                         56_6 straipsnis. Pranešimas apie reikšmingą turto ir (arba) įsipareigojimų perleidimą
1. Bankas, finansų kontroliuojančioji bendrovė ar mišrios veiklos finansų kontroliuojančioji įmonė, kurioms taikoma Įmonių, priklausančių finansų konglomeratui, papildomos priežiūros įstatymo 121 straipsnio 1 dalies nuostata, turi pareigą iš anksto priežiūros institucijai raštu pranešti apie reikšmingą turto ir (arba) įsipareigojimų perleidimą, kurį jie ketina atlikti sudarydami pardavimo arba bet kokį kitą sandorį (toliau šiame skirsnyje – sandoris). Pareiga pranešti taip pat taikoma atskirai kiekvienam šioje dalyje nurodytam subjektui, kai sandoris sudaromas tos pačios finansinės grupės viduje. Pareiga pranešti taikoma atskirai kiekvienam šioje dalyje nurodytam subjektui, dalyvaujančiam tame pačiame sandoryje. Priežiūros institucija nedelsdama, ne vėliau kaip per 10 darbo dienų nuo pranešimo gavimo dienos, raštu patvirtina pranešimo gavimą.&lt;...&gt; 12 straipsnis. Įstatymo papildymas septintuoju_3 skirsniu Papildyti įstatymą septintuoju_3 skirsniu: „SEPTINTASIS_3 SKIRSNIS
ĮMONIŲ SUSIJUNGIMAS IR SKAIDYMAS &lt;...&gt;                   56_8 straipsnis. Pranešimas apie susijungimą ar skaidymą ir susijungimo ar skaidymo vertinimas
1. Bankas, finansų kontroliuojančioji bendrovė ar mišrios veiklos finansų kontroliuojančioji įmonė, kurioms taikoma Įmonių, priklausančių finansų konglomeratui, papildomos priežiūros įstatymo 12_1 straipsnio 1 dalies nuostata, vykdantys susijungimą ar skaidymą, patvirtinę susijungimo ar skaidymo sąlygų projektą ir prieš užbaigdami susijungimą ar skaidymą, privalo pranešti priežiūros institucijai, kuri bus atsakinga už subjektų, įsteigtų įvykdžius tokį susijungimą ar skaidymą, priežiūrą, vadovaudamiesi Komisijos deleguotojo reglamento, priimamo pagal Direktyvos 2013/36/ES 27b straipsnio 7 dalies c punktą, nustatyta tvarka. &lt;...&gt;“</v>
      </c>
      <c r="B123" s="4"/>
      <c r="C123" s="4"/>
      <c r="D123" s="4"/>
    </row>
    <row r="124" spans="1:4" ht="20.5" thickBot="1" x14ac:dyDescent="0.4">
      <c r="A124" s="8" t="str">
        <f>'PI skaičiuoklė'!C58</f>
        <v>Pateikti informaciją priežiūros institucijai pagal Bankų įstatymo 56_2 straipsnį</v>
      </c>
      <c r="B124" s="4"/>
      <c r="C124" s="4"/>
      <c r="D124" s="4"/>
    </row>
    <row r="125" spans="1:4" ht="10.5" thickBot="1" x14ac:dyDescent="0.4">
      <c r="A125" s="13"/>
      <c r="B125" s="5" t="s">
        <v>150</v>
      </c>
      <c r="C125" s="5">
        <v>0</v>
      </c>
      <c r="D125" s="5">
        <f>+C125</f>
        <v>0</v>
      </c>
    </row>
    <row r="126" spans="1:4" ht="10.5" thickBot="1" x14ac:dyDescent="0.4">
      <c r="A126" s="13"/>
      <c r="B126" s="5" t="s">
        <v>151</v>
      </c>
      <c r="C126" s="5">
        <v>0</v>
      </c>
      <c r="D126" s="5">
        <f>+C126</f>
        <v>0</v>
      </c>
    </row>
    <row r="127" spans="1:4" ht="10.5" thickBot="1" x14ac:dyDescent="0.4">
      <c r="A127" s="48" t="s">
        <v>201</v>
      </c>
      <c r="B127" s="49"/>
      <c r="C127" s="49"/>
      <c r="D127" s="4">
        <f>SUM(D125:D126)</f>
        <v>0</v>
      </c>
    </row>
    <row r="128" spans="1:4" ht="20.5" thickBot="1" x14ac:dyDescent="0.4">
      <c r="A128" s="8" t="str">
        <f>'PI skaičiuoklė'!C59</f>
        <v>Pateikti informaciją priežiūros institucijai pagal Bankų įstatymo 56_6 straipsnį</v>
      </c>
      <c r="B128" s="4"/>
      <c r="C128" s="4"/>
      <c r="D128" s="4"/>
    </row>
    <row r="129" spans="1:4" ht="10.5" thickBot="1" x14ac:dyDescent="0.4">
      <c r="A129" s="13"/>
      <c r="B129" s="5" t="s">
        <v>152</v>
      </c>
      <c r="C129" s="5">
        <v>0</v>
      </c>
      <c r="D129" s="5">
        <f>+C129</f>
        <v>0</v>
      </c>
    </row>
    <row r="130" spans="1:4" ht="10.5" thickBot="1" x14ac:dyDescent="0.4">
      <c r="A130" s="13"/>
      <c r="B130" s="5" t="s">
        <v>153</v>
      </c>
      <c r="C130" s="5">
        <v>0</v>
      </c>
      <c r="D130" s="5">
        <f>+C130</f>
        <v>0</v>
      </c>
    </row>
    <row r="131" spans="1:4" ht="10.5" thickBot="1" x14ac:dyDescent="0.4">
      <c r="A131" s="48" t="s">
        <v>202</v>
      </c>
      <c r="B131" s="49"/>
      <c r="C131" s="49"/>
      <c r="D131" s="4">
        <f>SUM(D129:D130)</f>
        <v>0</v>
      </c>
    </row>
    <row r="132" spans="1:4" ht="20.5" thickBot="1" x14ac:dyDescent="0.4">
      <c r="A132" s="8" t="str">
        <f>'PI skaičiuoklė'!C60</f>
        <v>Pateikti informaciją priežiūros institucijai pagal Bankų įstatymo 56_8 straipsnį</v>
      </c>
      <c r="B132" s="4"/>
      <c r="C132" s="4"/>
      <c r="D132" s="4"/>
    </row>
    <row r="133" spans="1:4" ht="10.5" thickBot="1" x14ac:dyDescent="0.4">
      <c r="A133" s="13"/>
      <c r="B133" s="5" t="s">
        <v>190</v>
      </c>
      <c r="C133" s="5">
        <v>0</v>
      </c>
      <c r="D133" s="5">
        <f>+C133</f>
        <v>0</v>
      </c>
    </row>
    <row r="134" spans="1:4" ht="10.5" thickBot="1" x14ac:dyDescent="0.4">
      <c r="A134" s="13"/>
      <c r="B134" s="5" t="s">
        <v>191</v>
      </c>
      <c r="C134" s="5">
        <v>0</v>
      </c>
      <c r="D134" s="5">
        <f>+C134</f>
        <v>0</v>
      </c>
    </row>
    <row r="135" spans="1:4" ht="10.5" thickBot="1" x14ac:dyDescent="0.4">
      <c r="A135" s="48" t="s">
        <v>203</v>
      </c>
      <c r="B135" s="49"/>
      <c r="C135" s="49"/>
      <c r="D135" s="4">
        <f>SUM(D133:D134)</f>
        <v>0</v>
      </c>
    </row>
    <row r="136" spans="1:4" ht="10.5" thickBot="1" x14ac:dyDescent="0.4">
      <c r="A136" s="51" t="s">
        <v>207</v>
      </c>
      <c r="B136" s="52"/>
      <c r="C136" s="52"/>
      <c r="D136" s="4">
        <f>SUM(D127,D131,D135)</f>
        <v>0</v>
      </c>
    </row>
    <row r="137" spans="1:4" ht="370.5" thickBot="1" x14ac:dyDescent="0.4">
      <c r="A137" s="24" t="str">
        <f>'PI skaičiuoklė'!B63</f>
        <v>18 straipsnis. 67 straipsnio pakeitimas &lt;...&gt;     4. Papildyti 67 straipsnio 2 dalį 23 punktu:
„23) reikalauti, kad bankas sumažintų riziką, kylančią trumpuoju, vidutinės trukmės ir ilguoju laikotarpiais dėl aplinkosaugos, socialinės ir valdymo rizikos veiksnių, įskaitant riziką, kylančią dėl korekcijos proceso ir pertvarkos tendencijų, kaip ji apibrėžta 2025 m. sausio 8 d. Europos bankininkystės institucijos Aplinkos, socialinės ir valdymo (ASV) rizikos valdymo gairėse (EBA/GL/2025/01), siekiant atitinkamų Europos Sąjungos, Europos Sąjungos valstybių narių ar užsienio valstybių teisinių ir riziką ribojančio reguliavimo tikslų, pritaikydamas savo verslo strategijas, valdymą ir rizikos valdymą, dėl ko galėtų būti paprašyta priežiūros institucijos nustatyta tvarka patikslinti banko planuose nustatytus tikslus, priemones ir veiksmus taip, kad jie atitiktų priežiūros institucijos reikalavimus, keliamus aplinkosaugos, socialinei ir valdymo rizikai valdyti;“.
5. Papildyti 67 straipsnio 2 dalį 24 punktu:
„24) reikalauti, kad bankas atliktų testavimą nepalankiausiomis sąlygomis (angl. stress-testing) arba atsparumo rizikai vertinimo scenarijų analizę (angl. scenario analysis), kaip jie apibrėžti 2018 m. liepos 19 d. Europos bankininkystės institucijos Gairėse dėl įstaigų testavimo nepalankiausiomis sąlygomis (EBA/GL/2018/04), rizikai, kylančiai dėl kriptoturto pozicijų ir kriptoturto paslaugų teikimo, įvertinti.“</v>
      </c>
      <c r="B137" s="5"/>
      <c r="C137" s="5"/>
      <c r="D137" s="5"/>
    </row>
    <row r="138" spans="1:4" ht="20.5" thickBot="1" x14ac:dyDescent="0.4">
      <c r="A138" s="8" t="str">
        <f>'PI skaičiuoklė'!C64</f>
        <v>Mažinti aplinkosaugos, socialinę ir valdymo riziką</v>
      </c>
      <c r="B138" s="4"/>
      <c r="C138" s="4"/>
      <c r="D138" s="4"/>
    </row>
    <row r="139" spans="1:4" ht="10.5" thickBot="1" x14ac:dyDescent="0.4">
      <c r="A139" s="13"/>
      <c r="B139" s="5" t="s">
        <v>160</v>
      </c>
      <c r="C139" s="5">
        <v>0</v>
      </c>
      <c r="D139" s="5">
        <f>+C139</f>
        <v>0</v>
      </c>
    </row>
    <row r="140" spans="1:4" ht="10.5" thickBot="1" x14ac:dyDescent="0.4">
      <c r="A140" s="13"/>
      <c r="B140" s="5" t="s">
        <v>161</v>
      </c>
      <c r="C140" s="5">
        <v>0</v>
      </c>
      <c r="D140" s="5">
        <f>+C140</f>
        <v>0</v>
      </c>
    </row>
    <row r="141" spans="1:4" ht="10.5" thickBot="1" x14ac:dyDescent="0.4">
      <c r="A141" s="48" t="s">
        <v>204</v>
      </c>
      <c r="B141" s="49"/>
      <c r="C141" s="49"/>
      <c r="D141" s="4">
        <f>SUM(D139:D140)</f>
        <v>0</v>
      </c>
    </row>
    <row r="142" spans="1:4" ht="10.5" thickBot="1" x14ac:dyDescent="0.4">
      <c r="A142" s="8" t="str">
        <f>'PI skaičiuoklė'!C65</f>
        <v>Patikslinti dokumentus</v>
      </c>
      <c r="B142" s="4"/>
      <c r="C142" s="4"/>
      <c r="D142" s="4"/>
    </row>
    <row r="143" spans="1:4" ht="10.5" thickBot="1" x14ac:dyDescent="0.4">
      <c r="A143" s="13"/>
      <c r="B143" s="5" t="s">
        <v>162</v>
      </c>
      <c r="C143" s="5">
        <v>0</v>
      </c>
      <c r="D143" s="5">
        <f>+C143</f>
        <v>0</v>
      </c>
    </row>
    <row r="144" spans="1:4" ht="10.5" thickBot="1" x14ac:dyDescent="0.4">
      <c r="A144" s="13"/>
      <c r="B144" s="5" t="s">
        <v>163</v>
      </c>
      <c r="C144" s="5">
        <v>0</v>
      </c>
      <c r="D144" s="5">
        <f>+C144</f>
        <v>0</v>
      </c>
    </row>
    <row r="145" spans="1:4" ht="10.5" thickBot="1" x14ac:dyDescent="0.4">
      <c r="A145" s="48" t="s">
        <v>205</v>
      </c>
      <c r="B145" s="49"/>
      <c r="C145" s="49"/>
      <c r="D145" s="4">
        <f>SUM(D143:D144)</f>
        <v>0</v>
      </c>
    </row>
    <row r="146" spans="1:4" ht="50.5" thickBot="1" x14ac:dyDescent="0.4">
      <c r="A146" s="8" t="str">
        <f>'PI skaičiuoklė'!C66</f>
        <v>Įvertinti riziką, kylančią dėl kriptoturto pozicijų ir kriptoturto paslaugų teikimo (įskaitant įvertinimus, atliekant testavimą nepalankiausiomis sąlygomis arba atsparumo rizikai vertinimo scenarijus)</v>
      </c>
      <c r="B146" s="4"/>
      <c r="C146" s="4"/>
      <c r="D146" s="4"/>
    </row>
    <row r="147" spans="1:4" ht="10.5" thickBot="1" x14ac:dyDescent="0.4">
      <c r="A147" s="13"/>
      <c r="B147" s="5" t="s">
        <v>193</v>
      </c>
      <c r="C147" s="5">
        <v>0</v>
      </c>
      <c r="D147" s="5">
        <f>+C147</f>
        <v>0</v>
      </c>
    </row>
    <row r="148" spans="1:4" ht="10.5" thickBot="1" x14ac:dyDescent="0.4">
      <c r="A148" s="13"/>
      <c r="B148" s="5" t="s">
        <v>194</v>
      </c>
      <c r="C148" s="5">
        <v>0</v>
      </c>
      <c r="D148" s="5">
        <f>+C148</f>
        <v>0</v>
      </c>
    </row>
    <row r="149" spans="1:4" ht="10.5" thickBot="1" x14ac:dyDescent="0.4">
      <c r="A149" s="48" t="s">
        <v>206</v>
      </c>
      <c r="B149" s="49"/>
      <c r="C149" s="49"/>
      <c r="D149" s="4">
        <f>SUM(D147:D148)</f>
        <v>0</v>
      </c>
    </row>
    <row r="150" spans="1:4" ht="10.5" thickBot="1" x14ac:dyDescent="0.4">
      <c r="A150" s="51" t="s">
        <v>208</v>
      </c>
      <c r="B150" s="52"/>
      <c r="C150" s="52"/>
      <c r="D150" s="4">
        <f>SUM(D141,D145,D149)</f>
        <v>0</v>
      </c>
    </row>
    <row r="151" spans="1:4" ht="200.5" thickBot="1" x14ac:dyDescent="0.4">
      <c r="A151" s="24" t="str">
        <f>'PI skaičiuoklė'!B69</f>
        <v>23 straipsnis. Įstatymo papildymas dešimtuoju_2 skirsniu Papildyti Įstatymą dešimtuoju_2 skirsniu:„DEŠIMTASIS_2 SKIRSNIS
PAPILDOMOS NUOSTATOS DĖL UŽSIENIO BANKŲ, LICENCIJUOTŲ NE EUROPOS SĄJUNGOS VALSTYBĖSE NARĖSE, FILIALŲ &lt;...&gt;           77_5 straipsnis. Valdymas, apskaita, auditas, priežiūrinis tikrinimas ir vertinimas &lt;...&gt; 2. Audito įmonė arba auditorius, atlikdami užsienio banko filialo metinių finansinių ataskaitų auditą, kartu turi įvertinti, kaip užsienio banko filialas laikosi vidaus valdymo, rizikos valdymo ir apskaitos tvarkymo reikalavimų, nustatytų bankų veiklą ir apskaitos tvarkymą reglamentuojančiuose teisės aktuose, ir priežiūros institucijai pateikti ataskaitą, kurioje būtų išdėstyti vertinimo metu nustatyti faktai ir išvados. &lt;...&gt;“</v>
      </c>
      <c r="B151" s="4"/>
      <c r="C151" s="4"/>
      <c r="D151" s="4"/>
    </row>
    <row r="152" spans="1:4" ht="40.5" thickBot="1" x14ac:dyDescent="0.4">
      <c r="A152" s="8" t="str">
        <f>'PI skaičiuoklė'!C70</f>
        <v>Užtikrinti, kad būtų atliktas užsienio bankų, licencijuotų ne Europos Sąjungos valstybėse narėse, filialo, įsteigto Lietuvos Respublikoje, auditas</v>
      </c>
      <c r="B152" s="4"/>
      <c r="C152" s="4"/>
      <c r="D152" s="4"/>
    </row>
    <row r="153" spans="1:4" ht="10.5" thickBot="1" x14ac:dyDescent="0.4">
      <c r="A153" s="13"/>
      <c r="B153" s="5" t="s">
        <v>166</v>
      </c>
      <c r="C153" s="5">
        <v>0</v>
      </c>
      <c r="D153" s="5">
        <f>+C153</f>
        <v>0</v>
      </c>
    </row>
    <row r="154" spans="1:4" ht="10.5" thickBot="1" x14ac:dyDescent="0.4">
      <c r="A154" s="13"/>
      <c r="B154" s="5" t="s">
        <v>167</v>
      </c>
      <c r="C154" s="5">
        <v>0</v>
      </c>
      <c r="D154" s="5">
        <f>+C154</f>
        <v>0</v>
      </c>
    </row>
    <row r="155" spans="1:4" ht="10.5" thickBot="1" x14ac:dyDescent="0.4">
      <c r="A155" s="48" t="s">
        <v>209</v>
      </c>
      <c r="B155" s="49"/>
      <c r="C155" s="49"/>
      <c r="D155" s="4">
        <f>SUM(D153:D154)</f>
        <v>0</v>
      </c>
    </row>
    <row r="156" spans="1:4" ht="30.5" thickBot="1" x14ac:dyDescent="0.4">
      <c r="A156" s="8" t="str">
        <f>'PI skaičiuoklė'!C71</f>
        <v>Įvertinti, kaip užsienio banko filialas laikosi vidaus valdymo, rizikos valdymo ir apskaitos tvarkymo reikalavimų</v>
      </c>
      <c r="B156" s="4"/>
      <c r="C156" s="4"/>
      <c r="D156" s="4"/>
    </row>
    <row r="157" spans="1:4" ht="10.5" thickBot="1" x14ac:dyDescent="0.4">
      <c r="A157" s="13"/>
      <c r="B157" s="5" t="s">
        <v>169</v>
      </c>
      <c r="C157" s="5">
        <v>0</v>
      </c>
      <c r="D157" s="5">
        <f>+C157</f>
        <v>0</v>
      </c>
    </row>
    <row r="158" spans="1:4" ht="10.5" thickBot="1" x14ac:dyDescent="0.4">
      <c r="A158" s="13"/>
      <c r="B158" s="5" t="s">
        <v>168</v>
      </c>
      <c r="C158" s="5">
        <v>0</v>
      </c>
      <c r="D158" s="5">
        <f>+C158</f>
        <v>0</v>
      </c>
    </row>
    <row r="159" spans="1:4" ht="10.5" thickBot="1" x14ac:dyDescent="0.4">
      <c r="A159" s="48" t="s">
        <v>210</v>
      </c>
      <c r="B159" s="49"/>
      <c r="C159" s="49"/>
      <c r="D159" s="4">
        <f>SUM(D157:D158)</f>
        <v>0</v>
      </c>
    </row>
    <row r="160" spans="1:4" ht="10.5" thickBot="1" x14ac:dyDescent="0.4">
      <c r="A160" s="8" t="str">
        <f>'PI skaičiuoklė'!C72</f>
        <v>Pateikti ataskaitą priežiūros institucijai</v>
      </c>
      <c r="B160" s="4"/>
      <c r="C160" s="4"/>
      <c r="D160" s="4"/>
    </row>
    <row r="161" spans="1:4" ht="10.5" thickBot="1" x14ac:dyDescent="0.4">
      <c r="A161" s="13"/>
      <c r="B161" s="5" t="s">
        <v>196</v>
      </c>
      <c r="C161" s="5">
        <v>0</v>
      </c>
      <c r="D161" s="5">
        <f>+C161</f>
        <v>0</v>
      </c>
    </row>
    <row r="162" spans="1:4" ht="10.5" thickBot="1" x14ac:dyDescent="0.4">
      <c r="A162" s="13"/>
      <c r="B162" s="5" t="s">
        <v>197</v>
      </c>
      <c r="C162" s="5">
        <v>0</v>
      </c>
      <c r="D162" s="5">
        <f>+C162</f>
        <v>0</v>
      </c>
    </row>
    <row r="163" spans="1:4" ht="10.5" thickBot="1" x14ac:dyDescent="0.4">
      <c r="A163" s="48" t="s">
        <v>211</v>
      </c>
      <c r="B163" s="49"/>
      <c r="C163" s="49"/>
      <c r="D163" s="4">
        <f>SUM(D161:D162)</f>
        <v>0</v>
      </c>
    </row>
    <row r="164" spans="1:4" ht="10.5" thickBot="1" x14ac:dyDescent="0.4">
      <c r="A164" s="51" t="s">
        <v>212</v>
      </c>
      <c r="B164" s="52"/>
      <c r="C164" s="52"/>
      <c r="D164" s="4">
        <f>SUM(D155,D159,D163)</f>
        <v>0</v>
      </c>
    </row>
    <row r="165" spans="1:4" ht="240.5" thickBot="1" x14ac:dyDescent="0.4">
      <c r="A165" s="24" t="str">
        <f>'PI skaičiuoklė'!B75</f>
        <v xml:space="preserve">23 straipsnis. Įstatymo papildymas dešimtuoju_2 skirsniu                              Papildyti Įstatymą dešimtuoju_2 skirsniu:„DEŠIMTASIS_2 SKIRSNIS
PAPILDOMOS NUOSTATOS DĖL UŽSIENIO BANKŲ, LICENCIJUOTŲ NE EUROPOS SĄJUNGOS VALSTYBĖSE NARĖSE, FILIALŲ &lt;...&gt;             77_5 straipsnis. Valdymas, apskaita, auditas, priežiūrinis tikrinimas ir vertinimas &lt;...&gt; 5. Užsienio bankų filialams mutatis mutandis taikomi šiame Įstatyme, Reglamente (ES) Nr. 575/2013, kituose susijusiuose Europos Sąjungos teisės aktuose, nustatančiuose vidaus valdymo, rizikos valdymo, apskaitos tvarkymo, priežiūrai skirtų ataskaitų teikimo reikalavimus, bankams nustatyti reikalavimai. Priežiūros institucija įgyvendinamuosiuose teisės aktuose detalizuoja užsienio bankų filialų vidaus valdymo, rizikos valdymo, apskaitos tvarkymo, priežiūrai skirtų ataskaitų teikimo reikalavimus bei nustato priežiūrinio tikrinimo ir vertinimo tvarką.“ </v>
      </c>
      <c r="B165" s="5"/>
      <c r="C165" s="5"/>
      <c r="D165" s="5"/>
    </row>
    <row r="166" spans="1:4" ht="20.5" thickBot="1" x14ac:dyDescent="0.4">
      <c r="A166" s="8" t="str">
        <f>'PI skaičiuoklė'!C76</f>
        <v>Užtikrinti atitikimą vidaus valdymo, įskaitant rizikos valdymo, reikalavimams</v>
      </c>
      <c r="B166" s="4"/>
      <c r="C166" s="4"/>
      <c r="D166" s="4"/>
    </row>
    <row r="167" spans="1:4" ht="10.5" thickBot="1" x14ac:dyDescent="0.4">
      <c r="A167" s="13"/>
      <c r="B167" s="5" t="s">
        <v>174</v>
      </c>
      <c r="C167" s="5">
        <v>0</v>
      </c>
      <c r="D167" s="5">
        <f>+C167</f>
        <v>0</v>
      </c>
    </row>
    <row r="168" spans="1:4" ht="10.5" thickBot="1" x14ac:dyDescent="0.4">
      <c r="A168" s="13"/>
      <c r="B168" s="5" t="s">
        <v>175</v>
      </c>
      <c r="C168" s="5">
        <v>0</v>
      </c>
      <c r="D168" s="5">
        <f>+C168</f>
        <v>0</v>
      </c>
    </row>
    <row r="169" spans="1:4" ht="10.5" thickBot="1" x14ac:dyDescent="0.4">
      <c r="A169" s="48" t="s">
        <v>213</v>
      </c>
      <c r="B169" s="49"/>
      <c r="C169" s="49"/>
      <c r="D169" s="4">
        <f>SUM(D167:D168)</f>
        <v>0</v>
      </c>
    </row>
    <row r="170" spans="1:4" ht="10.5" thickBot="1" x14ac:dyDescent="0.4">
      <c r="A170" s="8" t="str">
        <f>'PI skaičiuoklė'!C77</f>
        <v>Tvarkyti apskaitą</v>
      </c>
      <c r="B170" s="4"/>
      <c r="C170" s="4"/>
      <c r="D170" s="4"/>
    </row>
    <row r="171" spans="1:4" ht="10.5" thickBot="1" x14ac:dyDescent="0.4">
      <c r="A171" s="13"/>
      <c r="B171" s="5" t="s">
        <v>176</v>
      </c>
      <c r="C171" s="5">
        <v>0</v>
      </c>
      <c r="D171" s="5">
        <f>+C171</f>
        <v>0</v>
      </c>
    </row>
    <row r="172" spans="1:4" ht="10.5" thickBot="1" x14ac:dyDescent="0.4">
      <c r="A172" s="13"/>
      <c r="B172" s="5" t="s">
        <v>177</v>
      </c>
      <c r="C172" s="5">
        <v>0</v>
      </c>
      <c r="D172" s="5">
        <f>+C172</f>
        <v>0</v>
      </c>
    </row>
    <row r="173" spans="1:4" ht="10.5" thickBot="1" x14ac:dyDescent="0.4">
      <c r="A173" s="48" t="s">
        <v>214</v>
      </c>
      <c r="B173" s="49"/>
      <c r="C173" s="49"/>
      <c r="D173" s="4">
        <f>SUM(D171:D172)</f>
        <v>0</v>
      </c>
    </row>
    <row r="174" spans="1:4" ht="10.5" thickBot="1" x14ac:dyDescent="0.4">
      <c r="A174" s="8" t="str">
        <f>'PI skaičiuoklė'!C78</f>
        <v>Teikti finansinę ir priežiūros ataskaitas</v>
      </c>
      <c r="B174" s="4"/>
      <c r="C174" s="4"/>
      <c r="D174" s="4"/>
    </row>
    <row r="175" spans="1:4" ht="10.5" thickBot="1" x14ac:dyDescent="0.4">
      <c r="A175" s="13"/>
      <c r="B175" s="5" t="s">
        <v>187</v>
      </c>
      <c r="C175" s="5">
        <v>0</v>
      </c>
      <c r="D175" s="5">
        <f>+C175</f>
        <v>0</v>
      </c>
    </row>
    <row r="176" spans="1:4" ht="10.5" thickBot="1" x14ac:dyDescent="0.4">
      <c r="A176" s="13"/>
      <c r="B176" s="5" t="s">
        <v>188</v>
      </c>
      <c r="C176" s="5">
        <v>0</v>
      </c>
      <c r="D176" s="5">
        <f>+C176</f>
        <v>0</v>
      </c>
    </row>
    <row r="177" spans="1:4" ht="10.5" thickBot="1" x14ac:dyDescent="0.4">
      <c r="A177" s="48" t="s">
        <v>215</v>
      </c>
      <c r="B177" s="49"/>
      <c r="C177" s="49"/>
      <c r="D177" s="4">
        <f>SUM(D175:D176)</f>
        <v>0</v>
      </c>
    </row>
    <row r="178" spans="1:4" ht="10.5" thickBot="1" x14ac:dyDescent="0.4">
      <c r="A178" s="51" t="s">
        <v>216</v>
      </c>
      <c r="B178" s="52"/>
      <c r="C178" s="52"/>
      <c r="D178" s="4">
        <f>SUM(D169,D173,D177)</f>
        <v>0</v>
      </c>
    </row>
  </sheetData>
  <mergeCells count="54">
    <mergeCell ref="B3:C3"/>
    <mergeCell ref="B93:C93"/>
    <mergeCell ref="B94:C94"/>
    <mergeCell ref="A30:C30"/>
    <mergeCell ref="A16:C16"/>
    <mergeCell ref="A40:C40"/>
    <mergeCell ref="A44:C44"/>
    <mergeCell ref="A45:C45"/>
    <mergeCell ref="A50:C50"/>
    <mergeCell ref="A54:C54"/>
    <mergeCell ref="A58:C58"/>
    <mergeCell ref="A59:C59"/>
    <mergeCell ref="A64:C64"/>
    <mergeCell ref="A68:C68"/>
    <mergeCell ref="A72:C72"/>
    <mergeCell ref="A73:C73"/>
    <mergeCell ref="A113:C113"/>
    <mergeCell ref="A117:C117"/>
    <mergeCell ref="A122:C122"/>
    <mergeCell ref="A1:D1"/>
    <mergeCell ref="A92:D92"/>
    <mergeCell ref="A99:C99"/>
    <mergeCell ref="A103:C103"/>
    <mergeCell ref="A108:C108"/>
    <mergeCell ref="A31:C31"/>
    <mergeCell ref="A8:C8"/>
    <mergeCell ref="A12:C12"/>
    <mergeCell ref="A17:C17"/>
    <mergeCell ref="A22:C22"/>
    <mergeCell ref="A26:C26"/>
    <mergeCell ref="B2:C2"/>
    <mergeCell ref="A36:C36"/>
    <mergeCell ref="A78:C78"/>
    <mergeCell ref="A82:C82"/>
    <mergeCell ref="A86:C86"/>
    <mergeCell ref="A87:C87"/>
    <mergeCell ref="A107:C107"/>
    <mergeCell ref="A121:C121"/>
    <mergeCell ref="A127:C127"/>
    <mergeCell ref="A131:C131"/>
    <mergeCell ref="A135:C135"/>
    <mergeCell ref="A136:C136"/>
    <mergeCell ref="A141:C141"/>
    <mergeCell ref="A145:C145"/>
    <mergeCell ref="A149:C149"/>
    <mergeCell ref="A169:C169"/>
    <mergeCell ref="A173:C173"/>
    <mergeCell ref="A177:C177"/>
    <mergeCell ref="A178:C178"/>
    <mergeCell ref="A150:C150"/>
    <mergeCell ref="A155:C155"/>
    <mergeCell ref="A159:C159"/>
    <mergeCell ref="A163:C163"/>
    <mergeCell ref="A164:C164"/>
  </mergeCells>
  <pageMargins left="0.70866141732283472" right="0.70866141732283472" top="0.78740157480314965" bottom="0.78740157480314965"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44BBA4"/>
  </sheetPr>
  <dimension ref="A1:E193"/>
  <sheetViews>
    <sheetView zoomScale="85" zoomScaleNormal="85" workbookViewId="0">
      <selection activeCell="H62" sqref="H62"/>
    </sheetView>
  </sheetViews>
  <sheetFormatPr defaultColWidth="8.7265625" defaultRowHeight="10" x14ac:dyDescent="0.35"/>
  <cols>
    <col min="1" max="1" width="31.54296875" style="1" customWidth="1"/>
    <col min="2" max="2" width="18" style="1" customWidth="1"/>
    <col min="3" max="3" width="18.1796875" style="1" customWidth="1"/>
    <col min="4" max="4" width="37.453125" style="1" customWidth="1"/>
    <col min="5" max="5" width="14.54296875" style="1" customWidth="1"/>
    <col min="6" max="16384" width="8.7265625" style="1"/>
  </cols>
  <sheetData>
    <row r="1" spans="1:5" ht="20.25" customHeight="1" thickBot="1" x14ac:dyDescent="0.4">
      <c r="A1" s="63" t="s">
        <v>64</v>
      </c>
      <c r="B1" s="64"/>
      <c r="C1" s="64"/>
      <c r="D1" s="64"/>
      <c r="E1" s="65"/>
    </row>
    <row r="2" spans="1:5" ht="36.75" customHeight="1" thickBot="1" x14ac:dyDescent="0.4">
      <c r="A2" s="31" t="s">
        <v>89</v>
      </c>
      <c r="B2" s="32" t="s">
        <v>91</v>
      </c>
      <c r="C2" s="32" t="s">
        <v>61</v>
      </c>
      <c r="D2" s="32" t="s">
        <v>92</v>
      </c>
      <c r="E2" s="32" t="s">
        <v>4</v>
      </c>
    </row>
    <row r="3" spans="1:5" ht="11.25" customHeight="1" thickBot="1" x14ac:dyDescent="0.4">
      <c r="A3" s="33">
        <v>1</v>
      </c>
      <c r="B3" s="34">
        <v>2</v>
      </c>
      <c r="C3" s="34">
        <v>3</v>
      </c>
      <c r="D3" s="34">
        <v>4</v>
      </c>
      <c r="E3" s="34">
        <v>5</v>
      </c>
    </row>
    <row r="4" spans="1:5" ht="24.75" customHeight="1" thickBot="1" x14ac:dyDescent="0.4">
      <c r="A4" s="24" t="str">
        <f>'PI skaičiuoklė'!B6</f>
        <v>Straipsnis (-iai), punktas (-ai) ir įpareigojimas</v>
      </c>
      <c r="B4" s="4"/>
      <c r="C4" s="4"/>
      <c r="D4" s="4"/>
      <c r="E4" s="4"/>
    </row>
    <row r="5" spans="1:5" ht="10.5" thickBot="1" x14ac:dyDescent="0.4">
      <c r="A5" s="8" t="str">
        <f>'PI skaičiuoklė'!C7</f>
        <v>Veiksmas A1</v>
      </c>
      <c r="B5" s="4"/>
      <c r="C5" s="4"/>
      <c r="D5" s="4"/>
      <c r="E5" s="4"/>
    </row>
    <row r="6" spans="1:5" ht="10.5" thickBot="1" x14ac:dyDescent="0.4">
      <c r="A6" s="13"/>
      <c r="B6" s="5" t="s">
        <v>22</v>
      </c>
      <c r="C6" s="5">
        <v>0</v>
      </c>
      <c r="D6" s="5">
        <v>0</v>
      </c>
      <c r="E6" s="5">
        <f>+C6*D6</f>
        <v>0</v>
      </c>
    </row>
    <row r="7" spans="1:5" ht="10.5" thickBot="1" x14ac:dyDescent="0.4">
      <c r="A7" s="13"/>
      <c r="B7" s="5" t="s">
        <v>23</v>
      </c>
      <c r="C7" s="5">
        <v>0</v>
      </c>
      <c r="D7" s="5">
        <v>0</v>
      </c>
      <c r="E7" s="5">
        <f>+C7*D7</f>
        <v>0</v>
      </c>
    </row>
    <row r="8" spans="1:5" ht="14.15" customHeight="1" thickBot="1" x14ac:dyDescent="0.4">
      <c r="A8" s="48" t="s">
        <v>37</v>
      </c>
      <c r="B8" s="49"/>
      <c r="C8" s="49"/>
      <c r="D8" s="50"/>
      <c r="E8" s="5">
        <f>SUM(E6:E7)</f>
        <v>0</v>
      </c>
    </row>
    <row r="9" spans="1:5" ht="10.5" thickBot="1" x14ac:dyDescent="0.4">
      <c r="A9" s="8" t="str">
        <f>'PI skaičiuoklė'!C8</f>
        <v>Veiksmas A2</v>
      </c>
      <c r="B9" s="4"/>
      <c r="C9" s="4"/>
      <c r="D9" s="4"/>
      <c r="E9" s="4"/>
    </row>
    <row r="10" spans="1:5" ht="10.5" thickBot="1" x14ac:dyDescent="0.4">
      <c r="A10" s="13"/>
      <c r="B10" s="5" t="s">
        <v>24</v>
      </c>
      <c r="C10" s="5">
        <v>0</v>
      </c>
      <c r="D10" s="5">
        <v>0</v>
      </c>
      <c r="E10" s="5">
        <f t="shared" ref="E10:E11" si="0">+C10*D10</f>
        <v>0</v>
      </c>
    </row>
    <row r="11" spans="1:5" ht="10.5" thickBot="1" x14ac:dyDescent="0.4">
      <c r="A11" s="13"/>
      <c r="B11" s="5" t="s">
        <v>25</v>
      </c>
      <c r="C11" s="5">
        <v>0</v>
      </c>
      <c r="D11" s="5">
        <v>0</v>
      </c>
      <c r="E11" s="5">
        <f t="shared" si="0"/>
        <v>0</v>
      </c>
    </row>
    <row r="12" spans="1:5" ht="10.5" thickBot="1" x14ac:dyDescent="0.4">
      <c r="A12" s="48" t="s">
        <v>38</v>
      </c>
      <c r="B12" s="49"/>
      <c r="C12" s="49"/>
      <c r="D12" s="50"/>
      <c r="E12" s="5">
        <f>SUM(E10:E11)</f>
        <v>0</v>
      </c>
    </row>
    <row r="13" spans="1:5" ht="10.5" thickBot="1" x14ac:dyDescent="0.4">
      <c r="A13" s="8" t="str">
        <f>'PI skaičiuoklė'!C9</f>
        <v>Veiksmas A3</v>
      </c>
      <c r="B13" s="4"/>
      <c r="C13" s="4"/>
      <c r="D13" s="4"/>
      <c r="E13" s="4"/>
    </row>
    <row r="14" spans="1:5" ht="10.5" thickBot="1" x14ac:dyDescent="0.4">
      <c r="A14" s="13"/>
      <c r="B14" s="5" t="s">
        <v>185</v>
      </c>
      <c r="C14" s="5">
        <v>0</v>
      </c>
      <c r="D14" s="5">
        <v>0</v>
      </c>
      <c r="E14" s="5">
        <f t="shared" ref="E14:E15" si="1">+C14*D14</f>
        <v>0</v>
      </c>
    </row>
    <row r="15" spans="1:5" ht="10.5" thickBot="1" x14ac:dyDescent="0.4">
      <c r="A15" s="13"/>
      <c r="B15" s="5" t="s">
        <v>186</v>
      </c>
      <c r="C15" s="5">
        <v>0</v>
      </c>
      <c r="D15" s="5">
        <v>0</v>
      </c>
      <c r="E15" s="5">
        <f t="shared" si="1"/>
        <v>0</v>
      </c>
    </row>
    <row r="16" spans="1:5" ht="10.5" thickBot="1" x14ac:dyDescent="0.4">
      <c r="A16" s="48" t="s">
        <v>217</v>
      </c>
      <c r="B16" s="49"/>
      <c r="C16" s="49"/>
      <c r="D16" s="50"/>
      <c r="E16" s="5">
        <f>SUM(E14:E15)</f>
        <v>0</v>
      </c>
    </row>
    <row r="17" spans="1:5" ht="10.5" thickBot="1" x14ac:dyDescent="0.4">
      <c r="A17" s="13"/>
      <c r="B17" s="5" t="s">
        <v>11</v>
      </c>
      <c r="C17" s="5"/>
      <c r="D17" s="5"/>
      <c r="E17" s="5" t="s">
        <v>93</v>
      </c>
    </row>
    <row r="18" spans="1:5" ht="10.5" thickBot="1" x14ac:dyDescent="0.4">
      <c r="A18" s="51" t="s">
        <v>39</v>
      </c>
      <c r="B18" s="52"/>
      <c r="C18" s="52"/>
      <c r="D18" s="53"/>
      <c r="E18" s="4">
        <f>SUM(E8,E12,E16)</f>
        <v>0</v>
      </c>
    </row>
    <row r="19" spans="1:5" ht="20.5" thickBot="1" x14ac:dyDescent="0.4">
      <c r="A19" s="24" t="str">
        <f>'PI skaičiuoklė'!B12</f>
        <v>Straipsnis (-iai), punktas (-ai) ir įpareigojimas</v>
      </c>
      <c r="B19" s="39"/>
      <c r="C19" s="39"/>
      <c r="D19" s="39"/>
      <c r="E19" s="39"/>
    </row>
    <row r="20" spans="1:5" ht="10.5" thickBot="1" x14ac:dyDescent="0.4">
      <c r="A20" s="8" t="str">
        <f>'PI skaičiuoklė'!C13</f>
        <v>Veiksmas B1</v>
      </c>
      <c r="B20" s="39"/>
      <c r="C20" s="39"/>
      <c r="D20" s="39"/>
      <c r="E20" s="39"/>
    </row>
    <row r="21" spans="1:5" ht="10.5" thickBot="1" x14ac:dyDescent="0.4">
      <c r="A21" s="13"/>
      <c r="B21" s="5" t="s">
        <v>26</v>
      </c>
      <c r="C21" s="5">
        <v>0</v>
      </c>
      <c r="D21" s="5">
        <v>0</v>
      </c>
      <c r="E21" s="5">
        <f t="shared" ref="E21:E22" si="2">+C21*D21</f>
        <v>0</v>
      </c>
    </row>
    <row r="22" spans="1:5" ht="10.5" thickBot="1" x14ac:dyDescent="0.4">
      <c r="A22" s="13"/>
      <c r="B22" s="5" t="s">
        <v>27</v>
      </c>
      <c r="C22" s="5">
        <v>0</v>
      </c>
      <c r="D22" s="5">
        <v>0</v>
      </c>
      <c r="E22" s="5">
        <f t="shared" si="2"/>
        <v>0</v>
      </c>
    </row>
    <row r="23" spans="1:5" ht="10.5" thickBot="1" x14ac:dyDescent="0.4">
      <c r="A23" s="48" t="s">
        <v>40</v>
      </c>
      <c r="B23" s="49"/>
      <c r="C23" s="49"/>
      <c r="D23" s="50"/>
      <c r="E23" s="5">
        <f>SUM(E21:E22)</f>
        <v>0</v>
      </c>
    </row>
    <row r="24" spans="1:5" ht="10.5" thickBot="1" x14ac:dyDescent="0.4">
      <c r="A24" s="8" t="str">
        <f>'PI skaičiuoklė'!C14</f>
        <v>Veiksmas B2</v>
      </c>
      <c r="B24" s="4"/>
      <c r="C24" s="4"/>
      <c r="D24" s="4"/>
      <c r="E24" s="4"/>
    </row>
    <row r="25" spans="1:5" ht="10.5" thickBot="1" x14ac:dyDescent="0.4">
      <c r="A25" s="13"/>
      <c r="B25" s="5" t="s">
        <v>28</v>
      </c>
      <c r="C25" s="5">
        <v>0</v>
      </c>
      <c r="D25" s="5">
        <v>0</v>
      </c>
      <c r="E25" s="5">
        <f t="shared" ref="E25:E26" si="3">+C25*D25</f>
        <v>0</v>
      </c>
    </row>
    <row r="26" spans="1:5" ht="10.5" thickBot="1" x14ac:dyDescent="0.4">
      <c r="A26" s="13"/>
      <c r="B26" s="5" t="s">
        <v>29</v>
      </c>
      <c r="C26" s="5">
        <v>0</v>
      </c>
      <c r="D26" s="5">
        <v>0</v>
      </c>
      <c r="E26" s="5">
        <f t="shared" si="3"/>
        <v>0</v>
      </c>
    </row>
    <row r="27" spans="1:5" ht="10.5" thickBot="1" x14ac:dyDescent="0.4">
      <c r="A27" s="48" t="s">
        <v>42</v>
      </c>
      <c r="B27" s="49"/>
      <c r="C27" s="49"/>
      <c r="D27" s="50"/>
      <c r="E27" s="5">
        <f>SUM(E25:E26)</f>
        <v>0</v>
      </c>
    </row>
    <row r="28" spans="1:5" ht="10.5" thickBot="1" x14ac:dyDescent="0.4">
      <c r="A28" s="8" t="str">
        <f>'PI skaičiuoklė'!C15</f>
        <v>Veiksmas B3</v>
      </c>
      <c r="B28" s="4"/>
      <c r="C28" s="4"/>
      <c r="D28" s="4"/>
      <c r="E28" s="4"/>
    </row>
    <row r="29" spans="1:5" ht="10.5" thickBot="1" x14ac:dyDescent="0.4">
      <c r="A29" s="13"/>
      <c r="B29" s="5" t="s">
        <v>183</v>
      </c>
      <c r="C29" s="5">
        <v>0</v>
      </c>
      <c r="D29" s="5">
        <v>0</v>
      </c>
      <c r="E29" s="5">
        <f t="shared" ref="E29:E30" si="4">+C29*D29</f>
        <v>0</v>
      </c>
    </row>
    <row r="30" spans="1:5" ht="10.5" thickBot="1" x14ac:dyDescent="0.4">
      <c r="A30" s="13"/>
      <c r="B30" s="5" t="s">
        <v>184</v>
      </c>
      <c r="C30" s="5">
        <v>0</v>
      </c>
      <c r="D30" s="5">
        <v>0</v>
      </c>
      <c r="E30" s="5">
        <f t="shared" si="4"/>
        <v>0</v>
      </c>
    </row>
    <row r="31" spans="1:5" ht="10.5" thickBot="1" x14ac:dyDescent="0.4">
      <c r="A31" s="48" t="s">
        <v>218</v>
      </c>
      <c r="B31" s="49"/>
      <c r="C31" s="49"/>
      <c r="D31" s="50"/>
      <c r="E31" s="5">
        <f>SUM(E29:E30)</f>
        <v>0</v>
      </c>
    </row>
    <row r="32" spans="1:5" ht="10.5" thickBot="1" x14ac:dyDescent="0.4">
      <c r="A32" s="13"/>
      <c r="B32" s="5" t="s">
        <v>11</v>
      </c>
      <c r="C32" s="5"/>
      <c r="D32" s="5"/>
      <c r="E32" s="5" t="s">
        <v>17</v>
      </c>
    </row>
    <row r="33" spans="1:5" ht="10.5" thickBot="1" x14ac:dyDescent="0.4">
      <c r="A33" s="51" t="s">
        <v>41</v>
      </c>
      <c r="B33" s="52"/>
      <c r="C33" s="52"/>
      <c r="D33" s="53"/>
      <c r="E33" s="4">
        <f>SUM(E23,E27,E31)</f>
        <v>0</v>
      </c>
    </row>
    <row r="34" spans="1:5" ht="20.5" thickBot="1" x14ac:dyDescent="0.4">
      <c r="A34" s="24" t="str">
        <f>'PI skaičiuoklė'!B18</f>
        <v>Straipsnis (-iai), punktas (-ai) ir įpareigojimas</v>
      </c>
      <c r="B34" s="39"/>
      <c r="C34" s="39"/>
      <c r="D34" s="39"/>
      <c r="E34" s="39"/>
    </row>
    <row r="35" spans="1:5" ht="10.5" thickBot="1" x14ac:dyDescent="0.4">
      <c r="A35" s="8" t="str">
        <f>'PI skaičiuoklė'!C19</f>
        <v>Veiksmas C1</v>
      </c>
      <c r="B35" s="39"/>
      <c r="C35" s="39"/>
      <c r="D35" s="39"/>
      <c r="E35" s="39"/>
    </row>
    <row r="36" spans="1:5" ht="10.5" thickBot="1" x14ac:dyDescent="0.4">
      <c r="A36" s="13"/>
      <c r="B36" s="5" t="s">
        <v>150</v>
      </c>
      <c r="C36" s="5">
        <v>0</v>
      </c>
      <c r="D36" s="5">
        <v>0</v>
      </c>
      <c r="E36" s="5">
        <f>+C36*D36</f>
        <v>0</v>
      </c>
    </row>
    <row r="37" spans="1:5" ht="10.5" thickBot="1" x14ac:dyDescent="0.4">
      <c r="A37" s="13"/>
      <c r="B37" s="5" t="s">
        <v>151</v>
      </c>
      <c r="C37" s="5">
        <v>0</v>
      </c>
      <c r="D37" s="5">
        <v>0</v>
      </c>
      <c r="E37" s="5">
        <f>+C37*D37</f>
        <v>0</v>
      </c>
    </row>
    <row r="38" spans="1:5" ht="14.15" customHeight="1" thickBot="1" x14ac:dyDescent="0.4">
      <c r="A38" s="48" t="s">
        <v>219</v>
      </c>
      <c r="B38" s="49"/>
      <c r="C38" s="49"/>
      <c r="D38" s="50"/>
      <c r="E38" s="5">
        <f>SUM(E36:E37)</f>
        <v>0</v>
      </c>
    </row>
    <row r="39" spans="1:5" ht="10.5" thickBot="1" x14ac:dyDescent="0.4">
      <c r="A39" s="8" t="str">
        <f>'PI skaičiuoklė'!C20</f>
        <v>Veiksmas C2</v>
      </c>
      <c r="B39" s="4"/>
      <c r="C39" s="4"/>
      <c r="D39" s="4"/>
      <c r="E39" s="4"/>
    </row>
    <row r="40" spans="1:5" ht="10.5" thickBot="1" x14ac:dyDescent="0.4">
      <c r="A40" s="13"/>
      <c r="B40" s="5" t="s">
        <v>152</v>
      </c>
      <c r="C40" s="5">
        <v>0</v>
      </c>
      <c r="D40" s="5">
        <v>0</v>
      </c>
      <c r="E40" s="5">
        <f t="shared" ref="E40:E41" si="5">+C40*D40</f>
        <v>0</v>
      </c>
    </row>
    <row r="41" spans="1:5" ht="10.5" thickBot="1" x14ac:dyDescent="0.4">
      <c r="A41" s="13"/>
      <c r="B41" s="5" t="s">
        <v>153</v>
      </c>
      <c r="C41" s="5">
        <v>0</v>
      </c>
      <c r="D41" s="5">
        <v>0</v>
      </c>
      <c r="E41" s="5">
        <f t="shared" si="5"/>
        <v>0</v>
      </c>
    </row>
    <row r="42" spans="1:5" ht="10.5" thickBot="1" x14ac:dyDescent="0.4">
      <c r="A42" s="48" t="s">
        <v>220</v>
      </c>
      <c r="B42" s="49"/>
      <c r="C42" s="49"/>
      <c r="D42" s="50"/>
      <c r="E42" s="5">
        <f>SUM(E40:E41)</f>
        <v>0</v>
      </c>
    </row>
    <row r="43" spans="1:5" ht="10.5" thickBot="1" x14ac:dyDescent="0.4">
      <c r="A43" s="8" t="str">
        <f>'PI skaičiuoklė'!C21</f>
        <v>Veiksmas C3</v>
      </c>
      <c r="B43" s="4"/>
      <c r="C43" s="4"/>
      <c r="D43" s="4"/>
      <c r="E43" s="4"/>
    </row>
    <row r="44" spans="1:5" ht="10.5" thickBot="1" x14ac:dyDescent="0.4">
      <c r="A44" s="13"/>
      <c r="B44" s="5" t="s">
        <v>190</v>
      </c>
      <c r="C44" s="5">
        <v>0</v>
      </c>
      <c r="D44" s="5">
        <v>0</v>
      </c>
      <c r="E44" s="5">
        <f t="shared" ref="E44:E45" si="6">+C44*D44</f>
        <v>0</v>
      </c>
    </row>
    <row r="45" spans="1:5" ht="10.5" thickBot="1" x14ac:dyDescent="0.4">
      <c r="A45" s="13"/>
      <c r="B45" s="5" t="s">
        <v>191</v>
      </c>
      <c r="C45" s="5">
        <v>0</v>
      </c>
      <c r="D45" s="5">
        <v>0</v>
      </c>
      <c r="E45" s="5">
        <f t="shared" si="6"/>
        <v>0</v>
      </c>
    </row>
    <row r="46" spans="1:5" ht="10.5" thickBot="1" x14ac:dyDescent="0.4">
      <c r="A46" s="48" t="s">
        <v>221</v>
      </c>
      <c r="B46" s="49"/>
      <c r="C46" s="49"/>
      <c r="D46" s="50"/>
      <c r="E46" s="5">
        <f>SUM(E44:E45)</f>
        <v>0</v>
      </c>
    </row>
    <row r="47" spans="1:5" ht="10.5" thickBot="1" x14ac:dyDescent="0.4">
      <c r="A47" s="13"/>
      <c r="B47" s="5" t="s">
        <v>11</v>
      </c>
      <c r="C47" s="5"/>
      <c r="D47" s="5"/>
      <c r="E47" s="5" t="s">
        <v>93</v>
      </c>
    </row>
    <row r="48" spans="1:5" ht="10.5" thickBot="1" x14ac:dyDescent="0.4">
      <c r="A48" s="51" t="s">
        <v>222</v>
      </c>
      <c r="B48" s="52"/>
      <c r="C48" s="52"/>
      <c r="D48" s="53"/>
      <c r="E48" s="4">
        <f>SUM(E38,E42,E46)</f>
        <v>0</v>
      </c>
    </row>
    <row r="49" spans="1:5" ht="20.5" thickBot="1" x14ac:dyDescent="0.4">
      <c r="A49" s="24" t="str">
        <f>'PI skaičiuoklė'!B25</f>
        <v>Straipsnis (-iai), punktas (-ai) ir įpareigojimas</v>
      </c>
      <c r="B49" s="4"/>
      <c r="C49" s="4"/>
      <c r="D49" s="4"/>
      <c r="E49" s="4"/>
    </row>
    <row r="50" spans="1:5" ht="10.5" thickBot="1" x14ac:dyDescent="0.4">
      <c r="A50" s="8" t="str">
        <f>'PI skaičiuoklė'!C26</f>
        <v>Veiksmas D1</v>
      </c>
      <c r="B50" s="4"/>
      <c r="C50" s="4"/>
      <c r="D50" s="4"/>
      <c r="E50" s="4"/>
    </row>
    <row r="51" spans="1:5" ht="10.5" thickBot="1" x14ac:dyDescent="0.4">
      <c r="A51" s="13"/>
      <c r="B51" s="5" t="s">
        <v>160</v>
      </c>
      <c r="C51" s="5">
        <v>0</v>
      </c>
      <c r="D51" s="5">
        <v>0</v>
      </c>
      <c r="E51" s="5">
        <f t="shared" ref="E51:E52" si="7">+C51*D51</f>
        <v>0</v>
      </c>
    </row>
    <row r="52" spans="1:5" ht="10.5" thickBot="1" x14ac:dyDescent="0.4">
      <c r="A52" s="13"/>
      <c r="B52" s="5" t="s">
        <v>161</v>
      </c>
      <c r="C52" s="5">
        <v>0</v>
      </c>
      <c r="D52" s="5">
        <v>0</v>
      </c>
      <c r="E52" s="5">
        <f t="shared" si="7"/>
        <v>0</v>
      </c>
    </row>
    <row r="53" spans="1:5" ht="10.5" thickBot="1" x14ac:dyDescent="0.4">
      <c r="A53" s="48" t="s">
        <v>223</v>
      </c>
      <c r="B53" s="49"/>
      <c r="C53" s="49"/>
      <c r="D53" s="50"/>
      <c r="E53" s="5">
        <f>SUM(E51:E52)</f>
        <v>0</v>
      </c>
    </row>
    <row r="54" spans="1:5" ht="10.5" thickBot="1" x14ac:dyDescent="0.4">
      <c r="A54" s="8" t="str">
        <f>'PI skaičiuoklė'!C27</f>
        <v>Veiksmas D2</v>
      </c>
      <c r="B54" s="4"/>
      <c r="C54" s="4"/>
      <c r="D54" s="4"/>
      <c r="E54" s="4"/>
    </row>
    <row r="55" spans="1:5" ht="10.5" thickBot="1" x14ac:dyDescent="0.4">
      <c r="A55" s="13"/>
      <c r="B55" s="5" t="s">
        <v>162</v>
      </c>
      <c r="C55" s="5">
        <v>0</v>
      </c>
      <c r="D55" s="5">
        <v>0</v>
      </c>
      <c r="E55" s="5">
        <f t="shared" ref="E55:E56" si="8">+C55*D55</f>
        <v>0</v>
      </c>
    </row>
    <row r="56" spans="1:5" ht="10.5" thickBot="1" x14ac:dyDescent="0.4">
      <c r="A56" s="13"/>
      <c r="B56" s="5" t="s">
        <v>163</v>
      </c>
      <c r="C56" s="5">
        <v>0</v>
      </c>
      <c r="D56" s="5">
        <v>0</v>
      </c>
      <c r="E56" s="5">
        <f t="shared" si="8"/>
        <v>0</v>
      </c>
    </row>
    <row r="57" spans="1:5" ht="10.5" thickBot="1" x14ac:dyDescent="0.4">
      <c r="A57" s="48" t="s">
        <v>224</v>
      </c>
      <c r="B57" s="49"/>
      <c r="C57" s="49"/>
      <c r="D57" s="50"/>
      <c r="E57" s="5">
        <f>SUM(E55:E56)</f>
        <v>0</v>
      </c>
    </row>
    <row r="58" spans="1:5" ht="10.5" thickBot="1" x14ac:dyDescent="0.4">
      <c r="A58" s="8" t="str">
        <f>'PI skaičiuoklė'!C28</f>
        <v>Veiksmas D3</v>
      </c>
      <c r="B58" s="4"/>
      <c r="C58" s="4"/>
      <c r="D58" s="4"/>
      <c r="E58" s="4"/>
    </row>
    <row r="59" spans="1:5" ht="10.5" thickBot="1" x14ac:dyDescent="0.4">
      <c r="A59" s="13"/>
      <c r="B59" s="5" t="s">
        <v>193</v>
      </c>
      <c r="C59" s="5">
        <v>0</v>
      </c>
      <c r="D59" s="5">
        <v>0</v>
      </c>
      <c r="E59" s="5">
        <f t="shared" ref="E59:E60" si="9">+C59*D59</f>
        <v>0</v>
      </c>
    </row>
    <row r="60" spans="1:5" ht="10.5" thickBot="1" x14ac:dyDescent="0.4">
      <c r="A60" s="13"/>
      <c r="B60" s="5" t="s">
        <v>194</v>
      </c>
      <c r="C60" s="5">
        <v>0</v>
      </c>
      <c r="D60" s="5">
        <v>0</v>
      </c>
      <c r="E60" s="5">
        <f t="shared" si="9"/>
        <v>0</v>
      </c>
    </row>
    <row r="61" spans="1:5" ht="10.5" thickBot="1" x14ac:dyDescent="0.4">
      <c r="A61" s="48" t="s">
        <v>225</v>
      </c>
      <c r="B61" s="49"/>
      <c r="C61" s="49"/>
      <c r="D61" s="50"/>
      <c r="E61" s="5">
        <f>SUM(E59:E60)</f>
        <v>0</v>
      </c>
    </row>
    <row r="62" spans="1:5" ht="10.5" thickBot="1" x14ac:dyDescent="0.4">
      <c r="A62" s="13"/>
      <c r="B62" s="5" t="s">
        <v>11</v>
      </c>
      <c r="C62" s="5"/>
      <c r="D62" s="5"/>
      <c r="E62" s="5" t="s">
        <v>17</v>
      </c>
    </row>
    <row r="63" spans="1:5" ht="10.5" thickBot="1" x14ac:dyDescent="0.4">
      <c r="A63" s="51" t="s">
        <v>226</v>
      </c>
      <c r="B63" s="52"/>
      <c r="C63" s="52"/>
      <c r="D63" s="53"/>
      <c r="E63" s="4">
        <f>SUM(E53,E57,E61)</f>
        <v>0</v>
      </c>
    </row>
    <row r="64" spans="1:5" ht="20.5" thickBot="1" x14ac:dyDescent="0.4">
      <c r="A64" s="24" t="str">
        <f>'PI skaičiuoklė'!B31</f>
        <v>Straipsnis (-iai), punktas (-ai) ir įpareigojimas</v>
      </c>
      <c r="B64" s="39"/>
      <c r="C64" s="39"/>
      <c r="D64" s="39"/>
      <c r="E64" s="39"/>
    </row>
    <row r="65" spans="1:5" ht="10.5" thickBot="1" x14ac:dyDescent="0.4">
      <c r="A65" s="8" t="str">
        <f>'PI skaičiuoklė'!C32</f>
        <v>Veiksmas E1</v>
      </c>
      <c r="B65" s="4"/>
      <c r="C65" s="4"/>
      <c r="D65" s="4"/>
      <c r="E65" s="4"/>
    </row>
    <row r="66" spans="1:5" ht="10.5" thickBot="1" x14ac:dyDescent="0.4">
      <c r="A66" s="13"/>
      <c r="B66" s="5" t="s">
        <v>166</v>
      </c>
      <c r="C66" s="5">
        <v>0</v>
      </c>
      <c r="D66" s="5">
        <v>0</v>
      </c>
      <c r="E66" s="5">
        <f>+C66*D66</f>
        <v>0</v>
      </c>
    </row>
    <row r="67" spans="1:5" ht="10.5" thickBot="1" x14ac:dyDescent="0.4">
      <c r="A67" s="13"/>
      <c r="B67" s="5" t="s">
        <v>167</v>
      </c>
      <c r="C67" s="5">
        <v>0</v>
      </c>
      <c r="D67" s="5">
        <v>0</v>
      </c>
      <c r="E67" s="5">
        <f>+C67*D67</f>
        <v>0</v>
      </c>
    </row>
    <row r="68" spans="1:5" ht="14.15" customHeight="1" thickBot="1" x14ac:dyDescent="0.4">
      <c r="A68" s="48" t="s">
        <v>227</v>
      </c>
      <c r="B68" s="49"/>
      <c r="C68" s="49"/>
      <c r="D68" s="50"/>
      <c r="E68" s="5">
        <f>SUM(E66:E67)</f>
        <v>0</v>
      </c>
    </row>
    <row r="69" spans="1:5" ht="10.5" thickBot="1" x14ac:dyDescent="0.4">
      <c r="A69" s="8" t="str">
        <f>'PI skaičiuoklė'!C33</f>
        <v>Veiksmas E2</v>
      </c>
      <c r="B69" s="4"/>
      <c r="C69" s="4"/>
      <c r="D69" s="4"/>
      <c r="E69" s="4"/>
    </row>
    <row r="70" spans="1:5" ht="10.5" thickBot="1" x14ac:dyDescent="0.4">
      <c r="A70" s="13"/>
      <c r="B70" s="5" t="s">
        <v>169</v>
      </c>
      <c r="C70" s="5">
        <v>0</v>
      </c>
      <c r="D70" s="5">
        <v>0</v>
      </c>
      <c r="E70" s="5">
        <f t="shared" ref="E70:E71" si="10">+C70*D70</f>
        <v>0</v>
      </c>
    </row>
    <row r="71" spans="1:5" ht="10.5" thickBot="1" x14ac:dyDescent="0.4">
      <c r="A71" s="13"/>
      <c r="B71" s="5" t="s">
        <v>168</v>
      </c>
      <c r="C71" s="5">
        <v>0</v>
      </c>
      <c r="D71" s="5">
        <v>0</v>
      </c>
      <c r="E71" s="5">
        <f t="shared" si="10"/>
        <v>0</v>
      </c>
    </row>
    <row r="72" spans="1:5" ht="10.5" thickBot="1" x14ac:dyDescent="0.4">
      <c r="A72" s="48" t="s">
        <v>228</v>
      </c>
      <c r="B72" s="49"/>
      <c r="C72" s="49"/>
      <c r="D72" s="50"/>
      <c r="E72" s="5">
        <f>SUM(E70:E71)</f>
        <v>0</v>
      </c>
    </row>
    <row r="73" spans="1:5" ht="10.5" thickBot="1" x14ac:dyDescent="0.4">
      <c r="A73" s="8" t="str">
        <f>'PI skaičiuoklė'!C34</f>
        <v>Veiksmas E3</v>
      </c>
      <c r="B73" s="4"/>
      <c r="C73" s="4"/>
      <c r="D73" s="4"/>
      <c r="E73" s="4"/>
    </row>
    <row r="74" spans="1:5" ht="10.5" thickBot="1" x14ac:dyDescent="0.4">
      <c r="A74" s="13"/>
      <c r="B74" s="5" t="s">
        <v>196</v>
      </c>
      <c r="C74" s="5">
        <v>0</v>
      </c>
      <c r="D74" s="5">
        <v>0</v>
      </c>
      <c r="E74" s="5">
        <f t="shared" ref="E74:E75" si="11">+C74*D74</f>
        <v>0</v>
      </c>
    </row>
    <row r="75" spans="1:5" ht="10.5" thickBot="1" x14ac:dyDescent="0.4">
      <c r="A75" s="13"/>
      <c r="B75" s="5" t="s">
        <v>197</v>
      </c>
      <c r="C75" s="5">
        <v>0</v>
      </c>
      <c r="D75" s="5">
        <v>0</v>
      </c>
      <c r="E75" s="5">
        <f t="shared" si="11"/>
        <v>0</v>
      </c>
    </row>
    <row r="76" spans="1:5" ht="10.5" thickBot="1" x14ac:dyDescent="0.4">
      <c r="A76" s="48" t="s">
        <v>229</v>
      </c>
      <c r="B76" s="49"/>
      <c r="C76" s="49"/>
      <c r="D76" s="50"/>
      <c r="E76" s="5">
        <f>SUM(E74:E75)</f>
        <v>0</v>
      </c>
    </row>
    <row r="77" spans="1:5" ht="10.5" thickBot="1" x14ac:dyDescent="0.4">
      <c r="A77" s="13"/>
      <c r="B77" s="5" t="s">
        <v>11</v>
      </c>
      <c r="C77" s="5"/>
      <c r="D77" s="5"/>
      <c r="E77" s="5" t="s">
        <v>93</v>
      </c>
    </row>
    <row r="78" spans="1:5" ht="10.5" thickBot="1" x14ac:dyDescent="0.4">
      <c r="A78" s="51" t="s">
        <v>230</v>
      </c>
      <c r="B78" s="52"/>
      <c r="C78" s="52"/>
      <c r="D78" s="53"/>
      <c r="E78" s="4">
        <f>SUM(E68,E72,E76)</f>
        <v>0</v>
      </c>
    </row>
    <row r="79" spans="1:5" ht="20.5" thickBot="1" x14ac:dyDescent="0.4">
      <c r="A79" s="24" t="str">
        <f>'PI skaičiuoklė'!B37</f>
        <v>Straipsnis (-iai), punktas (-ai) ir įpareigojimas</v>
      </c>
      <c r="B79" s="4"/>
      <c r="C79" s="4"/>
      <c r="D79" s="4"/>
      <c r="E79" s="4"/>
    </row>
    <row r="80" spans="1:5" ht="10.5" thickBot="1" x14ac:dyDescent="0.4">
      <c r="A80" s="8" t="str">
        <f>'PI skaičiuoklė'!C38</f>
        <v>Veiksmas F1</v>
      </c>
      <c r="B80" s="4"/>
      <c r="C80" s="4"/>
      <c r="D80" s="4"/>
      <c r="E80" s="4"/>
    </row>
    <row r="81" spans="1:5" ht="10.5" thickBot="1" x14ac:dyDescent="0.4">
      <c r="A81" s="13"/>
      <c r="B81" s="5" t="s">
        <v>174</v>
      </c>
      <c r="C81" s="5">
        <v>0</v>
      </c>
      <c r="D81" s="5">
        <v>0</v>
      </c>
      <c r="E81" s="5">
        <f t="shared" ref="E81:E82" si="12">+C81*D81</f>
        <v>0</v>
      </c>
    </row>
    <row r="82" spans="1:5" ht="10.5" thickBot="1" x14ac:dyDescent="0.4">
      <c r="A82" s="13"/>
      <c r="B82" s="5" t="s">
        <v>175</v>
      </c>
      <c r="C82" s="5">
        <v>0</v>
      </c>
      <c r="D82" s="5">
        <v>0</v>
      </c>
      <c r="E82" s="5">
        <f t="shared" si="12"/>
        <v>0</v>
      </c>
    </row>
    <row r="83" spans="1:5" ht="10.5" thickBot="1" x14ac:dyDescent="0.4">
      <c r="A83" s="48" t="s">
        <v>231</v>
      </c>
      <c r="B83" s="49"/>
      <c r="C83" s="49"/>
      <c r="D83" s="50"/>
      <c r="E83" s="5">
        <f>SUM(E81:E82)</f>
        <v>0</v>
      </c>
    </row>
    <row r="84" spans="1:5" ht="10.5" thickBot="1" x14ac:dyDescent="0.4">
      <c r="A84" s="8" t="str">
        <f>'PI skaičiuoklė'!C39</f>
        <v>Veiksmas F2</v>
      </c>
      <c r="B84" s="4"/>
      <c r="C84" s="4"/>
      <c r="D84" s="4"/>
      <c r="E84" s="4"/>
    </row>
    <row r="85" spans="1:5" ht="10.5" thickBot="1" x14ac:dyDescent="0.4">
      <c r="A85" s="13"/>
      <c r="B85" s="5" t="s">
        <v>176</v>
      </c>
      <c r="C85" s="5">
        <v>0</v>
      </c>
      <c r="D85" s="5">
        <v>0</v>
      </c>
      <c r="E85" s="5">
        <f t="shared" ref="E85:E86" si="13">+C85*D85</f>
        <v>0</v>
      </c>
    </row>
    <row r="86" spans="1:5" ht="10.5" thickBot="1" x14ac:dyDescent="0.4">
      <c r="A86" s="13"/>
      <c r="B86" s="5" t="s">
        <v>177</v>
      </c>
      <c r="C86" s="5">
        <v>0</v>
      </c>
      <c r="D86" s="5">
        <v>0</v>
      </c>
      <c r="E86" s="5">
        <f t="shared" si="13"/>
        <v>0</v>
      </c>
    </row>
    <row r="87" spans="1:5" ht="10.5" thickBot="1" x14ac:dyDescent="0.4">
      <c r="A87" s="48" t="s">
        <v>232</v>
      </c>
      <c r="B87" s="49"/>
      <c r="C87" s="49"/>
      <c r="D87" s="50"/>
      <c r="E87" s="5">
        <f>SUM(E85:E86)</f>
        <v>0</v>
      </c>
    </row>
    <row r="88" spans="1:5" ht="10.5" thickBot="1" x14ac:dyDescent="0.4">
      <c r="A88" s="8" t="str">
        <f>'PI skaičiuoklė'!C40</f>
        <v>Veiksmas F3</v>
      </c>
      <c r="B88" s="4"/>
      <c r="C88" s="4"/>
      <c r="D88" s="4"/>
      <c r="E88" s="4"/>
    </row>
    <row r="89" spans="1:5" ht="10.5" thickBot="1" x14ac:dyDescent="0.4">
      <c r="A89" s="13"/>
      <c r="B89" s="5" t="s">
        <v>187</v>
      </c>
      <c r="C89" s="5">
        <v>0</v>
      </c>
      <c r="D89" s="5">
        <v>0</v>
      </c>
      <c r="E89" s="5">
        <f t="shared" ref="E89:E90" si="14">+C89*D89</f>
        <v>0</v>
      </c>
    </row>
    <row r="90" spans="1:5" ht="10.5" thickBot="1" x14ac:dyDescent="0.4">
      <c r="A90" s="13"/>
      <c r="B90" s="5" t="s">
        <v>188</v>
      </c>
      <c r="C90" s="5">
        <v>0</v>
      </c>
      <c r="D90" s="5">
        <v>0</v>
      </c>
      <c r="E90" s="5">
        <f t="shared" si="14"/>
        <v>0</v>
      </c>
    </row>
    <row r="91" spans="1:5" ht="10.5" thickBot="1" x14ac:dyDescent="0.4">
      <c r="A91" s="48" t="s">
        <v>233</v>
      </c>
      <c r="B91" s="49"/>
      <c r="C91" s="49"/>
      <c r="D91" s="50"/>
      <c r="E91" s="5">
        <f>SUM(E89:E90)</f>
        <v>0</v>
      </c>
    </row>
    <row r="92" spans="1:5" ht="10.5" thickBot="1" x14ac:dyDescent="0.4">
      <c r="A92" s="13"/>
      <c r="B92" s="5" t="s">
        <v>11</v>
      </c>
      <c r="C92" s="5"/>
      <c r="D92" s="5"/>
      <c r="E92" s="5" t="s">
        <v>17</v>
      </c>
    </row>
    <row r="93" spans="1:5" ht="10.5" thickBot="1" x14ac:dyDescent="0.4">
      <c r="A93" s="51" t="s">
        <v>234</v>
      </c>
      <c r="B93" s="52"/>
      <c r="C93" s="52"/>
      <c r="D93" s="53"/>
      <c r="E93" s="4">
        <f>SUM(E83,E87,E91)</f>
        <v>0</v>
      </c>
    </row>
    <row r="94" spans="1:5" x14ac:dyDescent="0.35">
      <c r="A94" s="28"/>
      <c r="B94" s="28"/>
      <c r="C94" s="28"/>
      <c r="D94" s="28"/>
      <c r="E94" s="30"/>
    </row>
    <row r="95" spans="1:5" x14ac:dyDescent="0.35">
      <c r="A95" s="28"/>
      <c r="B95" s="28"/>
      <c r="C95" s="28"/>
      <c r="D95" s="28"/>
      <c r="E95" s="30"/>
    </row>
    <row r="96" spans="1:5" x14ac:dyDescent="0.35">
      <c r="A96" s="28"/>
      <c r="B96" s="28"/>
      <c r="C96" s="28"/>
      <c r="D96" s="28"/>
      <c r="E96" s="30"/>
    </row>
    <row r="97" spans="1:5" x14ac:dyDescent="0.35">
      <c r="A97" s="28"/>
      <c r="B97" s="28"/>
      <c r="C97" s="28"/>
      <c r="D97" s="28"/>
      <c r="E97" s="30"/>
    </row>
    <row r="98" spans="1:5" x14ac:dyDescent="0.35">
      <c r="A98" s="28"/>
      <c r="B98" s="28"/>
      <c r="C98" s="28"/>
      <c r="D98" s="28"/>
      <c r="E98" s="30"/>
    </row>
    <row r="100" spans="1:5" ht="10.5" thickBot="1" x14ac:dyDescent="0.4"/>
    <row r="101" spans="1:5" ht="21" customHeight="1" thickBot="1" x14ac:dyDescent="0.4">
      <c r="A101" s="66" t="s">
        <v>65</v>
      </c>
      <c r="B101" s="67"/>
      <c r="C101" s="67"/>
      <c r="D101" s="67"/>
      <c r="E101" s="68"/>
    </row>
    <row r="102" spans="1:5" ht="40.5" thickBot="1" x14ac:dyDescent="0.4">
      <c r="A102" s="31" t="s">
        <v>90</v>
      </c>
      <c r="B102" s="32" t="s">
        <v>91</v>
      </c>
      <c r="C102" s="32" t="s">
        <v>61</v>
      </c>
      <c r="D102" s="32" t="s">
        <v>92</v>
      </c>
      <c r="E102" s="32" t="s">
        <v>4</v>
      </c>
    </row>
    <row r="103" spans="1:5" ht="10.5" thickBot="1" x14ac:dyDescent="0.4">
      <c r="A103" s="33">
        <v>1</v>
      </c>
      <c r="B103" s="34">
        <v>2</v>
      </c>
      <c r="C103" s="34">
        <v>3</v>
      </c>
      <c r="D103" s="34">
        <v>4</v>
      </c>
      <c r="E103" s="34">
        <v>5</v>
      </c>
    </row>
    <row r="104" spans="1:5" ht="30" customHeight="1" thickBot="1" x14ac:dyDescent="0.4">
      <c r="A104" s="24" t="str">
        <f>'PI skaičiuoklė'!B45</f>
        <v>4 straipsnis. 16 straipsnio pakeitimas                             2. Papildyti 16 straipsnį 9–14 dalimis:
„9. Reikalavimas įsteigti filialą ir turėti šio straipsnio 2 dalyje nurodytą licenciją ir kiti šiame Įstatyme užsienio bankų, licencijuotų ne Europos Sąjungos valstybėse narėse, filialams nustatyti reikalavimai taikomi, kai vykdoma:
1) bet kokia Finansų įstaigų įstatymo 3 straipsnio 1 dalies 2 ir 6 punktuose nurodyta veikla, kurią vykdo užsienio valstybėje, ne Europos Sąjungos valstybėje narėje, įsteigta įmonė, kuri, jei ji būtų įsteigta Europos Sąjungoje, būtų laikoma kredito įstaiga arba atitiktų Reglamento (ES) Nr. 575/2013 4 straipsnio 1 dalies 1 punkto b papunktyje nustatytus kriterijus;
2) Finansų įstaigų įstatymo 3 straipsnio 1 dalies 1 punkte nurodyta veikla, kurią vykdo užsienio valstybėje, ne Europos Sąjungos valstybėje narėje, įsteigta įmonė.&lt;...&gt;“</v>
      </c>
      <c r="B104" s="4"/>
      <c r="C104" s="4"/>
      <c r="D104" s="4"/>
      <c r="E104" s="4"/>
    </row>
    <row r="105" spans="1:5" ht="20.5" thickBot="1" x14ac:dyDescent="0.4">
      <c r="A105" s="8" t="str">
        <f>'PI skaičiuoklė'!C46</f>
        <v>Gauti licenciją: parengti dokumentus, užtikrinančius atitiktį teisės aktams</v>
      </c>
      <c r="B105" s="4"/>
      <c r="C105" s="4"/>
      <c r="D105" s="4"/>
      <c r="E105" s="4"/>
    </row>
    <row r="106" spans="1:5" ht="10.5" thickBot="1" x14ac:dyDescent="0.4">
      <c r="A106" s="13"/>
      <c r="B106" s="5" t="s">
        <v>22</v>
      </c>
      <c r="C106" s="5">
        <v>0</v>
      </c>
      <c r="D106" s="5">
        <v>0</v>
      </c>
      <c r="E106" s="5">
        <f>+C106*D106</f>
        <v>0</v>
      </c>
    </row>
    <row r="107" spans="1:5" ht="10.5" thickBot="1" x14ac:dyDescent="0.4">
      <c r="A107" s="13"/>
      <c r="B107" s="5" t="s">
        <v>23</v>
      </c>
      <c r="C107" s="5">
        <v>0</v>
      </c>
      <c r="D107" s="5">
        <v>0</v>
      </c>
      <c r="E107" s="5">
        <f>+C107*D107</f>
        <v>0</v>
      </c>
    </row>
    <row r="108" spans="1:5" ht="10.5" thickBot="1" x14ac:dyDescent="0.4">
      <c r="A108" s="48" t="s">
        <v>37</v>
      </c>
      <c r="B108" s="49"/>
      <c r="C108" s="49"/>
      <c r="D108" s="50"/>
      <c r="E108" s="5">
        <f>SUM(E106:E107)</f>
        <v>0</v>
      </c>
    </row>
    <row r="109" spans="1:5" ht="20.5" thickBot="1" x14ac:dyDescent="0.4">
      <c r="A109" s="8" t="str">
        <f>'PI skaičiuoklė'!C47</f>
        <v>Gauti licenciją: parengti finansinius planus, prognozes, kapitalo struktūrą</v>
      </c>
      <c r="B109" s="4"/>
      <c r="C109" s="4"/>
      <c r="D109" s="4"/>
      <c r="E109" s="4"/>
    </row>
    <row r="110" spans="1:5" ht="10.5" thickBot="1" x14ac:dyDescent="0.4">
      <c r="A110" s="13"/>
      <c r="B110" s="5" t="s">
        <v>24</v>
      </c>
      <c r="C110" s="5">
        <v>0</v>
      </c>
      <c r="D110" s="5">
        <v>0</v>
      </c>
      <c r="E110" s="5">
        <f t="shared" ref="E110:E111" si="15">+C110*D110</f>
        <v>0</v>
      </c>
    </row>
    <row r="111" spans="1:5" ht="10.5" thickBot="1" x14ac:dyDescent="0.4">
      <c r="A111" s="13"/>
      <c r="B111" s="5" t="s">
        <v>25</v>
      </c>
      <c r="C111" s="5">
        <v>0</v>
      </c>
      <c r="D111" s="5">
        <v>0</v>
      </c>
      <c r="E111" s="5">
        <f t="shared" si="15"/>
        <v>0</v>
      </c>
    </row>
    <row r="112" spans="1:5" ht="10.5" thickBot="1" x14ac:dyDescent="0.4">
      <c r="A112" s="48" t="s">
        <v>38</v>
      </c>
      <c r="B112" s="49"/>
      <c r="C112" s="49"/>
      <c r="D112" s="50"/>
      <c r="E112" s="5">
        <f>SUM(E110:E111)</f>
        <v>0</v>
      </c>
    </row>
    <row r="113" spans="1:5" ht="20.5" thickBot="1" x14ac:dyDescent="0.4">
      <c r="A113" s="8" t="str">
        <f>'PI skaičiuoklė'!C48</f>
        <v>Gauti licenciją: parengti rizikos valdymo politiką</v>
      </c>
      <c r="B113" s="4"/>
      <c r="C113" s="4"/>
      <c r="D113" s="4"/>
      <c r="E113" s="4"/>
    </row>
    <row r="114" spans="1:5" ht="10.5" thickBot="1" x14ac:dyDescent="0.4">
      <c r="A114" s="13"/>
      <c r="B114" s="5" t="s">
        <v>185</v>
      </c>
      <c r="C114" s="5">
        <v>0</v>
      </c>
      <c r="D114" s="5">
        <v>0</v>
      </c>
      <c r="E114" s="5">
        <f>+C114*D114</f>
        <v>0</v>
      </c>
    </row>
    <row r="115" spans="1:5" ht="10.5" thickBot="1" x14ac:dyDescent="0.4">
      <c r="A115" s="13"/>
      <c r="B115" s="5" t="s">
        <v>186</v>
      </c>
      <c r="C115" s="5">
        <v>0</v>
      </c>
      <c r="D115" s="5">
        <v>0</v>
      </c>
      <c r="E115" s="5">
        <f>+C115*D115</f>
        <v>0</v>
      </c>
    </row>
    <row r="116" spans="1:5" ht="10.5" thickBot="1" x14ac:dyDescent="0.4">
      <c r="A116" s="48" t="s">
        <v>217</v>
      </c>
      <c r="B116" s="49"/>
      <c r="C116" s="49"/>
      <c r="D116" s="50"/>
      <c r="E116" s="5">
        <f>SUM(E114:E115)</f>
        <v>0</v>
      </c>
    </row>
    <row r="117" spans="1:5" ht="10.5" thickBot="1" x14ac:dyDescent="0.4">
      <c r="A117" s="13"/>
      <c r="B117" s="5" t="s">
        <v>11</v>
      </c>
      <c r="C117" s="5"/>
      <c r="D117" s="5"/>
      <c r="E117" s="5" t="s">
        <v>93</v>
      </c>
    </row>
    <row r="118" spans="1:5" ht="10.5" thickBot="1" x14ac:dyDescent="0.4">
      <c r="A118" s="51" t="s">
        <v>39</v>
      </c>
      <c r="B118" s="52"/>
      <c r="C118" s="52"/>
      <c r="D118" s="53"/>
      <c r="E118" s="4">
        <f>SUM(E108,E112,E116)</f>
        <v>0</v>
      </c>
    </row>
    <row r="119" spans="1:5" ht="22.5" customHeight="1" thickBot="1" x14ac:dyDescent="0.4">
      <c r="A119" s="24" t="str">
        <f>'PI skaičiuoklė'!B51</f>
        <v>4 straipsnis. 16 straipsnio pakeitimas                             2. Papildyti 16 straipsnį 9–14 dalimis: „&lt;...&gt;                        12. Bankai ir užsienio bankų filialai priežiūros institucijos prašymu privalo pateikti informaciją apie paslaugas, kurios teikiamos paties Lietuvos Respublikoje įsisteigusio arba esančio kliento arba sandorio šalies išimtine iniciatyva, jeigu tai pačiai finansinei grupei priklausančios įmonės, įsteigtos užsienio valstybėse, ne Europos Sąjungos valstybėse narėse, teikia tokias paslaugas.&lt;...&gt;“         5 straipsnis. 19 straipsnio pakeitimas 
Pakeisti 19 straipsnį ir jį išdėstyti taip:
„19 straipsnis. Licencijos užsienio banko filialui išdavimas &lt;...&gt;                      3. Užsienio bankas, norėdamas gauti licenciją filialo veiklai, priežiūros institucijai pateikia prašymą, šiuos dokumentus ir duomenis: &lt;...&gt;                      8) rašytinį patvirtinimą, kad užsienio banko priežiūros institucijai buvo pranešta apie prašymą įsteigti filialą Lietuvos Respublikoje bei apie šios dalies 3 punkte nurodytus dokumentus ir tas prašymas bei dokumentai jai buvo pateikti susipažinti; &lt;...&gt;“</v>
      </c>
      <c r="B119" s="4"/>
      <c r="C119" s="4"/>
      <c r="D119" s="4"/>
      <c r="E119" s="4"/>
    </row>
    <row r="120" spans="1:5" ht="30.5" thickBot="1" x14ac:dyDescent="0.4">
      <c r="A120" s="8" t="str">
        <f>'PI skaičiuoklė'!C52</f>
        <v>Pateikti informaciją priežiūros institucijai pagal Bankų įstatymo 16 straipsnio 2 dalies 12 punktą</v>
      </c>
      <c r="B120" s="4"/>
      <c r="C120" s="4"/>
      <c r="D120" s="4"/>
      <c r="E120" s="4"/>
    </row>
    <row r="121" spans="1:5" ht="10.5" thickBot="1" x14ac:dyDescent="0.4">
      <c r="A121" s="13"/>
      <c r="B121" s="5" t="s">
        <v>26</v>
      </c>
      <c r="C121" s="5">
        <v>0</v>
      </c>
      <c r="D121" s="5">
        <v>0</v>
      </c>
      <c r="E121" s="5">
        <f t="shared" ref="E121:E122" si="16">+C121*D121</f>
        <v>0</v>
      </c>
    </row>
    <row r="122" spans="1:5" ht="10.5" thickBot="1" x14ac:dyDescent="0.4">
      <c r="A122" s="13"/>
      <c r="B122" s="5" t="s">
        <v>27</v>
      </c>
      <c r="C122" s="5">
        <v>0</v>
      </c>
      <c r="D122" s="5">
        <v>0</v>
      </c>
      <c r="E122" s="5">
        <f t="shared" si="16"/>
        <v>0</v>
      </c>
    </row>
    <row r="123" spans="1:5" ht="10.5" thickBot="1" x14ac:dyDescent="0.4">
      <c r="A123" s="48" t="s">
        <v>40</v>
      </c>
      <c r="B123" s="49"/>
      <c r="C123" s="49"/>
      <c r="D123" s="50"/>
      <c r="E123" s="5">
        <f>SUM(E121:E122)</f>
        <v>0</v>
      </c>
    </row>
    <row r="124" spans="1:5" ht="30.5" thickBot="1" x14ac:dyDescent="0.4">
      <c r="A124" s="8" t="str">
        <f>'PI skaičiuoklė'!C53</f>
        <v>Pateikti dokumentus priežiūros institucijai pagal Bankų įstatymo 19 straipsnio 3 dalies 8 punktą</v>
      </c>
      <c r="B124" s="4"/>
      <c r="C124" s="4"/>
      <c r="D124" s="4"/>
      <c r="E124" s="4"/>
    </row>
    <row r="125" spans="1:5" ht="10.5" thickBot="1" x14ac:dyDescent="0.4">
      <c r="A125" s="13"/>
      <c r="B125" s="5" t="s">
        <v>28</v>
      </c>
      <c r="C125" s="5">
        <v>0</v>
      </c>
      <c r="D125" s="5">
        <v>0</v>
      </c>
      <c r="E125" s="5">
        <f t="shared" ref="E125:E126" si="17">+C125*D125</f>
        <v>0</v>
      </c>
    </row>
    <row r="126" spans="1:5" ht="10.5" thickBot="1" x14ac:dyDescent="0.4">
      <c r="A126" s="13"/>
      <c r="B126" s="5" t="s">
        <v>29</v>
      </c>
      <c r="C126" s="5">
        <v>0</v>
      </c>
      <c r="D126" s="5">
        <v>0</v>
      </c>
      <c r="E126" s="5">
        <f t="shared" si="17"/>
        <v>0</v>
      </c>
    </row>
    <row r="127" spans="1:5" ht="10.5" thickBot="1" x14ac:dyDescent="0.4">
      <c r="A127" s="48" t="s">
        <v>42</v>
      </c>
      <c r="B127" s="49"/>
      <c r="C127" s="49"/>
      <c r="D127" s="50"/>
      <c r="E127" s="5">
        <f>SUM(E125:E126)</f>
        <v>0</v>
      </c>
    </row>
    <row r="128" spans="1:5" ht="10.5" thickBot="1" x14ac:dyDescent="0.4">
      <c r="A128" s="8" t="str">
        <f>'PI skaičiuoklė'!C54</f>
        <v>Veiksmas B3</v>
      </c>
      <c r="B128" s="4"/>
      <c r="C128" s="4"/>
      <c r="D128" s="4"/>
      <c r="E128" s="4"/>
    </row>
    <row r="129" spans="1:5" ht="10.5" thickBot="1" x14ac:dyDescent="0.4">
      <c r="A129" s="13"/>
      <c r="B129" s="5" t="s">
        <v>183</v>
      </c>
      <c r="C129" s="5">
        <v>0</v>
      </c>
      <c r="D129" s="5">
        <v>0</v>
      </c>
      <c r="E129" s="5">
        <f t="shared" ref="E129:E130" si="18">+C129*D129</f>
        <v>0</v>
      </c>
    </row>
    <row r="130" spans="1:5" ht="10.5" thickBot="1" x14ac:dyDescent="0.4">
      <c r="A130" s="13"/>
      <c r="B130" s="5" t="s">
        <v>184</v>
      </c>
      <c r="C130" s="5">
        <v>0</v>
      </c>
      <c r="D130" s="5">
        <v>0</v>
      </c>
      <c r="E130" s="5">
        <f t="shared" si="18"/>
        <v>0</v>
      </c>
    </row>
    <row r="131" spans="1:5" ht="10.5" thickBot="1" x14ac:dyDescent="0.4">
      <c r="A131" s="48" t="s">
        <v>218</v>
      </c>
      <c r="B131" s="49"/>
      <c r="C131" s="49"/>
      <c r="D131" s="50"/>
      <c r="E131" s="5">
        <f>SUM(E129:E130)</f>
        <v>0</v>
      </c>
    </row>
    <row r="132" spans="1:5" ht="10.5" thickBot="1" x14ac:dyDescent="0.4">
      <c r="A132" s="13"/>
      <c r="B132" s="5" t="s">
        <v>11</v>
      </c>
      <c r="C132" s="5"/>
      <c r="D132" s="5"/>
      <c r="E132" s="5" t="s">
        <v>17</v>
      </c>
    </row>
    <row r="133" spans="1:5" ht="10.5" thickBot="1" x14ac:dyDescent="0.4">
      <c r="A133" s="51" t="s">
        <v>41</v>
      </c>
      <c r="B133" s="52"/>
      <c r="C133" s="52"/>
      <c r="D133" s="53"/>
      <c r="E133" s="4">
        <f>SUM(E123,E127,E131)</f>
        <v>0</v>
      </c>
    </row>
    <row r="134" spans="1:5" ht="409.6" thickBot="1" x14ac:dyDescent="0.4">
      <c r="A134" s="24" t="str">
        <f>'PI skaičiuoklė'!B57</f>
        <v>10 straipsnis. Įstatymo papildymas septintuoju_1 skirsniu                      Papildyti Įstatymą septintuoju_1 skirsniu:            „SEPTINTASIS_1 SKIRSNIS
REIKŠMINGOS ĮSTATINIO KAPITALO IR (ARBA) BALSAVIMO TEISIŲ DALIES ĮSIGIJIMAS ARBA PERLEIDIMAS                         56_2 straipsnis. Pranešimas apie reikšmingos įstatinio kapitalo ir (arba) balsavimo teisių dalies įsigijimą             1. Asmuo – bankas, finansų kontroliuojančioji bendrovė ar mišrios veiklos finansų kontroliuojančioji įmonė, kurioms taikoma Įmonių, priklausančių finansų konglomeratui, papildomos priežiūros įstatymo 12_1 straipsnio 1 dalies nuostata, – kuris ketina tiesiogiai arba netiesiogiai įsigyti kito finansų arba ne finansų sektoriaus subjekto reikšmingą įstatinio kapitalo ir (arba) balsavimo teisių dalį (toliau šiame skirsnyje – ketinantis įsigyti asmuo), privalo iš anksto apie ketinamą įsigyti kito finansų arba ne finansų sektoriaus subjekto reikšmingą įstatinio kapitalo ir (arba) balsavimo teisių dalį (toliau šiame skirsnyje – ketinamas įsigijimas) raštu pranešti priežiūros institucijai.&lt;...&gt; 11 straipsnis. Įstatymo papildymas septintuoju_2 skirsniu  Papildyti Įstatymą septintuoju_2 skirsniu: „SEPTINTASIS_2 SKIRSNIS
REIKŠMINGAS TURTO IR (ARBA) ĮSIPAREIGOJIMŲ PERLEIDIMAS                         56_6 straipsnis. Pranešimas apie reikšmingą turto ir (arba) įsipareigojimų perleidimą
1. Bankas, finansų kontroliuojančioji bendrovė ar mišrios veiklos finansų kontroliuojančioji įmonė, kurioms taikoma Įmonių, priklausančių finansų konglomeratui, papildomos priežiūros įstatymo 121 straipsnio 1 dalies nuostata, turi pareigą iš anksto priežiūros institucijai raštu pranešti apie reikšmingą turto ir (arba) įsipareigojimų perleidimą, kurį jie ketina atlikti sudarydami pardavimo arba bet kokį kitą sandorį (toliau šiame skirsnyje – sandoris). Pareiga pranešti taip pat taikoma atskirai kiekvienam šioje dalyje nurodytam subjektui, kai sandoris sudaromas tos pačios finansinės grupės viduje. Pareiga pranešti taikoma atskirai kiekvienam šioje dalyje nurodytam subjektui, dalyvaujančiam tame pačiame sandoryje. Priežiūros institucija nedelsdama, ne vėliau kaip per 10 darbo dienų nuo pranešimo gavimo dienos, raštu patvirtina pranešimo gavimą.&lt;...&gt; 12 straipsnis. Įstatymo papildymas septintuoju_3 skirsniu Papildyti įstatymą septintuoju_3 skirsniu: „SEPTINTASIS_3 SKIRSNIS
ĮMONIŲ SUSIJUNGIMAS IR SKAIDYMAS &lt;...&gt;                   56_8 straipsnis. Pranešimas apie susijungimą ar skaidymą ir susijungimo ar skaidymo vertinimas
1. Bankas, finansų kontroliuojančioji bendrovė ar mišrios veiklos finansų kontroliuojančioji įmonė, kurioms taikoma Įmonių, priklausančių finansų konglomeratui, papildomos priežiūros įstatymo 12_1 straipsnio 1 dalies nuostata, vykdantys susijungimą ar skaidymą, patvirtinę susijungimo ar skaidymo sąlygų projektą ir prieš užbaigdami susijungimą ar skaidymą, privalo pranešti priežiūros institucijai, kuri bus atsakinga už subjektų, įsteigtų įvykdžius tokį susijungimą ar skaidymą, priežiūrą, vadovaudamiesi Komisijos deleguotojo reglamento, priimamo pagal Direktyvos 2013/36/ES 27b straipsnio 7 dalies c punktą, nustatyta tvarka. &lt;...&gt;“</v>
      </c>
      <c r="B134" s="4"/>
      <c r="C134" s="4"/>
      <c r="D134" s="4"/>
      <c r="E134" s="4"/>
    </row>
    <row r="135" spans="1:5" ht="30.5" thickBot="1" x14ac:dyDescent="0.4">
      <c r="A135" s="8" t="str">
        <f>'PI skaičiuoklė'!C58</f>
        <v>Pateikti informaciją priežiūros institucijai pagal Bankų įstatymo 56_2 straipsnį</v>
      </c>
      <c r="B135" s="4"/>
      <c r="C135" s="4"/>
      <c r="D135" s="4"/>
      <c r="E135" s="4"/>
    </row>
    <row r="136" spans="1:5" ht="10.5" thickBot="1" x14ac:dyDescent="0.4">
      <c r="A136" s="13"/>
      <c r="B136" s="5" t="s">
        <v>150</v>
      </c>
      <c r="C136" s="5">
        <v>0</v>
      </c>
      <c r="D136" s="5">
        <v>0</v>
      </c>
      <c r="E136" s="5">
        <f>+C136*D136</f>
        <v>0</v>
      </c>
    </row>
    <row r="137" spans="1:5" ht="10.5" thickBot="1" x14ac:dyDescent="0.4">
      <c r="A137" s="13"/>
      <c r="B137" s="5" t="s">
        <v>151</v>
      </c>
      <c r="C137" s="5">
        <v>0</v>
      </c>
      <c r="D137" s="5">
        <v>0</v>
      </c>
      <c r="E137" s="5">
        <f>+C137*D137</f>
        <v>0</v>
      </c>
    </row>
    <row r="138" spans="1:5" ht="14.15" customHeight="1" thickBot="1" x14ac:dyDescent="0.4">
      <c r="A138" s="48" t="s">
        <v>219</v>
      </c>
      <c r="B138" s="49"/>
      <c r="C138" s="49"/>
      <c r="D138" s="50"/>
      <c r="E138" s="5">
        <f>SUM(E136:E137)</f>
        <v>0</v>
      </c>
    </row>
    <row r="139" spans="1:5" ht="30.5" thickBot="1" x14ac:dyDescent="0.4">
      <c r="A139" s="8" t="str">
        <f>'PI skaičiuoklė'!C59</f>
        <v>Pateikti informaciją priežiūros institucijai pagal Bankų įstatymo 56_6 straipsnį</v>
      </c>
      <c r="B139" s="4"/>
      <c r="C139" s="4"/>
      <c r="D139" s="4"/>
      <c r="E139" s="4"/>
    </row>
    <row r="140" spans="1:5" ht="10.5" thickBot="1" x14ac:dyDescent="0.4">
      <c r="A140" s="13"/>
      <c r="B140" s="5" t="s">
        <v>152</v>
      </c>
      <c r="C140" s="5">
        <v>0</v>
      </c>
      <c r="D140" s="5">
        <v>0</v>
      </c>
      <c r="E140" s="5">
        <f t="shared" ref="E140:E141" si="19">+C140*D140</f>
        <v>0</v>
      </c>
    </row>
    <row r="141" spans="1:5" ht="10.5" thickBot="1" x14ac:dyDescent="0.4">
      <c r="A141" s="13"/>
      <c r="B141" s="5" t="s">
        <v>153</v>
      </c>
      <c r="C141" s="5">
        <v>0</v>
      </c>
      <c r="D141" s="5">
        <v>0</v>
      </c>
      <c r="E141" s="5">
        <f t="shared" si="19"/>
        <v>0</v>
      </c>
    </row>
    <row r="142" spans="1:5" ht="10.5" thickBot="1" x14ac:dyDescent="0.4">
      <c r="A142" s="48" t="s">
        <v>220</v>
      </c>
      <c r="B142" s="49"/>
      <c r="C142" s="49"/>
      <c r="D142" s="50"/>
      <c r="E142" s="5">
        <f>SUM(E140:E141)</f>
        <v>0</v>
      </c>
    </row>
    <row r="143" spans="1:5" ht="30.5" thickBot="1" x14ac:dyDescent="0.4">
      <c r="A143" s="8" t="str">
        <f>'PI skaičiuoklė'!C60</f>
        <v>Pateikti informaciją priežiūros institucijai pagal Bankų įstatymo 56_8 straipsnį</v>
      </c>
      <c r="B143" s="4"/>
      <c r="C143" s="4"/>
      <c r="D143" s="4"/>
      <c r="E143" s="4"/>
    </row>
    <row r="144" spans="1:5" ht="10.5" thickBot="1" x14ac:dyDescent="0.4">
      <c r="A144" s="13"/>
      <c r="B144" s="5" t="s">
        <v>190</v>
      </c>
      <c r="C144" s="5">
        <v>0</v>
      </c>
      <c r="D144" s="5">
        <v>0</v>
      </c>
      <c r="E144" s="5">
        <f t="shared" ref="E144:E145" si="20">+C144*D144</f>
        <v>0</v>
      </c>
    </row>
    <row r="145" spans="1:5" ht="10.5" thickBot="1" x14ac:dyDescent="0.4">
      <c r="A145" s="13"/>
      <c r="B145" s="5" t="s">
        <v>191</v>
      </c>
      <c r="C145" s="5">
        <v>0</v>
      </c>
      <c r="D145" s="5">
        <v>0</v>
      </c>
      <c r="E145" s="5">
        <f t="shared" si="20"/>
        <v>0</v>
      </c>
    </row>
    <row r="146" spans="1:5" ht="10.5" thickBot="1" x14ac:dyDescent="0.4">
      <c r="A146" s="48" t="s">
        <v>221</v>
      </c>
      <c r="B146" s="49"/>
      <c r="C146" s="49"/>
      <c r="D146" s="50"/>
      <c r="E146" s="5">
        <f>SUM(E144:E145)</f>
        <v>0</v>
      </c>
    </row>
    <row r="147" spans="1:5" ht="10.5" thickBot="1" x14ac:dyDescent="0.4">
      <c r="A147" s="13"/>
      <c r="B147" s="5" t="s">
        <v>11</v>
      </c>
      <c r="C147" s="5"/>
      <c r="D147" s="5"/>
      <c r="E147" s="5" t="s">
        <v>93</v>
      </c>
    </row>
    <row r="148" spans="1:5" ht="10.5" thickBot="1" x14ac:dyDescent="0.4">
      <c r="A148" s="51" t="s">
        <v>222</v>
      </c>
      <c r="B148" s="52"/>
      <c r="C148" s="52"/>
      <c r="D148" s="53"/>
      <c r="E148" s="4">
        <f>SUM(E138,E142,E146)</f>
        <v>0</v>
      </c>
    </row>
    <row r="149" spans="1:5" ht="400.5" thickBot="1" x14ac:dyDescent="0.4">
      <c r="A149" s="24" t="str">
        <f>'PI skaičiuoklė'!B63</f>
        <v>18 straipsnis. 67 straipsnio pakeitimas &lt;...&gt;     4. Papildyti 67 straipsnio 2 dalį 23 punktu:
„23) reikalauti, kad bankas sumažintų riziką, kylančią trumpuoju, vidutinės trukmės ir ilguoju laikotarpiais dėl aplinkosaugos, socialinės ir valdymo rizikos veiksnių, įskaitant riziką, kylančią dėl korekcijos proceso ir pertvarkos tendencijų, kaip ji apibrėžta 2025 m. sausio 8 d. Europos bankininkystės institucijos Aplinkos, socialinės ir valdymo (ASV) rizikos valdymo gairėse (EBA/GL/2025/01), siekiant atitinkamų Europos Sąjungos, Europos Sąjungos valstybių narių ar užsienio valstybių teisinių ir riziką ribojančio reguliavimo tikslų, pritaikydamas savo verslo strategijas, valdymą ir rizikos valdymą, dėl ko galėtų būti paprašyta priežiūros institucijos nustatyta tvarka patikslinti banko planuose nustatytus tikslus, priemones ir veiksmus taip, kad jie atitiktų priežiūros institucijos reikalavimus, keliamus aplinkosaugos, socialinei ir valdymo rizikai valdyti;“.
5. Papildyti 67 straipsnio 2 dalį 24 punktu:
„24) reikalauti, kad bankas atliktų testavimą nepalankiausiomis sąlygomis (angl. stress-testing) arba atsparumo rizikai vertinimo scenarijų analizę (angl. scenario analysis), kaip jie apibrėžti 2018 m. liepos 19 d. Europos bankininkystės institucijos Gairėse dėl įstaigų testavimo nepalankiausiomis sąlygomis (EBA/GL/2018/04), rizikai, kylančiai dėl kriptoturto pozicijų ir kriptoturto paslaugų teikimo, įvertinti.“</v>
      </c>
      <c r="B149" s="4"/>
      <c r="C149" s="4"/>
      <c r="D149" s="4"/>
      <c r="E149" s="4"/>
    </row>
    <row r="150" spans="1:5" ht="20.5" thickBot="1" x14ac:dyDescent="0.4">
      <c r="A150" s="8" t="str">
        <f>'PI skaičiuoklė'!C64</f>
        <v>Mažinti aplinkosaugos, socialinę ir valdymo riziką</v>
      </c>
      <c r="B150" s="4"/>
      <c r="C150" s="4"/>
      <c r="D150" s="4"/>
      <c r="E150" s="4"/>
    </row>
    <row r="151" spans="1:5" ht="10.5" thickBot="1" x14ac:dyDescent="0.4">
      <c r="A151" s="13"/>
      <c r="B151" s="5" t="s">
        <v>160</v>
      </c>
      <c r="C151" s="5">
        <v>0</v>
      </c>
      <c r="D151" s="5">
        <v>0</v>
      </c>
      <c r="E151" s="5">
        <f t="shared" ref="E151:E152" si="21">+C151*D151</f>
        <v>0</v>
      </c>
    </row>
    <row r="152" spans="1:5" ht="10.5" thickBot="1" x14ac:dyDescent="0.4">
      <c r="A152" s="13"/>
      <c r="B152" s="5" t="s">
        <v>161</v>
      </c>
      <c r="C152" s="5">
        <v>0</v>
      </c>
      <c r="D152" s="5">
        <v>0</v>
      </c>
      <c r="E152" s="5">
        <f t="shared" si="21"/>
        <v>0</v>
      </c>
    </row>
    <row r="153" spans="1:5" ht="10.5" thickBot="1" x14ac:dyDescent="0.4">
      <c r="A153" s="48" t="s">
        <v>223</v>
      </c>
      <c r="B153" s="49"/>
      <c r="C153" s="49"/>
      <c r="D153" s="50"/>
      <c r="E153" s="5">
        <f>SUM(E151:E152)</f>
        <v>0</v>
      </c>
    </row>
    <row r="154" spans="1:5" ht="10.5" thickBot="1" x14ac:dyDescent="0.4">
      <c r="A154" s="8" t="str">
        <f>'PI skaičiuoklė'!C65</f>
        <v>Patikslinti dokumentus</v>
      </c>
      <c r="B154" s="4"/>
      <c r="C154" s="4"/>
      <c r="D154" s="4"/>
      <c r="E154" s="4"/>
    </row>
    <row r="155" spans="1:5" ht="10.5" thickBot="1" x14ac:dyDescent="0.4">
      <c r="A155" s="13"/>
      <c r="B155" s="5" t="s">
        <v>162</v>
      </c>
      <c r="C155" s="5">
        <v>0</v>
      </c>
      <c r="D155" s="5">
        <v>0</v>
      </c>
      <c r="E155" s="5">
        <f t="shared" ref="E155:E156" si="22">+C155*D155</f>
        <v>0</v>
      </c>
    </row>
    <row r="156" spans="1:5" ht="10.5" thickBot="1" x14ac:dyDescent="0.4">
      <c r="A156" s="13"/>
      <c r="B156" s="5" t="s">
        <v>163</v>
      </c>
      <c r="C156" s="5">
        <v>0</v>
      </c>
      <c r="D156" s="5">
        <v>0</v>
      </c>
      <c r="E156" s="5">
        <f t="shared" si="22"/>
        <v>0</v>
      </c>
    </row>
    <row r="157" spans="1:5" ht="10.5" thickBot="1" x14ac:dyDescent="0.4">
      <c r="A157" s="48" t="s">
        <v>224</v>
      </c>
      <c r="B157" s="49"/>
      <c r="C157" s="49"/>
      <c r="D157" s="50"/>
      <c r="E157" s="5">
        <f>SUM(E155:E156)</f>
        <v>0</v>
      </c>
    </row>
    <row r="158" spans="1:5" ht="60.5" thickBot="1" x14ac:dyDescent="0.4">
      <c r="A158" s="8" t="str">
        <f>'PI skaičiuoklė'!C66</f>
        <v>Įvertinti riziką, kylančią dėl kriptoturto pozicijų ir kriptoturto paslaugų teikimo (įskaitant įvertinimus, atliekant testavimą nepalankiausiomis sąlygomis arba atsparumo rizikai vertinimo scenarijus)</v>
      </c>
      <c r="B158" s="4"/>
      <c r="C158" s="4"/>
      <c r="D158" s="4"/>
      <c r="E158" s="4"/>
    </row>
    <row r="159" spans="1:5" ht="10.5" thickBot="1" x14ac:dyDescent="0.4">
      <c r="A159" s="13"/>
      <c r="B159" s="5" t="s">
        <v>193</v>
      </c>
      <c r="C159" s="5">
        <v>0</v>
      </c>
      <c r="D159" s="5">
        <v>0</v>
      </c>
      <c r="E159" s="5">
        <f t="shared" ref="E159:E160" si="23">+C159*D159</f>
        <v>0</v>
      </c>
    </row>
    <row r="160" spans="1:5" ht="10.5" thickBot="1" x14ac:dyDescent="0.4">
      <c r="A160" s="13"/>
      <c r="B160" s="5" t="s">
        <v>194</v>
      </c>
      <c r="C160" s="5">
        <v>0</v>
      </c>
      <c r="D160" s="5">
        <v>0</v>
      </c>
      <c r="E160" s="5">
        <f t="shared" si="23"/>
        <v>0</v>
      </c>
    </row>
    <row r="161" spans="1:5" ht="10.5" thickBot="1" x14ac:dyDescent="0.4">
      <c r="A161" s="48" t="s">
        <v>225</v>
      </c>
      <c r="B161" s="49"/>
      <c r="C161" s="49"/>
      <c r="D161" s="50"/>
      <c r="E161" s="5">
        <f>SUM(E159:E160)</f>
        <v>0</v>
      </c>
    </row>
    <row r="162" spans="1:5" ht="10.5" thickBot="1" x14ac:dyDescent="0.4">
      <c r="A162" s="13"/>
      <c r="B162" s="5" t="s">
        <v>11</v>
      </c>
      <c r="C162" s="5"/>
      <c r="D162" s="5"/>
      <c r="E162" s="5" t="s">
        <v>17</v>
      </c>
    </row>
    <row r="163" spans="1:5" ht="10.5" thickBot="1" x14ac:dyDescent="0.4">
      <c r="A163" s="51" t="s">
        <v>226</v>
      </c>
      <c r="B163" s="52"/>
      <c r="C163" s="52"/>
      <c r="D163" s="53"/>
      <c r="E163" s="4">
        <f>SUM(E153,E157,E161)</f>
        <v>0</v>
      </c>
    </row>
    <row r="164" spans="1:5" ht="230.5" thickBot="1" x14ac:dyDescent="0.4">
      <c r="A164" s="24" t="str">
        <f>'PI skaičiuoklė'!B69</f>
        <v>23 straipsnis. Įstatymo papildymas dešimtuoju_2 skirsniu Papildyti Įstatymą dešimtuoju_2 skirsniu:„DEŠIMTASIS_2 SKIRSNIS
PAPILDOMOS NUOSTATOS DĖL UŽSIENIO BANKŲ, LICENCIJUOTŲ NE EUROPOS SĄJUNGOS VALSTYBĖSE NARĖSE, FILIALŲ &lt;...&gt;           77_5 straipsnis. Valdymas, apskaita, auditas, priežiūrinis tikrinimas ir vertinimas &lt;...&gt; 2. Audito įmonė arba auditorius, atlikdami užsienio banko filialo metinių finansinių ataskaitų auditą, kartu turi įvertinti, kaip užsienio banko filialas laikosi vidaus valdymo, rizikos valdymo ir apskaitos tvarkymo reikalavimų, nustatytų bankų veiklą ir apskaitos tvarkymą reglamentuojančiuose teisės aktuose, ir priežiūros institucijai pateikti ataskaitą, kurioje būtų išdėstyti vertinimo metu nustatyti faktai ir išvados. &lt;...&gt;“</v>
      </c>
      <c r="B164" s="4"/>
      <c r="C164" s="4"/>
      <c r="D164" s="4"/>
      <c r="E164" s="4"/>
    </row>
    <row r="165" spans="1:5" ht="40.5" thickBot="1" x14ac:dyDescent="0.4">
      <c r="A165" s="8" t="str">
        <f>'PI skaičiuoklė'!C70</f>
        <v>Užtikrinti, kad būtų atliktas užsienio bankų, licencijuotų ne Europos Sąjungos valstybėse narėse, filialo, įsteigto Lietuvos Respublikoje, auditas</v>
      </c>
      <c r="B165" s="4"/>
      <c r="C165" s="4"/>
      <c r="D165" s="4"/>
      <c r="E165" s="4"/>
    </row>
    <row r="166" spans="1:5" ht="10.5" thickBot="1" x14ac:dyDescent="0.4">
      <c r="A166" s="13"/>
      <c r="B166" s="5" t="s">
        <v>166</v>
      </c>
      <c r="C166" s="5">
        <v>0</v>
      </c>
      <c r="D166" s="5">
        <v>0</v>
      </c>
      <c r="E166" s="5">
        <f>+C166*D166</f>
        <v>0</v>
      </c>
    </row>
    <row r="167" spans="1:5" ht="10.5" thickBot="1" x14ac:dyDescent="0.4">
      <c r="A167" s="13"/>
      <c r="B167" s="5" t="s">
        <v>167</v>
      </c>
      <c r="C167" s="5">
        <v>0</v>
      </c>
      <c r="D167" s="5">
        <v>0</v>
      </c>
      <c r="E167" s="5">
        <f>+C167*D167</f>
        <v>0</v>
      </c>
    </row>
    <row r="168" spans="1:5" ht="14.15" customHeight="1" thickBot="1" x14ac:dyDescent="0.4">
      <c r="A168" s="48" t="s">
        <v>227</v>
      </c>
      <c r="B168" s="49"/>
      <c r="C168" s="49"/>
      <c r="D168" s="50"/>
      <c r="E168" s="5">
        <f>SUM(E166:E167)</f>
        <v>0</v>
      </c>
    </row>
    <row r="169" spans="1:5" ht="30.5" thickBot="1" x14ac:dyDescent="0.4">
      <c r="A169" s="8" t="str">
        <f>'PI skaičiuoklė'!C71</f>
        <v>Įvertinti, kaip užsienio banko filialas laikosi vidaus valdymo, rizikos valdymo ir apskaitos tvarkymo reikalavimų</v>
      </c>
      <c r="B169" s="4"/>
      <c r="C169" s="4"/>
      <c r="D169" s="4"/>
      <c r="E169" s="4"/>
    </row>
    <row r="170" spans="1:5" ht="10.5" thickBot="1" x14ac:dyDescent="0.4">
      <c r="A170" s="13"/>
      <c r="B170" s="5" t="s">
        <v>169</v>
      </c>
      <c r="C170" s="5">
        <v>0</v>
      </c>
      <c r="D170" s="5">
        <v>0</v>
      </c>
      <c r="E170" s="5">
        <f t="shared" ref="E170:E171" si="24">+C170*D170</f>
        <v>0</v>
      </c>
    </row>
    <row r="171" spans="1:5" ht="10.5" thickBot="1" x14ac:dyDescent="0.4">
      <c r="A171" s="13"/>
      <c r="B171" s="5" t="s">
        <v>168</v>
      </c>
      <c r="C171" s="5">
        <v>0</v>
      </c>
      <c r="D171" s="5">
        <v>0</v>
      </c>
      <c r="E171" s="5">
        <f t="shared" si="24"/>
        <v>0</v>
      </c>
    </row>
    <row r="172" spans="1:5" ht="10.5" thickBot="1" x14ac:dyDescent="0.4">
      <c r="A172" s="48" t="s">
        <v>228</v>
      </c>
      <c r="B172" s="49"/>
      <c r="C172" s="49"/>
      <c r="D172" s="50"/>
      <c r="E172" s="5">
        <f>SUM(E170:E171)</f>
        <v>0</v>
      </c>
    </row>
    <row r="173" spans="1:5" ht="10.5" thickBot="1" x14ac:dyDescent="0.4">
      <c r="A173" s="8" t="str">
        <f>'PI skaičiuoklė'!C72</f>
        <v>Pateikti ataskaitą priežiūros institucijai</v>
      </c>
      <c r="B173" s="4"/>
      <c r="C173" s="4"/>
      <c r="D173" s="4"/>
      <c r="E173" s="4"/>
    </row>
    <row r="174" spans="1:5" ht="10.5" thickBot="1" x14ac:dyDescent="0.4">
      <c r="A174" s="13"/>
      <c r="B174" s="5" t="s">
        <v>196</v>
      </c>
      <c r="C174" s="5">
        <v>0</v>
      </c>
      <c r="D174" s="5">
        <v>0</v>
      </c>
      <c r="E174" s="5">
        <f t="shared" ref="E174:E175" si="25">+C174*D174</f>
        <v>0</v>
      </c>
    </row>
    <row r="175" spans="1:5" ht="10.5" thickBot="1" x14ac:dyDescent="0.4">
      <c r="A175" s="13"/>
      <c r="B175" s="5" t="s">
        <v>197</v>
      </c>
      <c r="C175" s="5">
        <v>0</v>
      </c>
      <c r="D175" s="5">
        <v>0</v>
      </c>
      <c r="E175" s="5">
        <f t="shared" si="25"/>
        <v>0</v>
      </c>
    </row>
    <row r="176" spans="1:5" ht="10.5" thickBot="1" x14ac:dyDescent="0.4">
      <c r="A176" s="48" t="s">
        <v>229</v>
      </c>
      <c r="B176" s="49"/>
      <c r="C176" s="49"/>
      <c r="D176" s="50"/>
      <c r="E176" s="5">
        <f>SUM(E174:E175)</f>
        <v>0</v>
      </c>
    </row>
    <row r="177" spans="1:5" ht="10.5" thickBot="1" x14ac:dyDescent="0.4">
      <c r="A177" s="13"/>
      <c r="B177" s="5" t="s">
        <v>11</v>
      </c>
      <c r="C177" s="5"/>
      <c r="D177" s="5"/>
      <c r="E177" s="5" t="s">
        <v>93</v>
      </c>
    </row>
    <row r="178" spans="1:5" ht="10.5" thickBot="1" x14ac:dyDescent="0.4">
      <c r="A178" s="51" t="s">
        <v>230</v>
      </c>
      <c r="B178" s="52"/>
      <c r="C178" s="52"/>
      <c r="D178" s="53"/>
      <c r="E178" s="4">
        <f>SUM(E168,E172,E176)</f>
        <v>0</v>
      </c>
    </row>
    <row r="179" spans="1:5" ht="270.5" thickBot="1" x14ac:dyDescent="0.4">
      <c r="A179" s="24" t="str">
        <f>'PI skaičiuoklė'!B75</f>
        <v xml:space="preserve">23 straipsnis. Įstatymo papildymas dešimtuoju_2 skirsniu                              Papildyti Įstatymą dešimtuoju_2 skirsniu:„DEŠIMTASIS_2 SKIRSNIS
PAPILDOMOS NUOSTATOS DĖL UŽSIENIO BANKŲ, LICENCIJUOTŲ NE EUROPOS SĄJUNGOS VALSTYBĖSE NARĖSE, FILIALŲ &lt;...&gt;             77_5 straipsnis. Valdymas, apskaita, auditas, priežiūrinis tikrinimas ir vertinimas &lt;...&gt; 5. Užsienio bankų filialams mutatis mutandis taikomi šiame Įstatyme, Reglamente (ES) Nr. 575/2013, kituose susijusiuose Europos Sąjungos teisės aktuose, nustatančiuose vidaus valdymo, rizikos valdymo, apskaitos tvarkymo, priežiūrai skirtų ataskaitų teikimo reikalavimus, bankams nustatyti reikalavimai. Priežiūros institucija įgyvendinamuosiuose teisės aktuose detalizuoja užsienio bankų filialų vidaus valdymo, rizikos valdymo, apskaitos tvarkymo, priežiūrai skirtų ataskaitų teikimo reikalavimus bei nustato priežiūrinio tikrinimo ir vertinimo tvarką.“ </v>
      </c>
      <c r="B179" s="4"/>
      <c r="C179" s="4"/>
      <c r="D179" s="4"/>
      <c r="E179" s="4"/>
    </row>
    <row r="180" spans="1:5" ht="30.5" thickBot="1" x14ac:dyDescent="0.4">
      <c r="A180" s="8" t="str">
        <f>'PI skaičiuoklė'!C76</f>
        <v>Užtikrinti atitikimą vidaus valdymo, įskaitant rizikos valdymo, reikalavimams</v>
      </c>
      <c r="B180" s="4"/>
      <c r="C180" s="4"/>
      <c r="D180" s="4"/>
      <c r="E180" s="4"/>
    </row>
    <row r="181" spans="1:5" ht="10.5" thickBot="1" x14ac:dyDescent="0.4">
      <c r="A181" s="13"/>
      <c r="B181" s="5" t="s">
        <v>174</v>
      </c>
      <c r="C181" s="5">
        <v>0</v>
      </c>
      <c r="D181" s="5">
        <v>0</v>
      </c>
      <c r="E181" s="5">
        <f t="shared" ref="E181:E182" si="26">+C181*D181</f>
        <v>0</v>
      </c>
    </row>
    <row r="182" spans="1:5" ht="10.5" thickBot="1" x14ac:dyDescent="0.4">
      <c r="A182" s="13"/>
      <c r="B182" s="5" t="s">
        <v>175</v>
      </c>
      <c r="C182" s="5">
        <v>0</v>
      </c>
      <c r="D182" s="5">
        <v>0</v>
      </c>
      <c r="E182" s="5">
        <f t="shared" si="26"/>
        <v>0</v>
      </c>
    </row>
    <row r="183" spans="1:5" ht="10.5" thickBot="1" x14ac:dyDescent="0.4">
      <c r="A183" s="48" t="s">
        <v>231</v>
      </c>
      <c r="B183" s="49"/>
      <c r="C183" s="49"/>
      <c r="D183" s="50"/>
      <c r="E183" s="5">
        <f>SUM(E181:E182)</f>
        <v>0</v>
      </c>
    </row>
    <row r="184" spans="1:5" ht="10.5" thickBot="1" x14ac:dyDescent="0.4">
      <c r="A184" s="8" t="str">
        <f>'PI skaičiuoklė'!C77</f>
        <v>Tvarkyti apskaitą</v>
      </c>
      <c r="B184" s="4"/>
      <c r="C184" s="4"/>
      <c r="D184" s="4"/>
      <c r="E184" s="4"/>
    </row>
    <row r="185" spans="1:5" ht="10.5" thickBot="1" x14ac:dyDescent="0.4">
      <c r="A185" s="13"/>
      <c r="B185" s="5" t="s">
        <v>176</v>
      </c>
      <c r="C185" s="5">
        <v>0</v>
      </c>
      <c r="D185" s="5">
        <v>0</v>
      </c>
      <c r="E185" s="5">
        <f t="shared" ref="E185:E186" si="27">+C185*D185</f>
        <v>0</v>
      </c>
    </row>
    <row r="186" spans="1:5" ht="10.5" thickBot="1" x14ac:dyDescent="0.4">
      <c r="A186" s="13"/>
      <c r="B186" s="5" t="s">
        <v>177</v>
      </c>
      <c r="C186" s="5">
        <v>0</v>
      </c>
      <c r="D186" s="5">
        <v>0</v>
      </c>
      <c r="E186" s="5">
        <f t="shared" si="27"/>
        <v>0</v>
      </c>
    </row>
    <row r="187" spans="1:5" ht="10.5" thickBot="1" x14ac:dyDescent="0.4">
      <c r="A187" s="48" t="s">
        <v>232</v>
      </c>
      <c r="B187" s="49"/>
      <c r="C187" s="49"/>
      <c r="D187" s="50"/>
      <c r="E187" s="5">
        <f>SUM(E185:E186)</f>
        <v>0</v>
      </c>
    </row>
    <row r="188" spans="1:5" ht="10.5" thickBot="1" x14ac:dyDescent="0.4">
      <c r="A188" s="8" t="str">
        <f>'PI skaičiuoklė'!C78</f>
        <v>Teikti finansinę ir priežiūros ataskaitas</v>
      </c>
      <c r="B188" s="4"/>
      <c r="C188" s="4"/>
      <c r="D188" s="4"/>
      <c r="E188" s="4"/>
    </row>
    <row r="189" spans="1:5" ht="10.5" thickBot="1" x14ac:dyDescent="0.4">
      <c r="A189" s="13"/>
      <c r="B189" s="5" t="s">
        <v>187</v>
      </c>
      <c r="C189" s="5">
        <v>0</v>
      </c>
      <c r="D189" s="5">
        <v>0</v>
      </c>
      <c r="E189" s="5">
        <f t="shared" ref="E189:E190" si="28">+C189*D189</f>
        <v>0</v>
      </c>
    </row>
    <row r="190" spans="1:5" ht="10.5" thickBot="1" x14ac:dyDescent="0.4">
      <c r="A190" s="13"/>
      <c r="B190" s="5" t="s">
        <v>188</v>
      </c>
      <c r="C190" s="5">
        <v>0</v>
      </c>
      <c r="D190" s="5">
        <v>0</v>
      </c>
      <c r="E190" s="5">
        <f t="shared" si="28"/>
        <v>0</v>
      </c>
    </row>
    <row r="191" spans="1:5" ht="10.5" thickBot="1" x14ac:dyDescent="0.4">
      <c r="A191" s="48" t="s">
        <v>233</v>
      </c>
      <c r="B191" s="49"/>
      <c r="C191" s="49"/>
      <c r="D191" s="50"/>
      <c r="E191" s="5">
        <f>SUM(E189:E190)</f>
        <v>0</v>
      </c>
    </row>
    <row r="192" spans="1:5" ht="10.5" thickBot="1" x14ac:dyDescent="0.4">
      <c r="A192" s="13"/>
      <c r="B192" s="5" t="s">
        <v>11</v>
      </c>
      <c r="C192" s="5"/>
      <c r="D192" s="5"/>
      <c r="E192" s="5" t="s">
        <v>17</v>
      </c>
    </row>
    <row r="193" spans="1:5" ht="10.5" thickBot="1" x14ac:dyDescent="0.4">
      <c r="A193" s="51" t="s">
        <v>234</v>
      </c>
      <c r="B193" s="52"/>
      <c r="C193" s="52"/>
      <c r="D193" s="53"/>
      <c r="E193" s="4">
        <f>SUM(E183,E187,E191)</f>
        <v>0</v>
      </c>
    </row>
  </sheetData>
  <mergeCells count="50">
    <mergeCell ref="A1:E1"/>
    <mergeCell ref="A101:E101"/>
    <mergeCell ref="A108:D108"/>
    <mergeCell ref="A112:D112"/>
    <mergeCell ref="A118:D118"/>
    <mergeCell ref="A33:D33"/>
    <mergeCell ref="A8:D8"/>
    <mergeCell ref="A12:D12"/>
    <mergeCell ref="A18:D18"/>
    <mergeCell ref="A23:D23"/>
    <mergeCell ref="A27:D27"/>
    <mergeCell ref="A16:D16"/>
    <mergeCell ref="A31:D31"/>
    <mergeCell ref="A38:D38"/>
    <mergeCell ref="A42:D42"/>
    <mergeCell ref="A46:D46"/>
    <mergeCell ref="A48:D48"/>
    <mergeCell ref="A53:D53"/>
    <mergeCell ref="A57:D57"/>
    <mergeCell ref="A61:D61"/>
    <mergeCell ref="A63:D63"/>
    <mergeCell ref="A68:D68"/>
    <mergeCell ref="A72:D72"/>
    <mergeCell ref="A93:D93"/>
    <mergeCell ref="A116:D116"/>
    <mergeCell ref="A131:D131"/>
    <mergeCell ref="A138:D138"/>
    <mergeCell ref="A76:D76"/>
    <mergeCell ref="A78:D78"/>
    <mergeCell ref="A83:D83"/>
    <mergeCell ref="A87:D87"/>
    <mergeCell ref="A91:D91"/>
    <mergeCell ref="A123:D123"/>
    <mergeCell ref="A127:D127"/>
    <mergeCell ref="A133:D133"/>
    <mergeCell ref="A142:D142"/>
    <mergeCell ref="A146:D146"/>
    <mergeCell ref="A148:D148"/>
    <mergeCell ref="A153:D153"/>
    <mergeCell ref="A157:D157"/>
    <mergeCell ref="A161:D161"/>
    <mergeCell ref="A163:D163"/>
    <mergeCell ref="A168:D168"/>
    <mergeCell ref="A172:D172"/>
    <mergeCell ref="A176:D176"/>
    <mergeCell ref="A178:D178"/>
    <mergeCell ref="A183:D183"/>
    <mergeCell ref="A187:D187"/>
    <mergeCell ref="A191:D191"/>
    <mergeCell ref="A193:D193"/>
  </mergeCells>
  <pageMargins left="0.70866141732283472" right="0.70866141732283472" top="1.3385826771653544" bottom="1.3385826771653544"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2F1F0"/>
  </sheetPr>
  <dimension ref="A1:C192"/>
  <sheetViews>
    <sheetView zoomScale="85" zoomScaleNormal="85" workbookViewId="0">
      <selection activeCell="F133" sqref="F133"/>
    </sheetView>
  </sheetViews>
  <sheetFormatPr defaultColWidth="8.7265625" defaultRowHeight="10" x14ac:dyDescent="0.35"/>
  <cols>
    <col min="1" max="1" width="44.7265625" style="1" customWidth="1"/>
    <col min="2" max="2" width="31.453125" style="1" customWidth="1"/>
    <col min="3" max="3" width="25.81640625" style="1" customWidth="1"/>
    <col min="4" max="16384" width="8.7265625" style="1"/>
  </cols>
  <sheetData>
    <row r="1" spans="1:3" ht="30.75" customHeight="1" thickBot="1" x14ac:dyDescent="0.4">
      <c r="A1" s="57" t="s">
        <v>94</v>
      </c>
      <c r="B1" s="58"/>
      <c r="C1" s="59"/>
    </row>
    <row r="2" spans="1:3" ht="26.5" customHeight="1" thickBot="1" x14ac:dyDescent="0.4">
      <c r="A2" s="31" t="s">
        <v>89</v>
      </c>
      <c r="B2" s="32" t="s">
        <v>43</v>
      </c>
      <c r="C2" s="32" t="s">
        <v>44</v>
      </c>
    </row>
    <row r="3" spans="1:3" ht="11.25" customHeight="1" thickBot="1" x14ac:dyDescent="0.4">
      <c r="A3" s="33">
        <v>1</v>
      </c>
      <c r="B3" s="34">
        <v>2</v>
      </c>
      <c r="C3" s="34">
        <v>3</v>
      </c>
    </row>
    <row r="4" spans="1:3" ht="39.75" customHeight="1" thickBot="1" x14ac:dyDescent="0.4">
      <c r="A4" s="24" t="str">
        <f>'PI skaičiuoklė'!B6</f>
        <v>Straipsnis (-iai), punktas (-ai) ir įpareigojimas</v>
      </c>
      <c r="B4" s="4"/>
      <c r="C4" s="4"/>
    </row>
    <row r="5" spans="1:3" ht="10.5" thickBot="1" x14ac:dyDescent="0.4">
      <c r="A5" s="8" t="str">
        <f>'PI skaičiuoklė'!C7</f>
        <v>Veiksmas A1</v>
      </c>
      <c r="B5" s="4"/>
      <c r="C5" s="4"/>
    </row>
    <row r="6" spans="1:3" ht="10.5" thickBot="1" x14ac:dyDescent="0.4">
      <c r="A6" s="13"/>
      <c r="B6" s="5" t="s">
        <v>22</v>
      </c>
      <c r="C6" s="5">
        <v>0</v>
      </c>
    </row>
    <row r="7" spans="1:3" ht="10.5" thickBot="1" x14ac:dyDescent="0.4">
      <c r="A7" s="13"/>
      <c r="B7" s="5" t="s">
        <v>23</v>
      </c>
      <c r="C7" s="5">
        <v>0</v>
      </c>
    </row>
    <row r="8" spans="1:3" ht="12" customHeight="1" thickBot="1" x14ac:dyDescent="0.4">
      <c r="A8" s="48" t="s">
        <v>45</v>
      </c>
      <c r="B8" s="50"/>
      <c r="C8" s="5">
        <f>SUM(C6:C7)</f>
        <v>0</v>
      </c>
    </row>
    <row r="9" spans="1:3" ht="10.5" thickBot="1" x14ac:dyDescent="0.4">
      <c r="A9" s="8" t="str">
        <f>'PI skaičiuoklė'!C8</f>
        <v>Veiksmas A2</v>
      </c>
      <c r="B9" s="4"/>
      <c r="C9" s="4"/>
    </row>
    <row r="10" spans="1:3" ht="10.5" thickBot="1" x14ac:dyDescent="0.4">
      <c r="A10" s="13"/>
      <c r="B10" s="5" t="s">
        <v>24</v>
      </c>
      <c r="C10" s="5">
        <v>0</v>
      </c>
    </row>
    <row r="11" spans="1:3" ht="10.5" thickBot="1" x14ac:dyDescent="0.4">
      <c r="A11" s="13"/>
      <c r="B11" s="5" t="s">
        <v>25</v>
      </c>
      <c r="C11" s="5">
        <v>0</v>
      </c>
    </row>
    <row r="12" spans="1:3" ht="19" customHeight="1" thickBot="1" x14ac:dyDescent="0.4">
      <c r="A12" s="48" t="s">
        <v>46</v>
      </c>
      <c r="B12" s="50"/>
      <c r="C12" s="5">
        <f>SUM(C10:C11)</f>
        <v>0</v>
      </c>
    </row>
    <row r="13" spans="1:3" ht="10.5" thickBot="1" x14ac:dyDescent="0.4">
      <c r="A13" s="8" t="str">
        <f>'PI skaičiuoklė'!C9</f>
        <v>Veiksmas A3</v>
      </c>
      <c r="B13" s="4"/>
      <c r="C13" s="4"/>
    </row>
    <row r="14" spans="1:3" ht="10.5" thickBot="1" x14ac:dyDescent="0.4">
      <c r="A14" s="13"/>
      <c r="B14" s="5" t="s">
        <v>185</v>
      </c>
      <c r="C14" s="5">
        <v>0</v>
      </c>
    </row>
    <row r="15" spans="1:3" ht="10.5" thickBot="1" x14ac:dyDescent="0.4">
      <c r="A15" s="13"/>
      <c r="B15" s="5" t="s">
        <v>186</v>
      </c>
      <c r="C15" s="5">
        <v>0</v>
      </c>
    </row>
    <row r="16" spans="1:3" ht="19" customHeight="1" thickBot="1" x14ac:dyDescent="0.4">
      <c r="A16" s="48" t="s">
        <v>235</v>
      </c>
      <c r="B16" s="50"/>
      <c r="C16" s="5">
        <f>SUM(C14:C15)</f>
        <v>0</v>
      </c>
    </row>
    <row r="17" spans="1:3" ht="10.5" thickBot="1" x14ac:dyDescent="0.4">
      <c r="A17" s="13"/>
      <c r="B17" s="5" t="s">
        <v>11</v>
      </c>
      <c r="C17" s="5"/>
    </row>
    <row r="18" spans="1:3" ht="15" customHeight="1" thickBot="1" x14ac:dyDescent="0.4">
      <c r="A18" s="51" t="s">
        <v>47</v>
      </c>
      <c r="B18" s="53"/>
      <c r="C18" s="35">
        <f>SUM(C8,C12,C16)</f>
        <v>0</v>
      </c>
    </row>
    <row r="19" spans="1:3" ht="26.25" customHeight="1" thickBot="1" x14ac:dyDescent="0.4">
      <c r="A19" s="24" t="str">
        <f>'PI skaičiuoklė'!B12</f>
        <v>Straipsnis (-iai), punktas (-ai) ir įpareigojimas</v>
      </c>
      <c r="B19" s="4"/>
      <c r="C19" s="4"/>
    </row>
    <row r="20" spans="1:3" ht="10.5" thickBot="1" x14ac:dyDescent="0.4">
      <c r="A20" s="8" t="str">
        <f>'PI skaičiuoklė'!C13</f>
        <v>Veiksmas B1</v>
      </c>
      <c r="B20" s="4"/>
      <c r="C20" s="4"/>
    </row>
    <row r="21" spans="1:3" ht="10.5" thickBot="1" x14ac:dyDescent="0.4">
      <c r="A21" s="36"/>
      <c r="B21" s="5" t="s">
        <v>26</v>
      </c>
      <c r="C21" s="5">
        <v>0</v>
      </c>
    </row>
    <row r="22" spans="1:3" ht="10.5" thickBot="1" x14ac:dyDescent="0.4">
      <c r="A22" s="13"/>
      <c r="B22" s="5" t="s">
        <v>27</v>
      </c>
      <c r="C22" s="5">
        <v>0</v>
      </c>
    </row>
    <row r="23" spans="1:3" ht="15" customHeight="1" thickBot="1" x14ac:dyDescent="0.4">
      <c r="A23" s="48" t="s">
        <v>48</v>
      </c>
      <c r="B23" s="50"/>
      <c r="C23" s="5">
        <f>SUM(C21:C22)</f>
        <v>0</v>
      </c>
    </row>
    <row r="24" spans="1:3" ht="10.5" thickBot="1" x14ac:dyDescent="0.4">
      <c r="A24" s="8" t="str">
        <f>'PI skaičiuoklė'!C14</f>
        <v>Veiksmas B2</v>
      </c>
      <c r="B24" s="4"/>
      <c r="C24" s="4"/>
    </row>
    <row r="25" spans="1:3" ht="10.5" thickBot="1" x14ac:dyDescent="0.4">
      <c r="A25" s="13"/>
      <c r="B25" s="5" t="s">
        <v>28</v>
      </c>
      <c r="C25" s="5">
        <v>0</v>
      </c>
    </row>
    <row r="26" spans="1:3" ht="10.5" thickBot="1" x14ac:dyDescent="0.4">
      <c r="A26" s="13"/>
      <c r="B26" s="5" t="s">
        <v>29</v>
      </c>
      <c r="C26" s="5">
        <v>0</v>
      </c>
    </row>
    <row r="27" spans="1:3" ht="16.5" customHeight="1" thickBot="1" x14ac:dyDescent="0.4">
      <c r="A27" s="48" t="s">
        <v>49</v>
      </c>
      <c r="B27" s="50"/>
      <c r="C27" s="5">
        <f>SUM(C25:C26)</f>
        <v>0</v>
      </c>
    </row>
    <row r="28" spans="1:3" ht="10.5" thickBot="1" x14ac:dyDescent="0.4">
      <c r="A28" s="8" t="str">
        <f>'PI skaičiuoklė'!C15</f>
        <v>Veiksmas B3</v>
      </c>
      <c r="B28" s="4"/>
      <c r="C28" s="4"/>
    </row>
    <row r="29" spans="1:3" ht="10.5" thickBot="1" x14ac:dyDescent="0.4">
      <c r="A29" s="13"/>
      <c r="B29" s="5" t="s">
        <v>183</v>
      </c>
      <c r="C29" s="5">
        <v>0</v>
      </c>
    </row>
    <row r="30" spans="1:3" ht="10.5" thickBot="1" x14ac:dyDescent="0.4">
      <c r="A30" s="13"/>
      <c r="B30" s="5" t="s">
        <v>184</v>
      </c>
      <c r="C30" s="5">
        <v>0</v>
      </c>
    </row>
    <row r="31" spans="1:3" ht="16.5" customHeight="1" thickBot="1" x14ac:dyDescent="0.4">
      <c r="A31" s="48" t="s">
        <v>236</v>
      </c>
      <c r="B31" s="50"/>
      <c r="C31" s="5">
        <f>SUM(C29:C30)</f>
        <v>0</v>
      </c>
    </row>
    <row r="32" spans="1:3" ht="10.5" thickBot="1" x14ac:dyDescent="0.4">
      <c r="A32" s="13"/>
      <c r="B32" s="5" t="s">
        <v>11</v>
      </c>
      <c r="C32" s="5" t="s">
        <v>11</v>
      </c>
    </row>
    <row r="33" spans="1:3" ht="15" customHeight="1" thickBot="1" x14ac:dyDescent="0.4">
      <c r="A33" s="51" t="s">
        <v>50</v>
      </c>
      <c r="B33" s="53"/>
      <c r="C33" s="35">
        <f>SUM(C23,C27,C31)</f>
        <v>0</v>
      </c>
    </row>
    <row r="34" spans="1:3" ht="10.5" thickBot="1" x14ac:dyDescent="0.4">
      <c r="A34" s="24" t="str">
        <f>'PI skaičiuoklė'!B18</f>
        <v>Straipsnis (-iai), punktas (-ai) ir įpareigojimas</v>
      </c>
      <c r="B34" s="4"/>
      <c r="C34" s="4"/>
    </row>
    <row r="35" spans="1:3" ht="10.5" thickBot="1" x14ac:dyDescent="0.4">
      <c r="A35" s="8" t="str">
        <f>'PI skaičiuoklė'!C19</f>
        <v>Veiksmas C1</v>
      </c>
      <c r="B35" s="4"/>
      <c r="C35" s="4"/>
    </row>
    <row r="36" spans="1:3" ht="10.5" thickBot="1" x14ac:dyDescent="0.4">
      <c r="A36" s="13"/>
      <c r="B36" s="5" t="s">
        <v>150</v>
      </c>
      <c r="C36" s="5">
        <v>0</v>
      </c>
    </row>
    <row r="37" spans="1:3" ht="10.5" thickBot="1" x14ac:dyDescent="0.4">
      <c r="A37" s="13"/>
      <c r="B37" s="5" t="s">
        <v>151</v>
      </c>
      <c r="C37" s="5">
        <v>0</v>
      </c>
    </row>
    <row r="38" spans="1:3" ht="12" customHeight="1" thickBot="1" x14ac:dyDescent="0.4">
      <c r="A38" s="48" t="s">
        <v>237</v>
      </c>
      <c r="B38" s="50"/>
      <c r="C38" s="5">
        <f>SUM(C36:C37)</f>
        <v>0</v>
      </c>
    </row>
    <row r="39" spans="1:3" ht="10.5" thickBot="1" x14ac:dyDescent="0.4">
      <c r="A39" s="8" t="str">
        <f>'PI skaičiuoklė'!C20</f>
        <v>Veiksmas C2</v>
      </c>
      <c r="B39" s="4"/>
      <c r="C39" s="4"/>
    </row>
    <row r="40" spans="1:3" ht="10.5" thickBot="1" x14ac:dyDescent="0.4">
      <c r="A40" s="13"/>
      <c r="B40" s="5" t="s">
        <v>152</v>
      </c>
      <c r="C40" s="5">
        <v>0</v>
      </c>
    </row>
    <row r="41" spans="1:3" ht="10.5" thickBot="1" x14ac:dyDescent="0.4">
      <c r="A41" s="13"/>
      <c r="B41" s="5" t="s">
        <v>153</v>
      </c>
      <c r="C41" s="5">
        <v>0</v>
      </c>
    </row>
    <row r="42" spans="1:3" ht="19" customHeight="1" thickBot="1" x14ac:dyDescent="0.4">
      <c r="A42" s="48" t="s">
        <v>238</v>
      </c>
      <c r="B42" s="50"/>
      <c r="C42" s="5">
        <f>SUM(C40:C41)</f>
        <v>0</v>
      </c>
    </row>
    <row r="43" spans="1:3" ht="10.5" thickBot="1" x14ac:dyDescent="0.4">
      <c r="A43" s="8" t="str">
        <f>'PI skaičiuoklė'!C21</f>
        <v>Veiksmas C3</v>
      </c>
      <c r="B43" s="4"/>
      <c r="C43" s="4"/>
    </row>
    <row r="44" spans="1:3" ht="10.5" thickBot="1" x14ac:dyDescent="0.4">
      <c r="A44" s="13"/>
      <c r="B44" s="5" t="s">
        <v>190</v>
      </c>
      <c r="C44" s="5">
        <v>0</v>
      </c>
    </row>
    <row r="45" spans="1:3" ht="10.5" thickBot="1" x14ac:dyDescent="0.4">
      <c r="A45" s="13"/>
      <c r="B45" s="5" t="s">
        <v>191</v>
      </c>
      <c r="C45" s="5">
        <v>0</v>
      </c>
    </row>
    <row r="46" spans="1:3" ht="19" customHeight="1" thickBot="1" x14ac:dyDescent="0.4">
      <c r="A46" s="48" t="s">
        <v>239</v>
      </c>
      <c r="B46" s="50"/>
      <c r="C46" s="5">
        <f>SUM(C44:C45)</f>
        <v>0</v>
      </c>
    </row>
    <row r="47" spans="1:3" ht="10.5" thickBot="1" x14ac:dyDescent="0.4">
      <c r="A47" s="13"/>
      <c r="B47" s="5" t="s">
        <v>11</v>
      </c>
      <c r="C47" s="5"/>
    </row>
    <row r="48" spans="1:3" ht="15" customHeight="1" thickBot="1" x14ac:dyDescent="0.4">
      <c r="A48" s="51" t="s">
        <v>240</v>
      </c>
      <c r="B48" s="53"/>
      <c r="C48" s="35">
        <f>SUM(C38,C42,C46)</f>
        <v>0</v>
      </c>
    </row>
    <row r="49" spans="1:3" ht="10.5" thickBot="1" x14ac:dyDescent="0.4">
      <c r="A49" s="24" t="str">
        <f>'PI skaičiuoklė'!B25</f>
        <v>Straipsnis (-iai), punktas (-ai) ir įpareigojimas</v>
      </c>
      <c r="B49" s="4"/>
      <c r="C49" s="4"/>
    </row>
    <row r="50" spans="1:3" ht="10.5" thickBot="1" x14ac:dyDescent="0.4">
      <c r="A50" s="8" t="str">
        <f>'PI skaičiuoklė'!C26</f>
        <v>Veiksmas D1</v>
      </c>
      <c r="B50" s="4"/>
      <c r="C50" s="4"/>
    </row>
    <row r="51" spans="1:3" ht="10.5" thickBot="1" x14ac:dyDescent="0.4">
      <c r="A51" s="36"/>
      <c r="B51" s="5" t="s">
        <v>160</v>
      </c>
      <c r="C51" s="5">
        <v>0</v>
      </c>
    </row>
    <row r="52" spans="1:3" ht="10.5" thickBot="1" x14ac:dyDescent="0.4">
      <c r="A52" s="13"/>
      <c r="B52" s="5" t="s">
        <v>161</v>
      </c>
      <c r="C52" s="5">
        <v>0</v>
      </c>
    </row>
    <row r="53" spans="1:3" ht="15" customHeight="1" thickBot="1" x14ac:dyDescent="0.4">
      <c r="A53" s="48" t="s">
        <v>241</v>
      </c>
      <c r="B53" s="50"/>
      <c r="C53" s="5">
        <f>SUM(C51:C52)</f>
        <v>0</v>
      </c>
    </row>
    <row r="54" spans="1:3" ht="10.5" thickBot="1" x14ac:dyDescent="0.4">
      <c r="A54" s="8" t="str">
        <f>'PI skaičiuoklė'!C27</f>
        <v>Veiksmas D2</v>
      </c>
      <c r="B54" s="4"/>
      <c r="C54" s="4"/>
    </row>
    <row r="55" spans="1:3" ht="10.5" thickBot="1" x14ac:dyDescent="0.4">
      <c r="A55" s="13"/>
      <c r="B55" s="5" t="s">
        <v>162</v>
      </c>
      <c r="C55" s="5">
        <v>0</v>
      </c>
    </row>
    <row r="56" spans="1:3" ht="10.5" thickBot="1" x14ac:dyDescent="0.4">
      <c r="A56" s="13"/>
      <c r="B56" s="5" t="s">
        <v>163</v>
      </c>
      <c r="C56" s="5">
        <v>0</v>
      </c>
    </row>
    <row r="57" spans="1:3" ht="16.5" customHeight="1" thickBot="1" x14ac:dyDescent="0.4">
      <c r="A57" s="48" t="s">
        <v>242</v>
      </c>
      <c r="B57" s="50"/>
      <c r="C57" s="5">
        <f>SUM(C55:C56)</f>
        <v>0</v>
      </c>
    </row>
    <row r="58" spans="1:3" ht="10.5" thickBot="1" x14ac:dyDescent="0.4">
      <c r="A58" s="8" t="str">
        <f>'PI skaičiuoklė'!C28</f>
        <v>Veiksmas D3</v>
      </c>
      <c r="B58" s="4"/>
      <c r="C58" s="4"/>
    </row>
    <row r="59" spans="1:3" ht="10.5" thickBot="1" x14ac:dyDescent="0.4">
      <c r="A59" s="13"/>
      <c r="B59" s="5" t="s">
        <v>193</v>
      </c>
      <c r="C59" s="5">
        <v>0</v>
      </c>
    </row>
    <row r="60" spans="1:3" ht="10.5" thickBot="1" x14ac:dyDescent="0.4">
      <c r="A60" s="13"/>
      <c r="B60" s="5" t="s">
        <v>194</v>
      </c>
      <c r="C60" s="5">
        <v>0</v>
      </c>
    </row>
    <row r="61" spans="1:3" ht="16.5" customHeight="1" thickBot="1" x14ac:dyDescent="0.4">
      <c r="A61" s="48" t="s">
        <v>243</v>
      </c>
      <c r="B61" s="50"/>
      <c r="C61" s="5">
        <f>SUM(C59:C60)</f>
        <v>0</v>
      </c>
    </row>
    <row r="62" spans="1:3" ht="10.5" thickBot="1" x14ac:dyDescent="0.4">
      <c r="A62" s="13"/>
      <c r="B62" s="5" t="s">
        <v>11</v>
      </c>
      <c r="C62" s="5" t="s">
        <v>11</v>
      </c>
    </row>
    <row r="63" spans="1:3" ht="15" customHeight="1" thickBot="1" x14ac:dyDescent="0.4">
      <c r="A63" s="51" t="s">
        <v>244</v>
      </c>
      <c r="B63" s="53"/>
      <c r="C63" s="35">
        <f>SUM(C53,C57,C61)</f>
        <v>0</v>
      </c>
    </row>
    <row r="64" spans="1:3" ht="10.5" thickBot="1" x14ac:dyDescent="0.4">
      <c r="A64" s="24" t="str">
        <f>'PI skaičiuoklė'!B31</f>
        <v>Straipsnis (-iai), punktas (-ai) ir įpareigojimas</v>
      </c>
      <c r="B64" s="4"/>
      <c r="C64" s="4"/>
    </row>
    <row r="65" spans="1:3" ht="10.5" thickBot="1" x14ac:dyDescent="0.4">
      <c r="A65" s="8" t="str">
        <f>'PI skaičiuoklė'!C32</f>
        <v>Veiksmas E1</v>
      </c>
      <c r="B65" s="4"/>
      <c r="C65" s="4"/>
    </row>
    <row r="66" spans="1:3" ht="10.5" thickBot="1" x14ac:dyDescent="0.4">
      <c r="A66" s="13"/>
      <c r="B66" s="5" t="s">
        <v>166</v>
      </c>
      <c r="C66" s="5">
        <v>0</v>
      </c>
    </row>
    <row r="67" spans="1:3" ht="10.5" thickBot="1" x14ac:dyDescent="0.4">
      <c r="A67" s="13"/>
      <c r="B67" s="5" t="s">
        <v>167</v>
      </c>
      <c r="C67" s="5">
        <v>0</v>
      </c>
    </row>
    <row r="68" spans="1:3" ht="12" customHeight="1" thickBot="1" x14ac:dyDescent="0.4">
      <c r="A68" s="48" t="s">
        <v>245</v>
      </c>
      <c r="B68" s="50"/>
      <c r="C68" s="5">
        <f>SUM(C66:C67)</f>
        <v>0</v>
      </c>
    </row>
    <row r="69" spans="1:3" ht="10.5" thickBot="1" x14ac:dyDescent="0.4">
      <c r="A69" s="8" t="str">
        <f>'PI skaičiuoklė'!C33</f>
        <v>Veiksmas E2</v>
      </c>
      <c r="B69" s="4"/>
      <c r="C69" s="4"/>
    </row>
    <row r="70" spans="1:3" ht="10.5" thickBot="1" x14ac:dyDescent="0.4">
      <c r="A70" s="13"/>
      <c r="B70" s="5" t="s">
        <v>169</v>
      </c>
      <c r="C70" s="5">
        <v>0</v>
      </c>
    </row>
    <row r="71" spans="1:3" ht="10.5" thickBot="1" x14ac:dyDescent="0.4">
      <c r="A71" s="13"/>
      <c r="B71" s="5" t="s">
        <v>168</v>
      </c>
      <c r="C71" s="5">
        <v>0</v>
      </c>
    </row>
    <row r="72" spans="1:3" ht="19" customHeight="1" thickBot="1" x14ac:dyDescent="0.4">
      <c r="A72" s="48" t="s">
        <v>246</v>
      </c>
      <c r="B72" s="50"/>
      <c r="C72" s="5">
        <f>SUM(C70:C71)</f>
        <v>0</v>
      </c>
    </row>
    <row r="73" spans="1:3" ht="10.5" thickBot="1" x14ac:dyDescent="0.4">
      <c r="A73" s="8" t="str">
        <f>'PI skaičiuoklė'!C34</f>
        <v>Veiksmas E3</v>
      </c>
      <c r="B73" s="4"/>
      <c r="C73" s="4"/>
    </row>
    <row r="74" spans="1:3" ht="10.5" thickBot="1" x14ac:dyDescent="0.4">
      <c r="A74" s="13"/>
      <c r="B74" s="5" t="s">
        <v>196</v>
      </c>
      <c r="C74" s="5">
        <v>0</v>
      </c>
    </row>
    <row r="75" spans="1:3" ht="10.5" thickBot="1" x14ac:dyDescent="0.4">
      <c r="A75" s="13"/>
      <c r="B75" s="5" t="s">
        <v>197</v>
      </c>
      <c r="C75" s="5">
        <v>0</v>
      </c>
    </row>
    <row r="76" spans="1:3" ht="19" customHeight="1" thickBot="1" x14ac:dyDescent="0.4">
      <c r="A76" s="48" t="s">
        <v>247</v>
      </c>
      <c r="B76" s="50"/>
      <c r="C76" s="5">
        <f>SUM(C74:C75)</f>
        <v>0</v>
      </c>
    </row>
    <row r="77" spans="1:3" ht="10.5" thickBot="1" x14ac:dyDescent="0.4">
      <c r="A77" s="13"/>
      <c r="B77" s="5" t="s">
        <v>11</v>
      </c>
      <c r="C77" s="5"/>
    </row>
    <row r="78" spans="1:3" ht="15" customHeight="1" thickBot="1" x14ac:dyDescent="0.4">
      <c r="A78" s="51" t="s">
        <v>248</v>
      </c>
      <c r="B78" s="53"/>
      <c r="C78" s="35">
        <f>SUM(C68,C72,C76)</f>
        <v>0</v>
      </c>
    </row>
    <row r="79" spans="1:3" ht="10.5" thickBot="1" x14ac:dyDescent="0.4">
      <c r="A79" s="24" t="str">
        <f>'PI skaičiuoklė'!B37</f>
        <v>Straipsnis (-iai), punktas (-ai) ir įpareigojimas</v>
      </c>
      <c r="B79" s="4"/>
      <c r="C79" s="4"/>
    </row>
    <row r="80" spans="1:3" ht="10.5" thickBot="1" x14ac:dyDescent="0.4">
      <c r="A80" s="8" t="str">
        <f>'PI skaičiuoklė'!C38</f>
        <v>Veiksmas F1</v>
      </c>
      <c r="B80" s="4"/>
      <c r="C80" s="4"/>
    </row>
    <row r="81" spans="1:3" ht="10.5" thickBot="1" x14ac:dyDescent="0.4">
      <c r="A81" s="36"/>
      <c r="B81" s="5" t="s">
        <v>174</v>
      </c>
      <c r="C81" s="5">
        <v>0</v>
      </c>
    </row>
    <row r="82" spans="1:3" ht="10.5" thickBot="1" x14ac:dyDescent="0.4">
      <c r="A82" s="13"/>
      <c r="B82" s="5" t="s">
        <v>175</v>
      </c>
      <c r="C82" s="5">
        <v>0</v>
      </c>
    </row>
    <row r="83" spans="1:3" ht="15" customHeight="1" thickBot="1" x14ac:dyDescent="0.4">
      <c r="A83" s="48" t="s">
        <v>249</v>
      </c>
      <c r="B83" s="50"/>
      <c r="C83" s="5">
        <f>SUM(C81:C82)</f>
        <v>0</v>
      </c>
    </row>
    <row r="84" spans="1:3" ht="10.5" thickBot="1" x14ac:dyDescent="0.4">
      <c r="A84" s="8" t="str">
        <f>'PI skaičiuoklė'!C39</f>
        <v>Veiksmas F2</v>
      </c>
      <c r="B84" s="4"/>
      <c r="C84" s="4"/>
    </row>
    <row r="85" spans="1:3" ht="10.5" thickBot="1" x14ac:dyDescent="0.4">
      <c r="A85" s="13"/>
      <c r="B85" s="5" t="s">
        <v>176</v>
      </c>
      <c r="C85" s="5">
        <v>0</v>
      </c>
    </row>
    <row r="86" spans="1:3" ht="10.5" thickBot="1" x14ac:dyDescent="0.4">
      <c r="A86" s="13"/>
      <c r="B86" s="5" t="s">
        <v>177</v>
      </c>
      <c r="C86" s="5">
        <v>0</v>
      </c>
    </row>
    <row r="87" spans="1:3" ht="16.5" customHeight="1" thickBot="1" x14ac:dyDescent="0.4">
      <c r="A87" s="48" t="s">
        <v>250</v>
      </c>
      <c r="B87" s="50"/>
      <c r="C87" s="5">
        <f>SUM(C85:C86)</f>
        <v>0</v>
      </c>
    </row>
    <row r="88" spans="1:3" ht="10.5" thickBot="1" x14ac:dyDescent="0.4">
      <c r="A88" s="8" t="str">
        <f>'PI skaičiuoklė'!C40</f>
        <v>Veiksmas F3</v>
      </c>
      <c r="B88" s="4"/>
      <c r="C88" s="4"/>
    </row>
    <row r="89" spans="1:3" ht="10.5" thickBot="1" x14ac:dyDescent="0.4">
      <c r="A89" s="13"/>
      <c r="B89" s="5" t="s">
        <v>187</v>
      </c>
      <c r="C89" s="5">
        <v>0</v>
      </c>
    </row>
    <row r="90" spans="1:3" ht="10.5" thickBot="1" x14ac:dyDescent="0.4">
      <c r="A90" s="13"/>
      <c r="B90" s="5" t="s">
        <v>188</v>
      </c>
      <c r="C90" s="5">
        <v>0</v>
      </c>
    </row>
    <row r="91" spans="1:3" ht="16.5" customHeight="1" thickBot="1" x14ac:dyDescent="0.4">
      <c r="A91" s="48" t="s">
        <v>251</v>
      </c>
      <c r="B91" s="50"/>
      <c r="C91" s="5">
        <f>SUM(C89:C90)</f>
        <v>0</v>
      </c>
    </row>
    <row r="92" spans="1:3" ht="10.5" thickBot="1" x14ac:dyDescent="0.4">
      <c r="A92" s="13"/>
      <c r="B92" s="5" t="s">
        <v>11</v>
      </c>
      <c r="C92" s="5" t="s">
        <v>11</v>
      </c>
    </row>
    <row r="93" spans="1:3" ht="15" customHeight="1" thickBot="1" x14ac:dyDescent="0.4">
      <c r="A93" s="51" t="s">
        <v>252</v>
      </c>
      <c r="B93" s="53"/>
      <c r="C93" s="35">
        <f>SUM(C83,C87,C91)</f>
        <v>0</v>
      </c>
    </row>
    <row r="94" spans="1:3" ht="15" customHeight="1" x14ac:dyDescent="0.35">
      <c r="A94" s="28"/>
      <c r="B94" s="28"/>
      <c r="C94" s="37"/>
    </row>
    <row r="95" spans="1:3" ht="15" customHeight="1" x14ac:dyDescent="0.35">
      <c r="A95" s="28"/>
      <c r="B95" s="28"/>
      <c r="C95" s="37"/>
    </row>
    <row r="96" spans="1:3" ht="15" customHeight="1" x14ac:dyDescent="0.35">
      <c r="A96" s="28"/>
      <c r="B96" s="28"/>
      <c r="C96" s="37"/>
    </row>
    <row r="97" spans="1:3" ht="15" customHeight="1" x14ac:dyDescent="0.35">
      <c r="A97" s="28"/>
      <c r="B97" s="28"/>
      <c r="C97" s="37"/>
    </row>
    <row r="99" spans="1:3" ht="10.5" thickBot="1" x14ac:dyDescent="0.4"/>
    <row r="100" spans="1:3" ht="28.5" customHeight="1" thickBot="1" x14ac:dyDescent="0.4">
      <c r="A100" s="60" t="s">
        <v>95</v>
      </c>
      <c r="B100" s="61"/>
      <c r="C100" s="62"/>
    </row>
    <row r="101" spans="1:3" ht="20.5" thickBot="1" x14ac:dyDescent="0.4">
      <c r="A101" s="31" t="s">
        <v>90</v>
      </c>
      <c r="B101" s="32" t="s">
        <v>43</v>
      </c>
      <c r="C101" s="32" t="s">
        <v>44</v>
      </c>
    </row>
    <row r="102" spans="1:3" ht="10.5" thickBot="1" x14ac:dyDescent="0.4">
      <c r="A102" s="33">
        <v>1</v>
      </c>
      <c r="B102" s="34">
        <v>2</v>
      </c>
      <c r="C102" s="34">
        <v>3</v>
      </c>
    </row>
    <row r="103" spans="1:3" ht="180.5" thickBot="1" x14ac:dyDescent="0.4">
      <c r="A103" s="24" t="str">
        <f>'PI skaičiuoklė'!B45</f>
        <v>4 straipsnis. 16 straipsnio pakeitimas                             2. Papildyti 16 straipsnį 9–14 dalimis:
„9. Reikalavimas įsteigti filialą ir turėti šio straipsnio 2 dalyje nurodytą licenciją ir kiti šiame Įstatyme užsienio bankų, licencijuotų ne Europos Sąjungos valstybėse narėse, filialams nustatyti reikalavimai taikomi, kai vykdoma:
1) bet kokia Finansų įstaigų įstatymo 3 straipsnio 1 dalies 2 ir 6 punktuose nurodyta veikla, kurią vykdo užsienio valstybėje, ne Europos Sąjungos valstybėje narėje, įsteigta įmonė, kuri, jei ji būtų įsteigta Europos Sąjungoje, būtų laikoma kredito įstaiga arba atitiktų Reglamento (ES) Nr. 575/2013 4 straipsnio 1 dalies 1 punkto b papunktyje nustatytus kriterijus;
2) Finansų įstaigų įstatymo 3 straipsnio 1 dalies 1 punkte nurodyta veikla, kurią vykdo užsienio valstybėje, ne Europos Sąjungos valstybėje narėje, įsteigta įmonė.&lt;...&gt;“</v>
      </c>
      <c r="B103" s="4"/>
      <c r="C103" s="4"/>
    </row>
    <row r="104" spans="1:3" ht="20.5" thickBot="1" x14ac:dyDescent="0.4">
      <c r="A104" s="8" t="str">
        <f>'PI skaičiuoklė'!C46</f>
        <v>Gauti licenciją: parengti dokumentus, užtikrinančius atitiktį teisės aktams</v>
      </c>
      <c r="B104" s="4"/>
      <c r="C104" s="4"/>
    </row>
    <row r="105" spans="1:3" ht="10.5" thickBot="1" x14ac:dyDescent="0.4">
      <c r="A105" s="13"/>
      <c r="B105" s="5" t="s">
        <v>22</v>
      </c>
      <c r="C105" s="5">
        <v>0</v>
      </c>
    </row>
    <row r="106" spans="1:3" ht="10.5" thickBot="1" x14ac:dyDescent="0.4">
      <c r="A106" s="13"/>
      <c r="B106" s="5" t="s">
        <v>23</v>
      </c>
      <c r="C106" s="5">
        <v>0</v>
      </c>
    </row>
    <row r="107" spans="1:3" ht="10.5" thickBot="1" x14ac:dyDescent="0.4">
      <c r="A107" s="48" t="s">
        <v>45</v>
      </c>
      <c r="B107" s="50"/>
      <c r="C107" s="5">
        <f>SUM(C105:C106)</f>
        <v>0</v>
      </c>
    </row>
    <row r="108" spans="1:3" ht="20.5" thickBot="1" x14ac:dyDescent="0.4">
      <c r="A108" s="8" t="str">
        <f>'PI skaičiuoklė'!C47</f>
        <v>Gauti licenciją: parengti finansinius planus, prognozes, kapitalo struktūrą</v>
      </c>
      <c r="B108" s="4"/>
      <c r="C108" s="4"/>
    </row>
    <row r="109" spans="1:3" ht="10.5" thickBot="1" x14ac:dyDescent="0.4">
      <c r="A109" s="13"/>
      <c r="B109" s="5" t="s">
        <v>24</v>
      </c>
      <c r="C109" s="5">
        <v>0</v>
      </c>
    </row>
    <row r="110" spans="1:3" ht="10.5" thickBot="1" x14ac:dyDescent="0.4">
      <c r="A110" s="13"/>
      <c r="B110" s="5" t="s">
        <v>25</v>
      </c>
      <c r="C110" s="5">
        <v>0</v>
      </c>
    </row>
    <row r="111" spans="1:3" ht="10.5" thickBot="1" x14ac:dyDescent="0.4">
      <c r="A111" s="48" t="s">
        <v>46</v>
      </c>
      <c r="B111" s="50"/>
      <c r="C111" s="5">
        <f>SUM(C109:C110)</f>
        <v>0</v>
      </c>
    </row>
    <row r="112" spans="1:3" ht="10.5" thickBot="1" x14ac:dyDescent="0.4">
      <c r="A112" s="8" t="str">
        <f>'PI skaičiuoklė'!C48</f>
        <v>Gauti licenciją: parengti rizikos valdymo politiką</v>
      </c>
      <c r="B112" s="4"/>
      <c r="C112" s="4"/>
    </row>
    <row r="113" spans="1:3" ht="10.5" thickBot="1" x14ac:dyDescent="0.4">
      <c r="A113" s="13"/>
      <c r="B113" s="5" t="s">
        <v>185</v>
      </c>
      <c r="C113" s="5">
        <v>0</v>
      </c>
    </row>
    <row r="114" spans="1:3" ht="10.5" thickBot="1" x14ac:dyDescent="0.4">
      <c r="A114" s="13"/>
      <c r="B114" s="5" t="s">
        <v>186</v>
      </c>
      <c r="C114" s="5">
        <v>0</v>
      </c>
    </row>
    <row r="115" spans="1:3" ht="10.5" thickBot="1" x14ac:dyDescent="0.4">
      <c r="A115" s="48" t="s">
        <v>235</v>
      </c>
      <c r="B115" s="50"/>
      <c r="C115" s="5">
        <f>SUM(C113:C114)</f>
        <v>0</v>
      </c>
    </row>
    <row r="116" spans="1:3" ht="10.5" thickBot="1" x14ac:dyDescent="0.4">
      <c r="A116" s="13"/>
      <c r="B116" s="5" t="s">
        <v>11</v>
      </c>
      <c r="C116" s="5"/>
    </row>
    <row r="117" spans="1:3" ht="10.5" thickBot="1" x14ac:dyDescent="0.4">
      <c r="A117" s="51" t="s">
        <v>47</v>
      </c>
      <c r="B117" s="53"/>
      <c r="C117" s="35">
        <f>SUM(C107,C111,C115)</f>
        <v>0</v>
      </c>
    </row>
    <row r="118" spans="1:3" ht="220.5" thickBot="1" x14ac:dyDescent="0.4">
      <c r="A118" s="24" t="str">
        <f>'PI skaičiuoklė'!B51</f>
        <v>4 straipsnis. 16 straipsnio pakeitimas                             2. Papildyti 16 straipsnį 9–14 dalimis: „&lt;...&gt;                        12. Bankai ir užsienio bankų filialai priežiūros institucijos prašymu privalo pateikti informaciją apie paslaugas, kurios teikiamos paties Lietuvos Respublikoje įsisteigusio arba esančio kliento arba sandorio šalies išimtine iniciatyva, jeigu tai pačiai finansinei grupei priklausančios įmonės, įsteigtos užsienio valstybėse, ne Europos Sąjungos valstybėse narėse, teikia tokias paslaugas.&lt;...&gt;“         5 straipsnis. 19 straipsnio pakeitimas 
Pakeisti 19 straipsnį ir jį išdėstyti taip:
„19 straipsnis. Licencijos užsienio banko filialui išdavimas &lt;...&gt;                      3. Užsienio bankas, norėdamas gauti licenciją filialo veiklai, priežiūros institucijai pateikia prašymą, šiuos dokumentus ir duomenis: &lt;...&gt;                      8) rašytinį patvirtinimą, kad užsienio banko priežiūros institucijai buvo pranešta apie prašymą įsteigti filialą Lietuvos Respublikoje bei apie šios dalies 3 punkte nurodytus dokumentus ir tas prašymas bei dokumentai jai buvo pateikti susipažinti; &lt;...&gt;“</v>
      </c>
      <c r="B118" s="39"/>
      <c r="C118" s="39"/>
    </row>
    <row r="119" spans="1:3" ht="20.5" thickBot="1" x14ac:dyDescent="0.4">
      <c r="A119" s="8" t="str">
        <f>'PI skaičiuoklė'!C52</f>
        <v>Pateikti informaciją priežiūros institucijai pagal Bankų įstatymo 16 straipsnio 2 dalies 12 punktą</v>
      </c>
      <c r="B119" s="39"/>
      <c r="C119" s="39"/>
    </row>
    <row r="120" spans="1:3" ht="10.5" thickBot="1" x14ac:dyDescent="0.4">
      <c r="A120" s="36"/>
      <c r="B120" s="5" t="s">
        <v>26</v>
      </c>
      <c r="C120" s="5">
        <v>0</v>
      </c>
    </row>
    <row r="121" spans="1:3" ht="10.5" thickBot="1" x14ac:dyDescent="0.4">
      <c r="A121" s="13"/>
      <c r="B121" s="5" t="s">
        <v>27</v>
      </c>
      <c r="C121" s="5">
        <v>0</v>
      </c>
    </row>
    <row r="122" spans="1:3" ht="10.5" thickBot="1" x14ac:dyDescent="0.4">
      <c r="A122" s="48" t="s">
        <v>48</v>
      </c>
      <c r="B122" s="50"/>
      <c r="C122" s="5">
        <f>SUM(C120:C121)</f>
        <v>0</v>
      </c>
    </row>
    <row r="123" spans="1:3" ht="20.5" thickBot="1" x14ac:dyDescent="0.4">
      <c r="A123" s="8" t="str">
        <f>'PI skaičiuoklė'!C53</f>
        <v>Pateikti dokumentus priežiūros institucijai pagal Bankų įstatymo 19 straipsnio 3 dalies 8 punktą</v>
      </c>
      <c r="B123" s="4"/>
      <c r="C123" s="4"/>
    </row>
    <row r="124" spans="1:3" ht="10.5" thickBot="1" x14ac:dyDescent="0.4">
      <c r="A124" s="13"/>
      <c r="B124" s="5" t="s">
        <v>28</v>
      </c>
      <c r="C124" s="5">
        <v>0</v>
      </c>
    </row>
    <row r="125" spans="1:3" ht="10.5" thickBot="1" x14ac:dyDescent="0.4">
      <c r="A125" s="13"/>
      <c r="B125" s="5" t="s">
        <v>29</v>
      </c>
      <c r="C125" s="5">
        <v>0</v>
      </c>
    </row>
    <row r="126" spans="1:3" ht="10.5" thickBot="1" x14ac:dyDescent="0.4">
      <c r="A126" s="48" t="s">
        <v>49</v>
      </c>
      <c r="B126" s="50"/>
      <c r="C126" s="5">
        <f>SUM(C124:C125)</f>
        <v>0</v>
      </c>
    </row>
    <row r="127" spans="1:3" ht="10.5" thickBot="1" x14ac:dyDescent="0.4">
      <c r="A127" s="8" t="str">
        <f>'PI skaičiuoklė'!C54</f>
        <v>Veiksmas B3</v>
      </c>
      <c r="B127" s="4"/>
      <c r="C127" s="4"/>
    </row>
    <row r="128" spans="1:3" ht="10.5" thickBot="1" x14ac:dyDescent="0.4">
      <c r="A128" s="36"/>
      <c r="B128" s="5" t="s">
        <v>183</v>
      </c>
      <c r="C128" s="5">
        <v>0</v>
      </c>
    </row>
    <row r="129" spans="1:3" ht="10.5" thickBot="1" x14ac:dyDescent="0.4">
      <c r="A129" s="13"/>
      <c r="B129" s="5" t="s">
        <v>184</v>
      </c>
      <c r="C129" s="5">
        <v>0</v>
      </c>
    </row>
    <row r="130" spans="1:3" ht="10.5" thickBot="1" x14ac:dyDescent="0.4">
      <c r="A130" s="48" t="s">
        <v>236</v>
      </c>
      <c r="B130" s="50"/>
      <c r="C130" s="5">
        <f>SUM(C128:C129)</f>
        <v>0</v>
      </c>
    </row>
    <row r="131" spans="1:3" ht="10.5" thickBot="1" x14ac:dyDescent="0.4">
      <c r="A131" s="13"/>
      <c r="B131" s="5" t="s">
        <v>11</v>
      </c>
      <c r="C131" s="5" t="s">
        <v>11</v>
      </c>
    </row>
    <row r="132" spans="1:3" ht="10.5" thickBot="1" x14ac:dyDescent="0.4">
      <c r="A132" s="51" t="s">
        <v>50</v>
      </c>
      <c r="B132" s="53"/>
      <c r="C132" s="35">
        <f>SUM(C122,C126,C130)</f>
        <v>0</v>
      </c>
    </row>
    <row r="133" spans="1:3" ht="409.6" thickBot="1" x14ac:dyDescent="0.4">
      <c r="A133" s="24" t="str">
        <f>'PI skaičiuoklė'!B57</f>
        <v>10 straipsnis. Įstatymo papildymas septintuoju_1 skirsniu                      Papildyti Įstatymą septintuoju_1 skirsniu:            „SEPTINTASIS_1 SKIRSNIS
REIKŠMINGOS ĮSTATINIO KAPITALO IR (ARBA) BALSAVIMO TEISIŲ DALIES ĮSIGIJIMAS ARBA PERLEIDIMAS                         56_2 straipsnis. Pranešimas apie reikšmingos įstatinio kapitalo ir (arba) balsavimo teisių dalies įsigijimą             1. Asmuo – bankas, finansų kontroliuojančioji bendrovė ar mišrios veiklos finansų kontroliuojančioji įmonė, kurioms taikoma Įmonių, priklausančių finansų konglomeratui, papildomos priežiūros įstatymo 12_1 straipsnio 1 dalies nuostata, – kuris ketina tiesiogiai arba netiesiogiai įsigyti kito finansų arba ne finansų sektoriaus subjekto reikšmingą įstatinio kapitalo ir (arba) balsavimo teisių dalį (toliau šiame skirsnyje – ketinantis įsigyti asmuo), privalo iš anksto apie ketinamą įsigyti kito finansų arba ne finansų sektoriaus subjekto reikšmingą įstatinio kapitalo ir (arba) balsavimo teisių dalį (toliau šiame skirsnyje – ketinamas įsigijimas) raštu pranešti priežiūros institucijai.&lt;...&gt; 11 straipsnis. Įstatymo papildymas septintuoju_2 skirsniu  Papildyti Įstatymą septintuoju_2 skirsniu: „SEPTINTASIS_2 SKIRSNIS
REIKŠMINGAS TURTO IR (ARBA) ĮSIPAREIGOJIMŲ PERLEIDIMAS                         56_6 straipsnis. Pranešimas apie reikšmingą turto ir (arba) įsipareigojimų perleidimą
1. Bankas, finansų kontroliuojančioji bendrovė ar mišrios veiklos finansų kontroliuojančioji įmonė, kurioms taikoma Įmonių, priklausančių finansų konglomeratui, papildomos priežiūros įstatymo 121 straipsnio 1 dalies nuostata, turi pareigą iš anksto priežiūros institucijai raštu pranešti apie reikšmingą turto ir (arba) įsipareigojimų perleidimą, kurį jie ketina atlikti sudarydami pardavimo arba bet kokį kitą sandorį (toliau šiame skirsnyje – sandoris). Pareiga pranešti taip pat taikoma atskirai kiekvienam šioje dalyje nurodytam subjektui, kai sandoris sudaromas tos pačios finansinės grupės viduje. Pareiga pranešti taikoma atskirai kiekvienam šioje dalyje nurodytam subjektui, dalyvaujančiam tame pačiame sandoryje. Priežiūros institucija nedelsdama, ne vėliau kaip per 10 darbo dienų nuo pranešimo gavimo dienos, raštu patvirtina pranešimo gavimą.&lt;...&gt; 12 straipsnis. Įstatymo papildymas septintuoju_3 skirsniu Papildyti įstatymą septintuoju_3 skirsniu: „SEPTINTASIS_3 SKIRSNIS
ĮMONIŲ SUSIJUNGIMAS IR SKAIDYMAS &lt;...&gt;                   56_8 straipsnis. Pranešimas apie susijungimą ar skaidymą ir susijungimo ar skaidymo vertinimas
1. Bankas, finansų kontroliuojančioji bendrovė ar mišrios veiklos finansų kontroliuojančioji įmonė, kurioms taikoma Įmonių, priklausančių finansų konglomeratui, papildomos priežiūros įstatymo 12_1 straipsnio 1 dalies nuostata, vykdantys susijungimą ar skaidymą, patvirtinę susijungimo ar skaidymo sąlygų projektą ir prieš užbaigdami susijungimą ar skaidymą, privalo pranešti priežiūros institucijai, kuri bus atsakinga už subjektų, įsteigtų įvykdžius tokį susijungimą ar skaidymą, priežiūrą, vadovaudamiesi Komisijos deleguotojo reglamento, priimamo pagal Direktyvos 2013/36/ES 27b straipsnio 7 dalies c punktą, nustatyta tvarka. &lt;...&gt;“</v>
      </c>
      <c r="B133" s="39"/>
      <c r="C133" s="39"/>
    </row>
    <row r="134" spans="1:3" ht="20.5" thickBot="1" x14ac:dyDescent="0.4">
      <c r="A134" s="8" t="str">
        <f>'PI skaičiuoklė'!C58</f>
        <v>Pateikti informaciją priežiūros institucijai pagal Bankų įstatymo 56_2 straipsnį</v>
      </c>
      <c r="B134" s="39"/>
      <c r="C134" s="39"/>
    </row>
    <row r="135" spans="1:3" ht="10.5" thickBot="1" x14ac:dyDescent="0.4">
      <c r="A135" s="13"/>
      <c r="B135" s="5" t="s">
        <v>150</v>
      </c>
      <c r="C135" s="5">
        <v>0</v>
      </c>
    </row>
    <row r="136" spans="1:3" ht="10.5" thickBot="1" x14ac:dyDescent="0.4">
      <c r="A136" s="13"/>
      <c r="B136" s="5" t="s">
        <v>151</v>
      </c>
      <c r="C136" s="5">
        <v>0</v>
      </c>
    </row>
    <row r="137" spans="1:3" ht="12" customHeight="1" thickBot="1" x14ac:dyDescent="0.4">
      <c r="A137" s="48" t="s">
        <v>237</v>
      </c>
      <c r="B137" s="50"/>
      <c r="C137" s="5">
        <f>SUM(C135:C136)</f>
        <v>0</v>
      </c>
    </row>
    <row r="138" spans="1:3" ht="20.5" thickBot="1" x14ac:dyDescent="0.4">
      <c r="A138" s="8" t="str">
        <f>'PI skaičiuoklė'!C59</f>
        <v>Pateikti informaciją priežiūros institucijai pagal Bankų įstatymo 56_6 straipsnį</v>
      </c>
      <c r="B138" s="4"/>
      <c r="C138" s="4"/>
    </row>
    <row r="139" spans="1:3" ht="10.5" thickBot="1" x14ac:dyDescent="0.4">
      <c r="A139" s="13"/>
      <c r="B139" s="5" t="s">
        <v>152</v>
      </c>
      <c r="C139" s="5">
        <v>0</v>
      </c>
    </row>
    <row r="140" spans="1:3" ht="10.5" thickBot="1" x14ac:dyDescent="0.4">
      <c r="A140" s="13"/>
      <c r="B140" s="5" t="s">
        <v>153</v>
      </c>
      <c r="C140" s="5">
        <v>0</v>
      </c>
    </row>
    <row r="141" spans="1:3" ht="19" customHeight="1" thickBot="1" x14ac:dyDescent="0.4">
      <c r="A141" s="48" t="s">
        <v>238</v>
      </c>
      <c r="B141" s="50"/>
      <c r="C141" s="5">
        <f>SUM(C139:C140)</f>
        <v>0</v>
      </c>
    </row>
    <row r="142" spans="1:3" ht="20.5" thickBot="1" x14ac:dyDescent="0.4">
      <c r="A142" s="8" t="str">
        <f>'PI skaičiuoklė'!C60</f>
        <v>Pateikti informaciją priežiūros institucijai pagal Bankų įstatymo 56_8 straipsnį</v>
      </c>
      <c r="B142" s="4"/>
      <c r="C142" s="4"/>
    </row>
    <row r="143" spans="1:3" ht="10.5" thickBot="1" x14ac:dyDescent="0.4">
      <c r="A143" s="13"/>
      <c r="B143" s="5" t="s">
        <v>190</v>
      </c>
      <c r="C143" s="5">
        <v>0</v>
      </c>
    </row>
    <row r="144" spans="1:3" ht="10.5" thickBot="1" x14ac:dyDescent="0.4">
      <c r="A144" s="13"/>
      <c r="B144" s="5" t="s">
        <v>191</v>
      </c>
      <c r="C144" s="5">
        <v>0</v>
      </c>
    </row>
    <row r="145" spans="1:3" ht="19" customHeight="1" thickBot="1" x14ac:dyDescent="0.4">
      <c r="A145" s="48" t="s">
        <v>239</v>
      </c>
      <c r="B145" s="50"/>
      <c r="C145" s="5">
        <f>SUM(C143:C144)</f>
        <v>0</v>
      </c>
    </row>
    <row r="146" spans="1:3" ht="10.5" thickBot="1" x14ac:dyDescent="0.4">
      <c r="A146" s="13"/>
      <c r="B146" s="5" t="s">
        <v>11</v>
      </c>
      <c r="C146" s="5"/>
    </row>
    <row r="147" spans="1:3" ht="15" customHeight="1" thickBot="1" x14ac:dyDescent="0.4">
      <c r="A147" s="51" t="s">
        <v>240</v>
      </c>
      <c r="B147" s="53"/>
      <c r="C147" s="35">
        <f>SUM(C137,C141,C145)</f>
        <v>0</v>
      </c>
    </row>
    <row r="148" spans="1:3" ht="11.5" customHeight="1" thickBot="1" x14ac:dyDescent="0.4">
      <c r="A148" s="24" t="str">
        <f>'PI skaičiuoklė'!B63</f>
        <v>18 straipsnis. 67 straipsnio pakeitimas &lt;...&gt;     4. Papildyti 67 straipsnio 2 dalį 23 punktu:
„23) reikalauti, kad bankas sumažintų riziką, kylančią trumpuoju, vidutinės trukmės ir ilguoju laikotarpiais dėl aplinkosaugos, socialinės ir valdymo rizikos veiksnių, įskaitant riziką, kylančią dėl korekcijos proceso ir pertvarkos tendencijų, kaip ji apibrėžta 2025 m. sausio 8 d. Europos bankininkystės institucijos Aplinkos, socialinės ir valdymo (ASV) rizikos valdymo gairėse (EBA/GL/2025/01), siekiant atitinkamų Europos Sąjungos, Europos Sąjungos valstybių narių ar užsienio valstybių teisinių ir riziką ribojančio reguliavimo tikslų, pritaikydamas savo verslo strategijas, valdymą ir rizikos valdymą, dėl ko galėtų būti paprašyta priežiūros institucijos nustatyta tvarka patikslinti banko planuose nustatytus tikslus, priemones ir veiksmus taip, kad jie atitiktų priežiūros institucijos reikalavimus, keliamus aplinkosaugos, socialinei ir valdymo rizikai valdyti;“.
5. Papildyti 67 straipsnio 2 dalį 24 punktu:
„24) reikalauti, kad bankas atliktų testavimą nepalankiausiomis sąlygomis (angl. stress-testing) arba atsparumo rizikai vertinimo scenarijų analizę (angl. scenario analysis), kaip jie apibrėžti 2018 m. liepos 19 d. Europos bankininkystės institucijos Gairėse dėl įstaigų testavimo nepalankiausiomis sąlygomis (EBA/GL/2018/04), rizikai, kylančiai dėl kriptoturto pozicijų ir kriptoturto paslaugų teikimo, įvertinti.“</v>
      </c>
      <c r="B148" s="39"/>
      <c r="C148" s="39"/>
    </row>
    <row r="149" spans="1:3" ht="10.5" thickBot="1" x14ac:dyDescent="0.4">
      <c r="A149" s="8" t="str">
        <f>'PI skaičiuoklė'!C64</f>
        <v>Mažinti aplinkosaugos, socialinę ir valdymo riziką</v>
      </c>
      <c r="B149" s="39"/>
      <c r="C149" s="39"/>
    </row>
    <row r="150" spans="1:3" ht="10.5" thickBot="1" x14ac:dyDescent="0.4">
      <c r="A150" s="36"/>
      <c r="B150" s="5" t="s">
        <v>160</v>
      </c>
      <c r="C150" s="5">
        <v>0</v>
      </c>
    </row>
    <row r="151" spans="1:3" ht="10.5" thickBot="1" x14ac:dyDescent="0.4">
      <c r="A151" s="13"/>
      <c r="B151" s="5" t="s">
        <v>161</v>
      </c>
      <c r="C151" s="5">
        <v>0</v>
      </c>
    </row>
    <row r="152" spans="1:3" ht="15" customHeight="1" thickBot="1" x14ac:dyDescent="0.4">
      <c r="A152" s="48" t="s">
        <v>241</v>
      </c>
      <c r="B152" s="50"/>
      <c r="C152" s="5">
        <f>SUM(C150:C151)</f>
        <v>0</v>
      </c>
    </row>
    <row r="153" spans="1:3" ht="10.5" thickBot="1" x14ac:dyDescent="0.4">
      <c r="A153" s="8" t="str">
        <f>'PI skaičiuoklė'!C65</f>
        <v>Patikslinti dokumentus</v>
      </c>
      <c r="B153" s="4"/>
      <c r="C153" s="4"/>
    </row>
    <row r="154" spans="1:3" ht="10.5" thickBot="1" x14ac:dyDescent="0.4">
      <c r="A154" s="13"/>
      <c r="B154" s="5" t="s">
        <v>162</v>
      </c>
      <c r="C154" s="5">
        <v>0</v>
      </c>
    </row>
    <row r="155" spans="1:3" ht="10.5" thickBot="1" x14ac:dyDescent="0.4">
      <c r="A155" s="13"/>
      <c r="B155" s="5" t="s">
        <v>163</v>
      </c>
      <c r="C155" s="5">
        <v>0</v>
      </c>
    </row>
    <row r="156" spans="1:3" ht="16.5" customHeight="1" thickBot="1" x14ac:dyDescent="0.4">
      <c r="A156" s="48" t="s">
        <v>242</v>
      </c>
      <c r="B156" s="50"/>
      <c r="C156" s="5">
        <f>SUM(C154:C155)</f>
        <v>0</v>
      </c>
    </row>
    <row r="157" spans="1:3" ht="40.5" thickBot="1" x14ac:dyDescent="0.4">
      <c r="A157" s="8" t="str">
        <f>'PI skaičiuoklė'!C66</f>
        <v>Įvertinti riziką, kylančią dėl kriptoturto pozicijų ir kriptoturto paslaugų teikimo (įskaitant įvertinimus, atliekant testavimą nepalankiausiomis sąlygomis arba atsparumo rizikai vertinimo scenarijus)</v>
      </c>
      <c r="B157" s="4"/>
      <c r="C157" s="4"/>
    </row>
    <row r="158" spans="1:3" ht="10.5" thickBot="1" x14ac:dyDescent="0.4">
      <c r="A158" s="13"/>
      <c r="B158" s="5" t="s">
        <v>193</v>
      </c>
      <c r="C158" s="5">
        <v>0</v>
      </c>
    </row>
    <row r="159" spans="1:3" ht="10.5" thickBot="1" x14ac:dyDescent="0.4">
      <c r="A159" s="13"/>
      <c r="B159" s="5" t="s">
        <v>194</v>
      </c>
      <c r="C159" s="5">
        <v>0</v>
      </c>
    </row>
    <row r="160" spans="1:3" ht="16.5" customHeight="1" thickBot="1" x14ac:dyDescent="0.4">
      <c r="A160" s="48" t="s">
        <v>243</v>
      </c>
      <c r="B160" s="50"/>
      <c r="C160" s="5">
        <f>SUM(C158:C159)</f>
        <v>0</v>
      </c>
    </row>
    <row r="161" spans="1:3" ht="10.5" thickBot="1" x14ac:dyDescent="0.4">
      <c r="A161" s="13"/>
      <c r="B161" s="5" t="s">
        <v>11</v>
      </c>
      <c r="C161" s="5" t="s">
        <v>11</v>
      </c>
    </row>
    <row r="162" spans="1:3" ht="15" customHeight="1" thickBot="1" x14ac:dyDescent="0.4">
      <c r="A162" s="51" t="s">
        <v>244</v>
      </c>
      <c r="B162" s="53"/>
      <c r="C162" s="35">
        <f>SUM(C152,C156,C160)</f>
        <v>0</v>
      </c>
    </row>
    <row r="163" spans="1:3" ht="16.5" customHeight="1" thickBot="1" x14ac:dyDescent="0.4">
      <c r="A163" s="24" t="str">
        <f>'PI skaičiuoklė'!B69</f>
        <v>23 straipsnis. Įstatymo papildymas dešimtuoju_2 skirsniu Papildyti Įstatymą dešimtuoju_2 skirsniu:„DEŠIMTASIS_2 SKIRSNIS
PAPILDOMOS NUOSTATOS DĖL UŽSIENIO BANKŲ, LICENCIJUOTŲ NE EUROPOS SĄJUNGOS VALSTYBĖSE NARĖSE, FILIALŲ &lt;...&gt;           77_5 straipsnis. Valdymas, apskaita, auditas, priežiūrinis tikrinimas ir vertinimas &lt;...&gt; 2. Audito įmonė arba auditorius, atlikdami užsienio banko filialo metinių finansinių ataskaitų auditą, kartu turi įvertinti, kaip užsienio banko filialas laikosi vidaus valdymo, rizikos valdymo ir apskaitos tvarkymo reikalavimų, nustatytų bankų veiklą ir apskaitos tvarkymą reglamentuojančiuose teisės aktuose, ir priežiūros institucijai pateikti ataskaitą, kurioje būtų išdėstyti vertinimo metu nustatyti faktai ir išvados. &lt;...&gt;“</v>
      </c>
      <c r="B163" s="4"/>
      <c r="C163" s="4"/>
    </row>
    <row r="164" spans="1:3" ht="30.5" thickBot="1" x14ac:dyDescent="0.4">
      <c r="A164" s="8" t="str">
        <f>'PI skaičiuoklė'!C70</f>
        <v>Užtikrinti, kad būtų atliktas užsienio bankų, licencijuotų ne Europos Sąjungos valstybėse narėse, filialo, įsteigto Lietuvos Respublikoje, auditas</v>
      </c>
      <c r="B164" s="4"/>
      <c r="C164" s="4"/>
    </row>
    <row r="165" spans="1:3" ht="10.5" thickBot="1" x14ac:dyDescent="0.4">
      <c r="A165" s="13"/>
      <c r="B165" s="5" t="s">
        <v>166</v>
      </c>
      <c r="C165" s="5">
        <v>0</v>
      </c>
    </row>
    <row r="166" spans="1:3" ht="10.5" thickBot="1" x14ac:dyDescent="0.4">
      <c r="A166" s="13"/>
      <c r="B166" s="5" t="s">
        <v>167</v>
      </c>
      <c r="C166" s="5">
        <v>0</v>
      </c>
    </row>
    <row r="167" spans="1:3" ht="12" customHeight="1" thickBot="1" x14ac:dyDescent="0.4">
      <c r="A167" s="48" t="s">
        <v>245</v>
      </c>
      <c r="B167" s="50"/>
      <c r="C167" s="5">
        <f>SUM(C165:C166)</f>
        <v>0</v>
      </c>
    </row>
    <row r="168" spans="1:3" ht="30.5" thickBot="1" x14ac:dyDescent="0.4">
      <c r="A168" s="8" t="str">
        <f>'PI skaičiuoklė'!C71</f>
        <v>Įvertinti, kaip užsienio banko filialas laikosi vidaus valdymo, rizikos valdymo ir apskaitos tvarkymo reikalavimų</v>
      </c>
      <c r="B168" s="4"/>
      <c r="C168" s="4"/>
    </row>
    <row r="169" spans="1:3" ht="10.5" thickBot="1" x14ac:dyDescent="0.4">
      <c r="A169" s="13"/>
      <c r="B169" s="5" t="s">
        <v>169</v>
      </c>
      <c r="C169" s="5">
        <v>0</v>
      </c>
    </row>
    <row r="170" spans="1:3" ht="10.5" thickBot="1" x14ac:dyDescent="0.4">
      <c r="A170" s="13"/>
      <c r="B170" s="5" t="s">
        <v>168</v>
      </c>
      <c r="C170" s="5">
        <v>0</v>
      </c>
    </row>
    <row r="171" spans="1:3" ht="19" customHeight="1" thickBot="1" x14ac:dyDescent="0.4">
      <c r="A171" s="48" t="s">
        <v>246</v>
      </c>
      <c r="B171" s="50"/>
      <c r="C171" s="5">
        <f>SUM(C169:C170)</f>
        <v>0</v>
      </c>
    </row>
    <row r="172" spans="1:3" ht="10.5" thickBot="1" x14ac:dyDescent="0.4">
      <c r="A172" s="8" t="str">
        <f>'PI skaičiuoklė'!C72</f>
        <v>Pateikti ataskaitą priežiūros institucijai</v>
      </c>
      <c r="B172" s="4"/>
      <c r="C172" s="4"/>
    </row>
    <row r="173" spans="1:3" ht="10.5" thickBot="1" x14ac:dyDescent="0.4">
      <c r="A173" s="13"/>
      <c r="B173" s="5" t="s">
        <v>196</v>
      </c>
      <c r="C173" s="5">
        <v>0</v>
      </c>
    </row>
    <row r="174" spans="1:3" ht="10.5" thickBot="1" x14ac:dyDescent="0.4">
      <c r="A174" s="13"/>
      <c r="B174" s="5" t="s">
        <v>197</v>
      </c>
      <c r="C174" s="5">
        <v>0</v>
      </c>
    </row>
    <row r="175" spans="1:3" ht="19" customHeight="1" thickBot="1" x14ac:dyDescent="0.4">
      <c r="A175" s="48" t="s">
        <v>247</v>
      </c>
      <c r="B175" s="50"/>
      <c r="C175" s="5">
        <f>SUM(C173:C174)</f>
        <v>0</v>
      </c>
    </row>
    <row r="176" spans="1:3" ht="10.5" thickBot="1" x14ac:dyDescent="0.4">
      <c r="A176" s="13"/>
      <c r="B176" s="5" t="s">
        <v>11</v>
      </c>
      <c r="C176" s="5"/>
    </row>
    <row r="177" spans="1:3" ht="15" customHeight="1" thickBot="1" x14ac:dyDescent="0.4">
      <c r="A177" s="51" t="s">
        <v>248</v>
      </c>
      <c r="B177" s="53"/>
      <c r="C177" s="35">
        <f>SUM(C167,C171,C175)</f>
        <v>0</v>
      </c>
    </row>
    <row r="178" spans="1:3" ht="11.5" customHeight="1" thickBot="1" x14ac:dyDescent="0.4">
      <c r="A178" s="24" t="str">
        <f>'PI skaičiuoklė'!B75</f>
        <v xml:space="preserve">23 straipsnis. Įstatymo papildymas dešimtuoju_2 skirsniu                              Papildyti Įstatymą dešimtuoju_2 skirsniu:„DEŠIMTASIS_2 SKIRSNIS
PAPILDOMOS NUOSTATOS DĖL UŽSIENIO BANKŲ, LICENCIJUOTŲ NE EUROPOS SĄJUNGOS VALSTYBĖSE NARĖSE, FILIALŲ &lt;...&gt;             77_5 straipsnis. Valdymas, apskaita, auditas, priežiūrinis tikrinimas ir vertinimas &lt;...&gt; 5. Užsienio bankų filialams mutatis mutandis taikomi šiame Įstatyme, Reglamente (ES) Nr. 575/2013, kituose susijusiuose Europos Sąjungos teisės aktuose, nustatančiuose vidaus valdymo, rizikos valdymo, apskaitos tvarkymo, priežiūrai skirtų ataskaitų teikimo reikalavimus, bankams nustatyti reikalavimai. Priežiūros institucija įgyvendinamuosiuose teisės aktuose detalizuoja užsienio bankų filialų vidaus valdymo, rizikos valdymo, apskaitos tvarkymo, priežiūrai skirtų ataskaitų teikimo reikalavimus bei nustato priežiūrinio tikrinimo ir vertinimo tvarką.“ </v>
      </c>
      <c r="B178" s="4"/>
      <c r="C178" s="4"/>
    </row>
    <row r="179" spans="1:3" ht="20.5" thickBot="1" x14ac:dyDescent="0.4">
      <c r="A179" s="8" t="str">
        <f>'PI skaičiuoklė'!C76</f>
        <v>Užtikrinti atitikimą vidaus valdymo, įskaitant rizikos valdymo, reikalavimams</v>
      </c>
      <c r="B179" s="4"/>
      <c r="C179" s="4"/>
    </row>
    <row r="180" spans="1:3" ht="10.5" thickBot="1" x14ac:dyDescent="0.4">
      <c r="A180" s="36"/>
      <c r="B180" s="5" t="s">
        <v>174</v>
      </c>
      <c r="C180" s="5">
        <v>0</v>
      </c>
    </row>
    <row r="181" spans="1:3" ht="10.5" thickBot="1" x14ac:dyDescent="0.4">
      <c r="A181" s="13"/>
      <c r="B181" s="5" t="s">
        <v>175</v>
      </c>
      <c r="C181" s="5">
        <v>0</v>
      </c>
    </row>
    <row r="182" spans="1:3" ht="15" customHeight="1" thickBot="1" x14ac:dyDescent="0.4">
      <c r="A182" s="48" t="s">
        <v>249</v>
      </c>
      <c r="B182" s="50"/>
      <c r="C182" s="5">
        <f>SUM(C180:C181)</f>
        <v>0</v>
      </c>
    </row>
    <row r="183" spans="1:3" ht="10.5" thickBot="1" x14ac:dyDescent="0.4">
      <c r="A183" s="8" t="str">
        <f>'PI skaičiuoklė'!C77</f>
        <v>Tvarkyti apskaitą</v>
      </c>
      <c r="B183" s="4"/>
      <c r="C183" s="4"/>
    </row>
    <row r="184" spans="1:3" ht="10.5" thickBot="1" x14ac:dyDescent="0.4">
      <c r="A184" s="13"/>
      <c r="B184" s="5" t="s">
        <v>176</v>
      </c>
      <c r="C184" s="5">
        <v>0</v>
      </c>
    </row>
    <row r="185" spans="1:3" ht="10.5" thickBot="1" x14ac:dyDescent="0.4">
      <c r="A185" s="13"/>
      <c r="B185" s="5" t="s">
        <v>177</v>
      </c>
      <c r="C185" s="5">
        <v>0</v>
      </c>
    </row>
    <row r="186" spans="1:3" ht="16.5" customHeight="1" thickBot="1" x14ac:dyDescent="0.4">
      <c r="A186" s="48" t="s">
        <v>250</v>
      </c>
      <c r="B186" s="50"/>
      <c r="C186" s="5">
        <f>SUM(C184:C185)</f>
        <v>0</v>
      </c>
    </row>
    <row r="187" spans="1:3" ht="10.5" thickBot="1" x14ac:dyDescent="0.4">
      <c r="A187" s="8" t="str">
        <f>'PI skaičiuoklė'!C78</f>
        <v>Teikti finansinę ir priežiūros ataskaitas</v>
      </c>
      <c r="B187" s="4"/>
      <c r="C187" s="4"/>
    </row>
    <row r="188" spans="1:3" ht="10.5" thickBot="1" x14ac:dyDescent="0.4">
      <c r="A188" s="13"/>
      <c r="B188" s="5" t="s">
        <v>187</v>
      </c>
      <c r="C188" s="5">
        <v>0</v>
      </c>
    </row>
    <row r="189" spans="1:3" ht="10.5" thickBot="1" x14ac:dyDescent="0.4">
      <c r="A189" s="13"/>
      <c r="B189" s="5" t="s">
        <v>188</v>
      </c>
      <c r="C189" s="5">
        <v>0</v>
      </c>
    </row>
    <row r="190" spans="1:3" ht="16.5" customHeight="1" thickBot="1" x14ac:dyDescent="0.4">
      <c r="A190" s="48" t="s">
        <v>251</v>
      </c>
      <c r="B190" s="50"/>
      <c r="C190" s="5">
        <f>SUM(C188:C189)</f>
        <v>0</v>
      </c>
    </row>
    <row r="191" spans="1:3" ht="10.5" thickBot="1" x14ac:dyDescent="0.4">
      <c r="A191" s="13"/>
      <c r="B191" s="5" t="s">
        <v>11</v>
      </c>
      <c r="C191" s="5" t="s">
        <v>11</v>
      </c>
    </row>
    <row r="192" spans="1:3" ht="15" customHeight="1" thickBot="1" x14ac:dyDescent="0.4">
      <c r="A192" s="51" t="s">
        <v>252</v>
      </c>
      <c r="B192" s="53"/>
      <c r="C192" s="35">
        <f>SUM(C182,C186,C190)</f>
        <v>0</v>
      </c>
    </row>
  </sheetData>
  <mergeCells count="50">
    <mergeCell ref="A1:C1"/>
    <mergeCell ref="A100:C100"/>
    <mergeCell ref="A107:B107"/>
    <mergeCell ref="A111:B111"/>
    <mergeCell ref="A117:B117"/>
    <mergeCell ref="A33:B33"/>
    <mergeCell ref="A8:B8"/>
    <mergeCell ref="A12:B12"/>
    <mergeCell ref="A18:B18"/>
    <mergeCell ref="A23:B23"/>
    <mergeCell ref="A27:B27"/>
    <mergeCell ref="A16:B16"/>
    <mergeCell ref="A31:B31"/>
    <mergeCell ref="A38:B38"/>
    <mergeCell ref="A42:B42"/>
    <mergeCell ref="A46:B46"/>
    <mergeCell ref="A48:B48"/>
    <mergeCell ref="A53:B53"/>
    <mergeCell ref="A57:B57"/>
    <mergeCell ref="A61:B61"/>
    <mergeCell ref="A63:B63"/>
    <mergeCell ref="A68:B68"/>
    <mergeCell ref="A72:B72"/>
    <mergeCell ref="A76:B76"/>
    <mergeCell ref="A78:B78"/>
    <mergeCell ref="A83:B83"/>
    <mergeCell ref="A87:B87"/>
    <mergeCell ref="A91:B91"/>
    <mergeCell ref="A93:B93"/>
    <mergeCell ref="A115:B115"/>
    <mergeCell ref="A130:B130"/>
    <mergeCell ref="A137:B137"/>
    <mergeCell ref="A141:B141"/>
    <mergeCell ref="A122:B122"/>
    <mergeCell ref="A126:B126"/>
    <mergeCell ref="A132:B132"/>
    <mergeCell ref="A145:B145"/>
    <mergeCell ref="A147:B147"/>
    <mergeCell ref="A152:B152"/>
    <mergeCell ref="A156:B156"/>
    <mergeCell ref="A160:B160"/>
    <mergeCell ref="A182:B182"/>
    <mergeCell ref="A186:B186"/>
    <mergeCell ref="A190:B190"/>
    <mergeCell ref="A192:B192"/>
    <mergeCell ref="A162:B162"/>
    <mergeCell ref="A167:B167"/>
    <mergeCell ref="A171:B171"/>
    <mergeCell ref="A175:B175"/>
    <mergeCell ref="A177:B17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02F31A8F31CD2D458B1820EC8E9439A8" ma:contentTypeVersion="4" ma:contentTypeDescription="Kurkite naują dokumentą." ma:contentTypeScope="" ma:versionID="0b8e69b05e37bb016ce66936420bb9f9">
  <xsd:schema xmlns:xsd="http://www.w3.org/2001/XMLSchema" xmlns:xs="http://www.w3.org/2001/XMLSchema" xmlns:p="http://schemas.microsoft.com/office/2006/metadata/properties" xmlns:ns3="2e073065-020e-4dce-99c7-95e5c43123bb" targetNamespace="http://schemas.microsoft.com/office/2006/metadata/properties" ma:root="true" ma:fieldsID="e3781e86f90e9808efb857dffe9517c8" ns3:_="">
    <xsd:import namespace="2e073065-020e-4dce-99c7-95e5c43123b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73065-020e-4dce-99c7-95e5c43123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DC1A6D7-905F-475A-B17F-3B15D109AA66}">
  <ds:schemaRefs>
    <ds:schemaRef ds:uri="http://schemas.microsoft.com/sharepoint/v3/contenttype/forms"/>
  </ds:schemaRefs>
</ds:datastoreItem>
</file>

<file path=customXml/itemProps2.xml><?xml version="1.0" encoding="utf-8"?>
<ds:datastoreItem xmlns:ds="http://schemas.openxmlformats.org/officeDocument/2006/customXml" ds:itemID="{D45079EF-3808-467A-9E62-6FF5AE0936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73065-020e-4dce-99c7-95e5c43123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049A1B8-5C13-4E29-B3DA-24B0C0F80DFE}">
  <ds:schemaRefs>
    <ds:schemaRef ds:uri="http://schemas.microsoft.com/office/2006/documentManagement/types"/>
    <ds:schemaRef ds:uri="http://purl.org/dc/terms/"/>
    <ds:schemaRef ds:uri="http://purl.org/dc/elements/1.1/"/>
    <ds:schemaRef ds:uri="http://schemas.openxmlformats.org/package/2006/metadata/core-properties"/>
    <ds:schemaRef ds:uri="http://schemas.microsoft.com/office/infopath/2007/PartnerControls"/>
    <ds:schemaRef ds:uri="http://purl.org/dc/dcmitype/"/>
    <ds:schemaRef ds:uri="http://www.w3.org/XML/1998/namespace"/>
    <ds:schemaRef ds:uri="http://schemas.microsoft.com/office/2006/metadata/properties"/>
    <ds:schemaRef ds:uri="2e073065-020e-4dce-99c7-95e5c43123b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PI skaičiuoklė</vt:lpstr>
      <vt:lpstr>Išlaidos darbuotojams</vt:lpstr>
      <vt:lpstr>Išlaidos investicijoms</vt:lpstr>
      <vt:lpstr>Išlaidos medžiagoms</vt:lpstr>
      <vt:lpstr>Išlaidos paslaugoms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Danguolė Salžiūnienė</dc:creator>
  <cp:lastModifiedBy>Regina Kiselienė</cp:lastModifiedBy>
  <cp:lastPrinted>2020-06-30T05:46:20Z</cp:lastPrinted>
  <dcterms:created xsi:type="dcterms:W3CDTF">2017-11-29T09:20:31Z</dcterms:created>
  <dcterms:modified xsi:type="dcterms:W3CDTF">2026-01-15T13:18:00Z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0x01010002F31A8F31CD2D458B1820EC8E9439A8</vt:lpwstr>
  </property>
</Properties>
</file>