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sadmlt-my.sharepoint.com/personal/gintare_buzinskaite_socmin_lt/Documents/Documents/projektai/2025/DSSĮ asbestas rasos/po TAP/"/>
    </mc:Choice>
  </mc:AlternateContent>
  <xr:revisionPtr revIDLastSave="96" documentId="8_{BDEB5918-FF56-444A-A560-620FF6C26711}" xr6:coauthVersionLast="47" xr6:coauthVersionMax="47" xr10:uidLastSave="{0BDD0438-9E8E-49E4-B9DE-51B41C35048C}"/>
  <bookViews>
    <workbookView xWindow="19090" yWindow="-1610" windowWidth="19420" windowHeight="10300"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definedNames>
    <definedName name="_Hlk190263707" localSheetId="0">'PI skaičiuoklė'!$B$22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5" i="15" l="1"/>
  <c r="A53" i="15"/>
  <c r="C56" i="11"/>
  <c r="C54" i="11"/>
  <c r="C50" i="11"/>
  <c r="C45" i="11"/>
  <c r="C43" i="11"/>
  <c r="C39" i="11"/>
  <c r="C25" i="11"/>
  <c r="C23" i="11"/>
  <c r="C19" i="11"/>
  <c r="C14" i="11"/>
  <c r="C12" i="11"/>
  <c r="C8" i="11"/>
  <c r="E57" i="12"/>
  <c r="E55" i="12"/>
  <c r="E51" i="12"/>
  <c r="E46" i="12"/>
  <c r="E44" i="12"/>
  <c r="E40" i="12"/>
  <c r="E25" i="12"/>
  <c r="E23" i="12"/>
  <c r="E19" i="12"/>
  <c r="I12" i="10" s="1"/>
  <c r="E14" i="12"/>
  <c r="E12" i="12"/>
  <c r="E8" i="12"/>
  <c r="D54" i="14"/>
  <c r="D52" i="14"/>
  <c r="D48" i="14"/>
  <c r="D43" i="14"/>
  <c r="D41" i="14"/>
  <c r="D37" i="14"/>
  <c r="D25" i="14"/>
  <c r="D23" i="14"/>
  <c r="G13" i="10" s="1"/>
  <c r="D19" i="14"/>
  <c r="G12" i="10" s="1"/>
  <c r="D14" i="14"/>
  <c r="D12" i="14"/>
  <c r="D8" i="14"/>
  <c r="G58" i="15"/>
  <c r="G57" i="15"/>
  <c r="G52" i="15"/>
  <c r="G27" i="15"/>
  <c r="G26" i="15"/>
  <c r="G21" i="15"/>
  <c r="F12" i="10" s="1"/>
  <c r="H12" i="10"/>
  <c r="F13" i="10"/>
  <c r="H13" i="10"/>
  <c r="I13" i="10"/>
  <c r="D51" i="14"/>
  <c r="D50" i="14"/>
  <c r="D47" i="14"/>
  <c r="D46" i="14"/>
  <c r="D40" i="14"/>
  <c r="D39" i="14"/>
  <c r="D36" i="14"/>
  <c r="D35" i="14"/>
  <c r="D22" i="14"/>
  <c r="D21" i="14"/>
  <c r="D18" i="14"/>
  <c r="D17" i="14"/>
  <c r="D11" i="14"/>
  <c r="D10" i="14"/>
  <c r="D7" i="14"/>
  <c r="D6" i="14"/>
  <c r="J13" i="10" l="1"/>
  <c r="K13" i="10" s="1"/>
  <c r="J12" i="10"/>
  <c r="K12" i="10" s="1"/>
  <c r="I21" i="10"/>
  <c r="I20" i="10"/>
  <c r="H8" i="10"/>
  <c r="A51" i="11"/>
  <c r="A47" i="11"/>
  <c r="A46" i="11"/>
  <c r="A40" i="11"/>
  <c r="A36" i="11"/>
  <c r="A35" i="11"/>
  <c r="A20" i="11"/>
  <c r="A16" i="11"/>
  <c r="A15" i="11"/>
  <c r="A9" i="11"/>
  <c r="A5" i="11"/>
  <c r="A4" i="11"/>
  <c r="A52" i="12"/>
  <c r="A48" i="12"/>
  <c r="A47" i="12"/>
  <c r="A41" i="12"/>
  <c r="A37" i="12"/>
  <c r="A36" i="12"/>
  <c r="A20" i="12"/>
  <c r="A16" i="12"/>
  <c r="A15" i="12"/>
  <c r="A9" i="12"/>
  <c r="A5" i="12"/>
  <c r="A4" i="12"/>
  <c r="A49" i="14"/>
  <c r="A45" i="14"/>
  <c r="A44" i="14"/>
  <c r="A38" i="14"/>
  <c r="A34" i="14"/>
  <c r="A33" i="14"/>
  <c r="A48" i="15"/>
  <c r="A47" i="15"/>
  <c r="A41" i="15"/>
  <c r="A36" i="15"/>
  <c r="A22" i="15"/>
  <c r="A17" i="15"/>
  <c r="A16" i="15"/>
  <c r="A4" i="15"/>
  <c r="A15" i="14"/>
  <c r="A4" i="14"/>
  <c r="A20" i="14"/>
  <c r="A16" i="14"/>
  <c r="A9" i="14"/>
  <c r="A5" i="14"/>
  <c r="A10" i="15"/>
  <c r="A5" i="15"/>
  <c r="I26" i="10"/>
  <c r="E54" i="12"/>
  <c r="E53" i="12"/>
  <c r="H26" i="10" s="1"/>
  <c r="E50" i="12"/>
  <c r="E49" i="12"/>
  <c r="E43" i="12"/>
  <c r="E42" i="12"/>
  <c r="H21" i="10" s="1"/>
  <c r="E39" i="12"/>
  <c r="E38" i="12"/>
  <c r="H20" i="10" s="1"/>
  <c r="G55" i="15"/>
  <c r="G54" i="15"/>
  <c r="G50" i="15"/>
  <c r="G49" i="15"/>
  <c r="G43" i="15"/>
  <c r="G42" i="15"/>
  <c r="G45" i="15" s="1"/>
  <c r="G38" i="15"/>
  <c r="G37" i="15"/>
  <c r="G40" i="15" l="1"/>
  <c r="G46" i="15" s="1"/>
  <c r="L15" i="10"/>
  <c r="G21" i="10"/>
  <c r="G20" i="10"/>
  <c r="I25" i="10"/>
  <c r="F26" i="10"/>
  <c r="G26" i="10"/>
  <c r="F25" i="10"/>
  <c r="G24" i="15"/>
  <c r="G23" i="15"/>
  <c r="G19" i="15"/>
  <c r="G18" i="15"/>
  <c r="G12" i="15"/>
  <c r="G11" i="15"/>
  <c r="G14" i="15" s="1"/>
  <c r="G7" i="15"/>
  <c r="G6" i="15"/>
  <c r="G9" i="15" s="1"/>
  <c r="E22" i="12"/>
  <c r="E21" i="12"/>
  <c r="E18" i="12"/>
  <c r="E17" i="12"/>
  <c r="E11" i="12"/>
  <c r="E10" i="12"/>
  <c r="E7" i="12"/>
  <c r="E6" i="12"/>
  <c r="I8" i="10"/>
  <c r="G15" i="15" l="1"/>
  <c r="F20" i="10"/>
  <c r="J20" i="10" s="1"/>
  <c r="K20" i="10" s="1"/>
  <c r="J26" i="10"/>
  <c r="K26" i="10" s="1"/>
  <c r="H25" i="10"/>
  <c r="J25" i="10" s="1"/>
  <c r="G25" i="10"/>
  <c r="F21" i="10"/>
  <c r="I7" i="10"/>
  <c r="F8" i="10"/>
  <c r="F7" i="10"/>
  <c r="J21" i="10" l="1"/>
  <c r="K21" i="10" s="1"/>
  <c r="K25" i="10"/>
  <c r="H7" i="10"/>
  <c r="G7" i="10"/>
  <c r="G8" i="10"/>
  <c r="J7" i="10" l="1"/>
  <c r="K7" i="10" s="1"/>
  <c r="J8" i="10"/>
  <c r="K8" i="10" s="1"/>
  <c r="L23" i="10"/>
  <c r="L28" i="10"/>
  <c r="L30" i="10" l="1"/>
  <c r="L10" i="10"/>
  <c r="L17" i="10" s="1"/>
  <c r="L31"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tc={DC02CD9D-B5AE-4D92-9436-519618A55CC5}</author>
    <author>tc={EA097F28-235C-4036-9982-0167198D42C6}</author>
  </authors>
  <commentList>
    <comment ref="E6" authorId="0" shapeId="0" xr:uid="{DC02CD9D-B5AE-4D92-9436-519618A55CC5}">
      <text>
        <t xml:space="preserve">[Komentarų gija]
„Excel“ versija leidžia jums skaityti šią komentarų giją, tačiau visi jos taisymai bus pašalinti, jei failas atidaromas naudojant naujesnę „Excel“ versiją. Daugiau informacijos: https://go.microsoft.com/fwlink/?linkid=870924.
Komentaras:
    Pagal iki šiol galiojantį teisinį reguliavimą darbdaviai yra įpareigoti prieš pradedant veiklą, kurią atlikdami darbuotojai bus veikiami asbesto, pranešti Valstybinei darbo inspekcijai. Valstybinės darbo inspekcijos duomenimis, iki šiol per metus gaunama iki 18 tokių pranešimų. </t>
      </text>
    </comment>
    <comment ref="E19" authorId="1" shapeId="0" xr:uid="{EA097F28-235C-4036-9982-0167198D42C6}">
      <text>
        <t>[Komentarų gija]
„Excel“ versija leidžia jums skaityti šią komentarų giją, tačiau visi jos taisymai bus pašalinti, jei failas atidaromas naudojant naujesnę „Excel“ versiją. Daugiau informacijos: https://go.microsoft.com/fwlink/?linkid=870924.
Komentaras:
    Daroma prielaida, kad per metus bus gaunama iki 50 darbdavių prašymų išduoti Leidimą. Prielaida daroma atsižvelgiant į pastaraisiais metais išduodamų leidimų nugriauti, rekonstruoti statinį ar atlikti statinio kapitalinį remontą skaičių (IS "Infostatyba" duomenimis, 2024 m. išduoti 2165 tokie leidimai; paprastai tokie darbai vykdomi seniems statiniams, kuriuose yra asbesto), turint mintyje, kad leidimas išduodamas darbdaviui vieną kartą neterminuotai.</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tc={1C6DC60F-3256-4203-B091-294F37F9C06E}</author>
  </authors>
  <commentList>
    <comment ref="B6" authorId="0" shapeId="0" xr:uid="{1C6DC60F-3256-4203-B091-294F37F9C06E}">
      <text>
        <t>[Komentarų gija]
„Excel“ versija leidžia jums skaityti šią komentarų giją, tačiau visi jos taisymai bus pašalinti, jei failas atidaromas naudojant naujesnę „Excel“ versiją. Daugiau informacijos: https://go.microsoft.com/fwlink/?linkid=870924.
Komentaras:
    Bendras grupės "specialistai" tarifas, nes dokumentus gali teikti tiek įmonės vadovas, tiek administratorius, tiek darbuotojų saugos ir sveikatos specialistas, jie gali būti įvairaus išsilavinimo (įvairių sričių ir tipo/laipsnio).</t>
      </text>
    </comment>
  </commentList>
</comments>
</file>

<file path=xl/sharedStrings.xml><?xml version="1.0" encoding="utf-8"?>
<sst xmlns="http://schemas.openxmlformats.org/spreadsheetml/2006/main" count="249" uniqueCount="105">
  <si>
    <t>Eil. Nr. </t>
  </si>
  <si>
    <t>Tikslinė grupė (T) (ūkio subjektų skaičius, vnt.)</t>
  </si>
  <si>
    <t>Išlaidos darbuotojams (D), Eur</t>
  </si>
  <si>
    <t>Išlaidos investicijoms (I), Eur</t>
  </si>
  <si>
    <t>Išlaidos medžiagoms (M), Eur</t>
  </si>
  <si>
    <t>1.</t>
  </si>
  <si>
    <t>1.1. </t>
  </si>
  <si>
    <t>1.1.1.</t>
  </si>
  <si>
    <t>1.1.2.</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</si>
  <si>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</si>
  <si>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</si>
  <si>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</si>
  <si>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</si>
  <si>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</si>
  <si>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</si>
  <si>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</si>
  <si>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</si>
  <si>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</si>
  <si>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</si>
  <si>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</si>
  <si>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</si>
  <si>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</si>
  <si>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</si>
  <si>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</si>
  <si>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</si>
  <si>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</si>
  <si>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</si>
  <si>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</si>
  <si>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</si>
  <si>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</si>
  <si>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</si>
  <si>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</si>
  <si>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</si>
  <si>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</si>
  <si>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</si>
  <si>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</si>
  <si>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</si>
  <si>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</si>
  <si>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</si>
  <si>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</si>
  <si>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</si>
  <si>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</si>
  <si>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</si>
  <si>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</si>
  <si>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</si>
  <si>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</si>
  <si>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</si>
  <si>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</si>
  <si>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</si>
  <si>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</si>
  <si>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</si>
  <si>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</si>
  <si>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</si>
  <si>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</si>
  <si>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</si>
  <si>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</si>
  <si>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</si>
  <si>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</si>
  <si>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</si>
  <si>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</si>
  <si>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</si>
  <si>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</si>
  <si>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</si>
  <si>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</si>
  <si>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</si>
  <si>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</si>
  <si>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</si>
  <si>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</si>
  <si>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</si>
  <si>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</si>
  <si>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</si>
  <si>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</si>
  <si>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</si>
  <si>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</si>
  <si>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</si>
  <si>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</si>
  <si>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</si>
  <si>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</si>
  <si>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</si>
  <si>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</si>
  <si>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</si>
  <si>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</si>
  <si>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</si>
  <si>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</si>
  <si>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</si>
  <si>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</si>
  <si>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</si>
  <si>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</si>
  <si>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</si>
  <si>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</si>
  <si>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</si>
  <si>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</si>
  <si>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</si>
  <si>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</si>
  <si>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</si>
  <si>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Rasa Šidagytė</t>
  </si>
  <si>
    <t>Europos Sąjungos</t>
  </si>
  <si>
    <t xml:space="preserve">Surinkti dokumentus leidimui gauti </t>
  </si>
  <si>
    <t>Pateikti dokumentus Valstybinei darbo inspekcijai</t>
  </si>
  <si>
    <t>Darbo su asbestu nuostatai, patvirtinti Lietuvos Respublikos socialinės apsaugos ir darbo ministro ir Lietuvos Respublikos sveikatos apsaugos ministro 2004 m. liepos 16 d. įsakymu Nr. A1-184/V-546 „Dėl Darbo su asbestu nuostatų patvirtinimo“
(kartu su Lietuvos Respublikos socialinės apsaugos ir darbo ministro 2005 m. liepos 12 d. įsakymu Nr. A1-199 „Dėl Kompetencijos reikalavimų įmonėms, vykdančioms statinių, turinčių konstrukcijose asbesto, griovimo, jų konstrukcijų ar asbesto šalinimo darbus, aprašo tvirtinimo“)</t>
  </si>
  <si>
    <r>
      <rPr>
        <i/>
        <u/>
        <sz val="8"/>
        <color rgb="FF000000"/>
        <rFont val="Verdana"/>
        <family val="2"/>
        <charset val="186"/>
      </rPr>
      <t>Darbo su asbestu nuostatai</t>
    </r>
    <r>
      <rPr>
        <i/>
        <sz val="8"/>
        <color rgb="FF000000"/>
        <rFont val="Verdana"/>
        <family val="2"/>
        <charset val="186"/>
      </rPr>
      <t xml:space="preserve">
23. Prieš pradėdamas statinių, turinčių konstrukcijose asbesto, griovimo ar jų konstrukcijų ar asbesto pašalinimo darbus, darbdavys turi Valstybinei darbo inspekcijai pateikti informaciją apie įmonės kompetenciją darbuotojų saugos ir sveikatos srityje vykdyti statinių, turinčių konstrukcijose asbesto, griovimo, jų konstrukcijų ar asbesto šalinimo darbus pagal Kompetencijos reikalavimus įmonėms, vykdančioms statinių, turinčių konstrukcijose asbesto, griovimo, jų konstrukcijų ar asbesto šalinimo darbus, patvirtintus Socialinės apsaugos ir darbo ministro.
</t>
    </r>
    <r>
      <rPr>
        <i/>
        <u/>
        <sz val="8"/>
        <color rgb="FF000000"/>
        <rFont val="Verdana"/>
        <family val="2"/>
        <charset val="186"/>
      </rPr>
      <t>Kompetencijos reikalavimų įmonėms, vykdančioms statinių, turinčių konstrukcijose asbesto, griovimo, jų konstrukcijų ar asbesto šalinimo darbus, aprašas</t>
    </r>
    <r>
      <rPr>
        <i/>
        <sz val="8"/>
        <color rgb="FF000000"/>
        <rFont val="Verdana"/>
        <family val="2"/>
        <charset val="186"/>
      </rPr>
      <t xml:space="preserve">
6. Įmonės, neparengusios darbų plano, neatitinkančios kompetencijos reikalavimų, nustatytų šiame apraše, negali pradėti statinių, turinčių konstrukcijose asbesto, griovimo, jų konstrukcijų ar asbesto šalinimo darbų.</t>
    </r>
  </si>
  <si>
    <t>Specialistai</t>
  </si>
  <si>
    <t>Lietuvos Respubikos socialinės apsaugos ir darbo ministerijos Darbo aplinkos grupės vyresnioji patarėja</t>
  </si>
  <si>
    <r>
      <t>Lietuvos Respublikos darbuotojų saugos ir sveikatos įstatymo Nr. IX-1672 2, 18 straipsnio ir priedo pakeitimo bei Įstatymo papildymo 18</t>
    </r>
    <r>
      <rPr>
        <b/>
        <vertAlign val="superscript"/>
        <sz val="8"/>
        <color theme="0"/>
        <rFont val="Verdana"/>
        <family val="2"/>
        <charset val="186"/>
      </rPr>
      <t>1</t>
    </r>
    <r>
      <rPr>
        <b/>
        <sz val="8"/>
        <color theme="0"/>
        <rFont val="Verdana"/>
        <family val="2"/>
        <charset val="186"/>
      </rPr>
      <t>, 18</t>
    </r>
    <r>
      <rPr>
        <b/>
        <vertAlign val="superscript"/>
        <sz val="8"/>
        <color theme="0"/>
        <rFont val="Verdana"/>
        <family val="2"/>
        <charset val="186"/>
      </rPr>
      <t>2</t>
    </r>
    <r>
      <rPr>
        <b/>
        <sz val="8"/>
        <color theme="0"/>
        <rFont val="Verdana"/>
        <family val="2"/>
        <charset val="186"/>
      </rPr>
      <t xml:space="preserve"> straipsniais įstatymo projektas
(kartu iki 2025-12-20 numatyta: 1) pakeisti Darbo su asbestu nuostatus, patvirtintus Lietuvos Respublikos socialinės apsaugos ir darbo ministro ir Lietuvos Respublikos sveikatos apsaugos ministro 2004 m. liepos 16 d. įsakymu Nr. A1-184/V-546 „Dėl Darbo su asbestu nuostatų patvirtinimo“, 2) pripažinti netekusiu galios Lietuvos Respublikos socialinės apsaugos ir darbo ministro 2005 m. liepos 12 d. įsakymo Nr. A1-199 „Dėl Kompetencijos reikalavimų įmonėms, vykdančioms statinių, turinčių konstrukcijose asbesto, griovimo, jų konstrukcijų ar asbesto šalinimo darbus, aprašo tvirtinimo“ bei 3) patvirtinti leidimo išdavimo, galiojimo sustabdymo, galiojimo sustabdymo panaikinimo, galiojimo panaikinimo ir išdavimo sąlygų laikymosi priežiūros tvarką)</t>
    </r>
  </si>
  <si>
    <r>
      <t>2 straipsnis. 18 straipsnio pakeitimas
Papildyti 18 straipsnį 10 ir 11 dalimis:
„&lt;...&gt;
11. Statybos darbams, kuriais ardomos ar pertvarkomos statinio konstrukcijos, kuriose yra asbesto ar asbesto turinčių medžiagų, ir (ar) pašalinamas asbestas ar asbesto turinčios medžiagos, (toliau – su asbesto poveikiu susiję statybos darbai) vykdyti darbdavys turi turėti galiojantį Lietuvos Respublikoje ar kitoje Europos Sąjungos valstybėje narėje arba kitoje Europos ekonominės erdvės valstybėje išduotą leidimą vykdyti statybos darbus veikiant asbestui (toliau – leidimas), patvirtinantį darbuotojų apsaugą nuo asbesto poveikio.“
3 straipsnis. Įstatymo papildymas 18</t>
    </r>
    <r>
      <rPr>
        <i/>
        <vertAlign val="superscript"/>
        <sz val="8"/>
        <color rgb="FF000000"/>
        <rFont val="Verdana"/>
        <family val="2"/>
        <charset val="186"/>
      </rPr>
      <t>1</t>
    </r>
    <r>
      <rPr>
        <i/>
        <sz val="8"/>
        <color rgb="FF000000"/>
        <rFont val="Verdana"/>
        <family val="2"/>
        <charset val="186"/>
      </rPr>
      <t xml:space="preserve"> straipsniu
Papildyti Įstatymą 18</t>
    </r>
    <r>
      <rPr>
        <i/>
        <vertAlign val="superscript"/>
        <sz val="8"/>
        <color rgb="FF000000"/>
        <rFont val="Verdana"/>
        <family val="2"/>
        <charset val="186"/>
      </rPr>
      <t>1</t>
    </r>
    <r>
      <rPr>
        <i/>
        <sz val="8"/>
        <color rgb="FF000000"/>
        <rFont val="Verdana"/>
        <family val="2"/>
        <charset val="186"/>
      </rPr>
      <t xml:space="preserve"> straipsniu:
„18</t>
    </r>
    <r>
      <rPr>
        <i/>
        <vertAlign val="superscript"/>
        <sz val="8"/>
        <color rgb="FF000000"/>
        <rFont val="Verdana"/>
        <family val="2"/>
        <charset val="186"/>
      </rPr>
      <t>1</t>
    </r>
    <r>
      <rPr>
        <i/>
        <sz val="8"/>
        <color rgb="FF000000"/>
        <rFont val="Verdana"/>
        <family val="2"/>
        <charset val="186"/>
      </rPr>
      <t xml:space="preserve"> straipsnis. Leidimo išdavimas, galiojimo sustabdymas, galiojimo sustabdymo panaikinimas, galiojimo panaikinimas ir išdavimo sąlygų laikymosi priežiūra
&lt;...&gt;
2. Leidimas išduodamas, jeigu darbdavys atitinka šiuos reikalavimus:
1) įsipareigoja įgyvendinti Darbuotojų apsaugos nuo asbesto keliamos rizikos nuostatuose nustatytus darbuotojų patiriamos asbesto ekspozicijos darbo vietoje mažinimo reikalavimus dėl asbesto ekspoziciją patiriančių arba galinčių patirti darbuotojų skaičiaus mažinimo, darbo procesų organizavimo, darbuotojų švarinimo, apsaugos priemonių, kai darbai atliekami uždarose patalpose, patalpų ir įrenginių priežiūros, asbesto bei asbesto turinčių medžiagų laikymo ir transportavimo ir atliekų tvarkymo; 
2) pagrindžia, kad darbuotojai, patiriantys ar galintys patirti asbesto ekspoziciją, yra apmokyti, taip pat įsipareigoja tęsti darbuotojų mokymą pagal Darbuotojų apsaugos nuo asbesto keliamos rizikos nuostatų reikalavimus.
&lt;...&gt;"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</si>
</sst>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86"/>
      <scheme val="minor"/>
    </font>
    <font>
      <sz val="8"/>
      <color theme="1"/>
      <name val="Verdana"/>
      <family val="2"/>
      <charset val="186"/>
    </font>
    <font>
      <b/>
      <sz val="8"/>
      <color rgb="FF000000"/>
      <name val="Verdana"/>
      <family val="2"/>
      <charset val="186"/>
    </font>
    <font>
      <sz val="8"/>
      <color rgb="FF000000"/>
      <name val="Verdana"/>
      <family val="2"/>
      <charset val="186"/>
    </font>
    <font>
      <i/>
      <sz val="8"/>
      <color rgb="FF000000"/>
      <name val="Verdana"/>
      <family val="2"/>
      <charset val="186"/>
    </font>
    <font>
      <sz val="8"/>
      <name val="Verdana"/>
      <family val="2"/>
      <charset val="186"/>
    </font>
    <font>
      <b/>
      <sz val="12"/>
      <color theme="1"/>
      <name val="Verdana"/>
      <family val="2"/>
      <charset val="186"/>
    </font>
    <font>
      <b/>
      <sz val="8"/>
      <color theme="1"/>
      <name val="Verdana"/>
      <family val="2"/>
      <charset val="186"/>
    </font>
    <font>
      <b/>
      <sz val="8"/>
      <color theme="0"/>
      <name val="Verdana"/>
      <family val="2"/>
      <charset val="186"/>
    </font>
    <font>
      <sz val="11"/>
      <color rgb="FF1F3864"/>
      <name val="Times New Roman"/>
      <family val="1"/>
      <charset val="186"/>
    </font>
    <font>
      <b/>
      <vertAlign val="superscript"/>
      <sz val="8"/>
      <color theme="0"/>
      <name val="Verdana"/>
      <family val="2"/>
      <charset val="186"/>
    </font>
    <font>
      <i/>
      <u/>
      <sz val="8"/>
      <color rgb="FF000000"/>
      <name val="Verdana"/>
      <family val="2"/>
      <charset val="186"/>
    </font>
    <font>
      <sz val="11"/>
      <name val="Times New Roman"/>
      <family val="1"/>
      <charset val="186"/>
    </font>
    <font>
      <i/>
      <vertAlign val="superscript"/>
      <sz val="8"/>
      <color rgb="FF000000"/>
      <name val="Verdana"/>
      <family val="2"/>
      <charset val="186"/>
    </font>
    <font>
      <sz val="8"/>
      <color rgb="FFFF0000"/>
      <name val="Verdana"/>
      <family val="2"/>
      <charset val="186"/>
    </font>
    <font>
      <sz val="8"/>
      <color rgb="FF0070C0"/>
      <name val="Verdana"/>
      <family val="2"/>
      <charset val="186"/>
    </font>
    <font>
      <b/>
      <sz val="8"/>
      <color rgb="FF0070C0"/>
      <name val="Verdana"/>
      <family val="2"/>
      <charset val="186"/>
    </font>
  </fonts>
  <fills count="10">
    <fill>
      <patternFill patternType="none"/>
    </fill>
    <fill>
      <patternFill patternType="gray125"/>
    </fill>
    <fill>
      <patternFill patternType="solid">
        <fgColor rgb="FFF2F2F2"/>
        <bgColor indexed="64"/>
      </patternFill>
    </fill>
    <fill>
      <patternFill patternType="solid">
        <fgColor rgb="FFFFFFFF"/>
        <bgColor indexed="64"/>
      </patternFill>
    </fill>
    <fill>
      <patternFill patternType="solid">
        <fgColor theme="0"/>
        <bgColor indexed="64"/>
      </patternFill>
    </fill>
    <fill>
      <patternFill patternType="solid">
        <fgColor rgb="FFF2F1F0"/>
        <bgColor indexed="64"/>
      </patternFill>
    </fill>
    <fill>
      <patternFill patternType="solid">
        <fgColor rgb="FF390A6F"/>
        <bgColor indexed="64"/>
      </patternFill>
    </fill>
    <fill>
      <patternFill patternType="solid">
        <fgColor rgb="FF44BBA4"/>
        <bgColor indexed="64"/>
      </patternFill>
    </fill>
    <fill>
      <patternFill patternType="solid">
        <fgColor rgb="FFCCD3FF"/>
        <bgColor indexed="64"/>
      </patternFill>
    </fill>
    <fill>
      <patternFill patternType="solid">
        <fgColor rgb="FF7E47FF"/>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s>
  <cellStyleXfs count="1">
    <xf numFmtId="0" fontId="0" fillId="0" borderId="0"/>
  </cellStyleXfs>
  <cellXfs count="85">
    <xf numFmtId="0" fontId="0" fillId="0" borderId="0" xfId="0"/>
    <xf numFmtId="0" fontId="1" fillId="0" borderId="0" xfId="0" applyFont="1" applyAlignment="1">
      <alignment vertical="top"/>
    </xf>
    <xf numFmtId="0" fontId="3" fillId="0" borderId="2" xfId="0" applyFont="1" applyBorder="1" applyAlignment="1">
      <alignment horizontal="center" vertical="top"/>
    </xf>
    <xf numFmtId="0" fontId="4" fillId="0" borderId="5" xfId="0" applyFont="1" applyBorder="1" applyAlignment="1">
      <alignment vertical="top" wrapText="1"/>
    </xf>
    <xf numFmtId="0" fontId="3" fillId="2" borderId="5" xfId="0" applyFont="1" applyFill="1" applyBorder="1" applyAlignment="1">
      <alignment vertical="top" wrapText="1"/>
    </xf>
    <xf numFmtId="0" fontId="3" fillId="0" borderId="5" xfId="0" applyFont="1" applyBorder="1" applyAlignment="1">
      <alignment vertical="top" wrapText="1"/>
    </xf>
    <xf numFmtId="0" fontId="3" fillId="3"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2" xfId="0" applyFont="1" applyBorder="1" applyAlignment="1">
      <alignment horizontal="right" vertical="top" wrapText="1"/>
    </xf>
    <xf numFmtId="0" fontId="3" fillId="4" borderId="5" xfId="0" applyFont="1" applyFill="1" applyBorder="1" applyAlignment="1">
      <alignment vertical="top" wrapText="1"/>
    </xf>
    <xf numFmtId="0" fontId="5" fillId="0" borderId="5" xfId="0" applyFont="1" applyBorder="1" applyAlignment="1">
      <alignment vertical="top" wrapText="1"/>
    </xf>
    <xf numFmtId="0" fontId="2" fillId="0" borderId="5" xfId="0" applyFont="1" applyBorder="1" applyAlignment="1">
      <alignment horizontal="center" vertical="top" wrapText="1"/>
    </xf>
    <xf numFmtId="0" fontId="3" fillId="0" borderId="2" xfId="0" applyFont="1" applyBorder="1" applyAlignment="1">
      <alignment vertical="top" wrapText="1"/>
    </xf>
    <xf numFmtId="0" fontId="8" fillId="6" borderId="8" xfId="0" applyFont="1" applyFill="1" applyBorder="1" applyAlignment="1">
      <alignment horizontal="left" vertical="top"/>
    </xf>
    <xf numFmtId="0" fontId="8" fillId="6" borderId="1" xfId="0" applyFont="1" applyFill="1" applyBorder="1" applyAlignment="1">
      <alignment vertical="top" wrapText="1"/>
    </xf>
    <xf numFmtId="0" fontId="8" fillId="6" borderId="1" xfId="0" applyFont="1" applyFill="1" applyBorder="1" applyAlignment="1">
      <alignment horizontal="center" vertical="top" wrapText="1"/>
    </xf>
    <xf numFmtId="0" fontId="8" fillId="6" borderId="4" xfId="0" applyFont="1" applyFill="1" applyBorder="1" applyAlignment="1">
      <alignment vertical="top" wrapText="1"/>
    </xf>
    <xf numFmtId="0" fontId="8" fillId="7" borderId="1" xfId="0" applyFont="1" applyFill="1" applyBorder="1" applyAlignment="1">
      <alignment horizontal="center" vertical="top" wrapText="1"/>
    </xf>
    <xf numFmtId="0" fontId="2" fillId="8" borderId="8" xfId="0" applyFont="1" applyFill="1" applyBorder="1" applyAlignment="1">
      <alignment vertical="top" wrapText="1"/>
    </xf>
    <xf numFmtId="0" fontId="8" fillId="9" borderId="2" xfId="0" applyFont="1" applyFill="1" applyBorder="1" applyAlignment="1">
      <alignment vertical="top" wrapText="1"/>
    </xf>
    <xf numFmtId="0" fontId="7" fillId="0" borderId="0" xfId="0" applyFont="1" applyAlignment="1">
      <alignment vertical="top"/>
    </xf>
    <xf numFmtId="0" fontId="8" fillId="7" borderId="10" xfId="0" applyFont="1" applyFill="1" applyBorder="1" applyAlignment="1">
      <alignment horizontal="center" vertical="top"/>
    </xf>
    <xf numFmtId="0" fontId="2" fillId="8" borderId="5" xfId="0" applyFont="1" applyFill="1" applyBorder="1" applyAlignment="1">
      <alignment horizontal="center" vertical="top" wrapText="1"/>
    </xf>
    <xf numFmtId="0" fontId="4" fillId="0" borderId="2" xfId="0" applyFont="1" applyBorder="1" applyAlignment="1">
      <alignment vertical="top" wrapText="1"/>
    </xf>
    <xf numFmtId="0" fontId="3" fillId="2" borderId="5" xfId="0" applyFont="1" applyFill="1" applyBorder="1" applyAlignment="1">
      <alignment horizontal="center" vertical="top" wrapText="1"/>
    </xf>
    <xf numFmtId="0" fontId="1" fillId="0" borderId="2" xfId="0" applyFont="1" applyBorder="1" applyAlignment="1">
      <alignment vertical="top" wrapText="1"/>
    </xf>
    <xf numFmtId="0" fontId="2" fillId="0" borderId="5" xfId="0" applyFont="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5" borderId="8" xfId="0" applyFont="1" applyFill="1" applyBorder="1" applyAlignment="1">
      <alignment horizontal="center" vertical="top" wrapText="1"/>
    </xf>
    <xf numFmtId="0" fontId="2" fillId="5" borderId="3" xfId="0" applyFont="1" applyFill="1" applyBorder="1" applyAlignment="1">
      <alignment horizontal="center" vertical="top" wrapText="1"/>
    </xf>
    <xf numFmtId="0" fontId="8" fillId="7" borderId="2" xfId="0" applyFont="1" applyFill="1" applyBorder="1" applyAlignment="1">
      <alignment horizontal="center" vertical="top" wrapText="1"/>
    </xf>
    <xf numFmtId="0" fontId="8" fillId="7" borderId="5" xfId="0" applyFont="1" applyFill="1" applyBorder="1" applyAlignment="1">
      <alignment horizontal="center" vertical="top" wrapText="1"/>
    </xf>
    <xf numFmtId="0" fontId="3" fillId="4" borderId="0" xfId="0" applyFont="1" applyFill="1" applyAlignment="1">
      <alignment vertical="top" wrapText="1"/>
    </xf>
    <xf numFmtId="0" fontId="2" fillId="2" borderId="5" xfId="0" applyFont="1" applyFill="1" applyBorder="1" applyAlignment="1">
      <alignment vertical="top" wrapText="1"/>
    </xf>
    <xf numFmtId="0" fontId="2" fillId="0" borderId="2" xfId="0" applyFont="1" applyBorder="1" applyAlignment="1">
      <alignment vertical="top" wrapText="1"/>
    </xf>
    <xf numFmtId="0" fontId="2" fillId="4" borderId="0" xfId="0" applyFont="1" applyFill="1" applyAlignment="1">
      <alignment vertical="top" wrapText="1"/>
    </xf>
    <xf numFmtId="0" fontId="3" fillId="5" borderId="5" xfId="0" applyFont="1" applyFill="1" applyBorder="1" applyAlignment="1">
      <alignment vertical="top" wrapText="1"/>
    </xf>
    <xf numFmtId="0" fontId="3" fillId="5" borderId="5" xfId="0" applyFont="1" applyFill="1" applyBorder="1" applyAlignment="1">
      <alignment horizontal="right" vertical="top" wrapText="1"/>
    </xf>
    <xf numFmtId="0" fontId="5" fillId="5" borderId="5" xfId="0" applyFont="1" applyFill="1" applyBorder="1" applyAlignment="1">
      <alignment vertical="top" wrapText="1"/>
    </xf>
    <xf numFmtId="0" fontId="3" fillId="5" borderId="5" xfId="0" applyFont="1" applyFill="1" applyBorder="1" applyAlignment="1">
      <alignment horizontal="center" vertical="top" wrapText="1"/>
    </xf>
    <xf numFmtId="0" fontId="9" fillId="0" borderId="0" xfId="0" applyFont="1" applyAlignment="1">
      <alignment vertical="center"/>
    </xf>
    <xf numFmtId="0" fontId="3" fillId="0" borderId="9" xfId="0" applyFont="1" applyBorder="1" applyAlignment="1">
      <alignment vertical="top" wrapText="1"/>
    </xf>
    <xf numFmtId="0" fontId="3" fillId="2" borderId="1" xfId="0" applyFont="1" applyFill="1" applyBorder="1" applyAlignment="1">
      <alignment horizontal="center" vertical="top" wrapText="1"/>
    </xf>
    <xf numFmtId="0" fontId="3" fillId="0" borderId="8" xfId="0" applyFont="1" applyBorder="1" applyAlignment="1">
      <alignment vertical="top" wrapText="1"/>
    </xf>
    <xf numFmtId="0" fontId="3" fillId="5" borderId="8" xfId="0" applyFont="1" applyFill="1" applyBorder="1" applyAlignment="1">
      <alignment vertical="top" wrapText="1"/>
    </xf>
    <xf numFmtId="0" fontId="12" fillId="0" borderId="0" xfId="0" applyFont="1" applyAlignment="1">
      <alignment vertical="center"/>
    </xf>
    <xf numFmtId="0" fontId="5" fillId="0" borderId="0" xfId="0" applyFont="1" applyAlignment="1">
      <alignment vertical="top"/>
    </xf>
    <xf numFmtId="0" fontId="14" fillId="0" borderId="0" xfId="0" applyFont="1" applyAlignment="1">
      <alignment vertical="top"/>
    </xf>
    <xf numFmtId="0" fontId="15" fillId="0" borderId="0" xfId="0" applyFont="1" applyAlignment="1">
      <alignment vertical="top"/>
    </xf>
    <xf numFmtId="0" fontId="16" fillId="0" borderId="0" xfId="0" applyFont="1" applyAlignment="1">
      <alignment vertical="top"/>
    </xf>
    <xf numFmtId="0" fontId="6" fillId="5" borderId="11" xfId="0" applyFont="1" applyFill="1" applyBorder="1" applyAlignment="1">
      <alignment horizontal="left" vertical="top"/>
    </xf>
    <xf numFmtId="0" fontId="6" fillId="5" borderId="12" xfId="0" applyFont="1" applyFill="1" applyBorder="1" applyAlignment="1">
      <alignment horizontal="left" vertical="top"/>
    </xf>
    <xf numFmtId="0" fontId="6" fillId="5" borderId="4" xfId="0" applyFont="1" applyFill="1" applyBorder="1" applyAlignment="1">
      <alignment horizontal="left" vertical="top"/>
    </xf>
    <xf numFmtId="0" fontId="6" fillId="5" borderId="13" xfId="0" applyFont="1" applyFill="1" applyBorder="1" applyAlignment="1">
      <alignment horizontal="left" vertical="top"/>
    </xf>
    <xf numFmtId="0" fontId="6" fillId="5" borderId="9" xfId="0" applyFont="1" applyFill="1" applyBorder="1" applyAlignment="1">
      <alignment horizontal="left" vertical="top"/>
    </xf>
    <xf numFmtId="0" fontId="6" fillId="5" borderId="5" xfId="0" applyFont="1" applyFill="1" applyBorder="1" applyAlignment="1">
      <alignment horizontal="left" vertical="top"/>
    </xf>
    <xf numFmtId="0" fontId="2" fillId="8" borderId="6" xfId="0" applyFont="1" applyFill="1" applyBorder="1" applyAlignment="1">
      <alignment vertical="top" wrapText="1"/>
    </xf>
    <xf numFmtId="0" fontId="2" fillId="8" borderId="7" xfId="0" applyFont="1" applyFill="1" applyBorder="1" applyAlignment="1">
      <alignment vertical="top" wrapText="1"/>
    </xf>
    <xf numFmtId="0" fontId="2" fillId="8" borderId="3" xfId="0" applyFont="1" applyFill="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8" fillId="9" borderId="6" xfId="0" applyFont="1" applyFill="1" applyBorder="1" applyAlignment="1">
      <alignment vertical="top" wrapText="1"/>
    </xf>
    <xf numFmtId="0" fontId="8" fillId="9" borderId="7" xfId="0" applyFont="1" applyFill="1" applyBorder="1" applyAlignment="1">
      <alignment vertical="top" wrapText="1"/>
    </xf>
    <xf numFmtId="0" fontId="8" fillId="9" borderId="3" xfId="0" applyFont="1" applyFill="1" applyBorder="1" applyAlignment="1">
      <alignment vertical="top" wrapText="1"/>
    </xf>
    <xf numFmtId="0" fontId="7" fillId="8" borderId="6" xfId="0" applyFont="1" applyFill="1" applyBorder="1" applyAlignment="1">
      <alignment horizontal="center" vertical="top" wrapText="1"/>
    </xf>
    <xf numFmtId="0" fontId="7" fillId="8" borderId="7" xfId="0" applyFont="1" applyFill="1" applyBorder="1" applyAlignment="1">
      <alignment horizontal="center" vertical="top" wrapText="1"/>
    </xf>
    <xf numFmtId="0" fontId="7" fillId="8" borderId="3" xfId="0" applyFont="1" applyFill="1" applyBorder="1" applyAlignment="1">
      <alignment horizontal="center" vertical="top" wrapText="1"/>
    </xf>
    <xf numFmtId="0" fontId="8" fillId="9" borderId="6" xfId="0" applyFont="1" applyFill="1" applyBorder="1" applyAlignment="1">
      <alignment horizontal="center" vertical="top" wrapText="1"/>
    </xf>
    <xf numFmtId="0" fontId="8" fillId="9" borderId="7" xfId="0" applyFont="1" applyFill="1" applyBorder="1" applyAlignment="1">
      <alignment horizontal="center" vertical="top" wrapText="1"/>
    </xf>
    <xf numFmtId="0" fontId="8" fillId="9" borderId="3" xfId="0" applyFont="1" applyFill="1" applyBorder="1" applyAlignment="1">
      <alignment horizontal="center" vertical="top" wrapText="1"/>
    </xf>
    <xf numFmtId="0" fontId="7" fillId="8" borderId="6" xfId="0" applyFont="1" applyFill="1" applyBorder="1" applyAlignment="1">
      <alignment horizontal="center" vertical="top"/>
    </xf>
    <xf numFmtId="0" fontId="7" fillId="8" borderId="7" xfId="0" applyFont="1" applyFill="1" applyBorder="1" applyAlignment="1">
      <alignment horizontal="center" vertical="top"/>
    </xf>
    <xf numFmtId="0" fontId="7" fillId="8" borderId="3" xfId="0" applyFont="1" applyFill="1" applyBorder="1" applyAlignment="1">
      <alignment horizontal="center" vertical="top"/>
    </xf>
    <xf numFmtId="0" fontId="8" fillId="9" borderId="6" xfId="0" applyFont="1" applyFill="1" applyBorder="1" applyAlignment="1">
      <alignment horizontal="center" vertical="top"/>
    </xf>
    <xf numFmtId="0" fontId="8" fillId="9" borderId="7" xfId="0" applyFont="1" applyFill="1" applyBorder="1" applyAlignment="1">
      <alignment horizontal="center" vertical="top"/>
    </xf>
    <xf numFmtId="0" fontId="8" fillId="9" borderId="3" xfId="0" applyFont="1" applyFill="1" applyBorder="1" applyAlignment="1">
      <alignment horizontal="center" vertical="top"/>
    </xf>
    <xf numFmtId="0" fontId="2" fillId="5" borderId="6" xfId="0" applyFont="1" applyFill="1" applyBorder="1" applyAlignment="1">
      <alignment horizontal="center" vertical="top" wrapText="1"/>
    </xf>
    <xf numFmtId="0" fontId="2" fillId="5" borderId="3"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7" borderId="3" xfId="0"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colors>
    <mruColors>
      <color rgb="FFF2F1F0"/>
      <color rgb="FF44BBA4"/>
      <color rgb="FF7E47FF"/>
      <color rgb="FFCCD3FF"/>
      <color rgb="FF390A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Rasa Šidagytė" id="{8BE60A30-D4BB-4A19-B92F-29851E8D15D8}" userId="S::Rasa.Sidagyte@socmin.lt::3a13a5eb-4e44-4be8-a76a-015a14c02e8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6" dT="2025-05-21T12:04:14.57" personId="{8BE60A30-D4BB-4A19-B92F-29851E8D15D8}" id="{DC02CD9D-B5AE-4D92-9436-519618A55CC5}">
    <text xml:space="preserve">Pagal iki šiol galiojantį teisinį reguliavimą darbdaviai yra įpareigoti prieš pradedant veiklą, kurią atlikdami darbuotojai bus veikiami asbesto, pranešti Valstybinei darbo inspekcijai. Valstybinės darbo inspekcijos duomenimis, iki šiol per metus gaunama iki 18 tokių pranešimų. </text>
  </threadedComment>
  <threadedComment ref="E19" dT="2025-05-21T12:00:54.21" personId="{8BE60A30-D4BB-4A19-B92F-29851E8D15D8}" id="{EA097F28-235C-4036-9982-0167198D42C6}">
    <text>Daroma prielaida, kad per metus bus gaunama iki 50 darbdavių prašymų išduoti Leidimą. Prielaida daroma atsižvelgiant į pastaraisiais metais išduodamų leidimų nugriauti, rekonstruoti statinį ar atlikti statinio kapitalinį remontą skaičių (IS "Infostatyba" duomenimis, 2024 m. išduoti 2165 tokie leidimai; paprastai tokie darbai vykdomi seniems statiniams, kuriuose yra asbesto), turint mintyje, kad leidimas išduodamas darbdaviui vieną kartą neterminuotai.</text>
  </threadedComment>
</ThreadedComments>
</file>

<file path=xl/threadedComments/threadedComment2.xml><?xml version="1.0" encoding="utf-8"?>
<ThreadedComments xmlns="http://schemas.microsoft.com/office/spreadsheetml/2018/threadedcomments" xmlns:x="http://schemas.openxmlformats.org/spreadsheetml/2006/main">
  <threadedComment ref="B6" dT="2025-05-26T11:56:04.01" personId="{8BE60A30-D4BB-4A19-B92F-29851E8D15D8}" id="{1C6DC60F-3256-4203-B091-294F37F9C06E}">
    <text>Bendras grupės "specialistai" tarifas, nes dokumentus gali teikti tiek įmonės vadovas, tiek administratorius, tiek darbuotojų saugos ir sveikatos specialistas, jie gali būti įvairaus išsilavinimo (įvairių sričių ir tipo/laipsnio).</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90A6F"/>
  </sheetPr>
  <dimension ref="A1:O36"/>
  <sheetViews>
    <sheetView tabSelected="1" zoomScale="110" zoomScaleNormal="110" workbookViewId="0">
      <pane ySplit="4" topLeftCell="A19" activePane="bottomLeft" state="frozen"/>
      <selection activeCell="B1" sqref="B1"/>
      <selection pane="bottomLeft" activeCell="B20" sqref="B20"/>
    </sheetView>
  </sheetViews>
  <sheetFormatPr defaultColWidth="8.69140625" defaultRowHeight="10.3" x14ac:dyDescent="0.4"/>
  <cols>
    <col min="1" max="1" width="6.84375" style="1" customWidth="1"/>
    <col min="2" max="2" width="40.69140625" style="1" customWidth="1"/>
    <col min="3" max="3" width="17.69140625" style="1" customWidth="1"/>
    <col min="4" max="4" width="19" style="1" customWidth="1"/>
    <col min="5" max="5" width="14.15234375" style="1" customWidth="1"/>
    <col min="6" max="6" width="11.84375" style="1" customWidth="1"/>
    <col min="7" max="7" width="12.4609375" style="1" customWidth="1"/>
    <col min="8" max="8" width="11.84375" style="1" customWidth="1"/>
    <col min="9" max="9" width="13.53515625" style="1" customWidth="1"/>
    <col min="10" max="10" width="18.15234375" style="1" customWidth="1"/>
    <col min="11" max="11" width="36.23046875" style="1" customWidth="1"/>
    <col min="12" max="12" width="24.53515625" style="1" customWidth="1"/>
    <col min="13" max="14" width="8.69140625" style="1"/>
    <col min="15" max="15" width="8.69140625" style="49"/>
    <col min="16" max="16384" width="8.69140625" style="1"/>
  </cols>
  <sheetData>
    <row r="1" spans="1:14" ht="12" customHeight="1" x14ac:dyDescent="0.4">
      <c r="A1" s="51" t="s">
        <v>93</v>
      </c>
      <c r="B1" s="52"/>
      <c r="C1" s="52"/>
      <c r="D1" s="52"/>
      <c r="E1" s="52"/>
      <c r="F1" s="52"/>
      <c r="G1" s="52"/>
      <c r="H1" s="52"/>
      <c r="I1" s="52"/>
      <c r="J1" s="52"/>
      <c r="K1" s="52"/>
      <c r="L1" s="53"/>
    </row>
    <row r="2" spans="1:14" ht="7.5" customHeight="1" thickBot="1" x14ac:dyDescent="0.45">
      <c r="A2" s="54"/>
      <c r="B2" s="55"/>
      <c r="C2" s="55"/>
      <c r="D2" s="55"/>
      <c r="E2" s="55"/>
      <c r="F2" s="55"/>
      <c r="G2" s="55"/>
      <c r="H2" s="55"/>
      <c r="I2" s="55"/>
      <c r="J2" s="55"/>
      <c r="K2" s="55"/>
      <c r="L2" s="56"/>
    </row>
    <row r="3" spans="1:14" ht="47.6" customHeight="1" thickBot="1" x14ac:dyDescent="0.45">
      <c r="A3" s="13" t="s">
        <v>0</v>
      </c>
      <c r="B3" s="14" t="s">
        <v>64</v>
      </c>
      <c r="C3" s="14" t="s">
        <v>65</v>
      </c>
      <c r="D3" s="14" t="s">
        <v>67</v>
      </c>
      <c r="E3" s="14" t="s">
        <v>1</v>
      </c>
      <c r="F3" s="15" t="s">
        <v>2</v>
      </c>
      <c r="G3" s="15" t="s">
        <v>3</v>
      </c>
      <c r="H3" s="15" t="s">
        <v>4</v>
      </c>
      <c r="I3" s="15" t="s">
        <v>57</v>
      </c>
      <c r="J3" s="16" t="s">
        <v>94</v>
      </c>
      <c r="K3" s="14" t="s">
        <v>66</v>
      </c>
      <c r="L3" s="16" t="s">
        <v>58</v>
      </c>
    </row>
    <row r="4" spans="1:14" ht="15.75" customHeight="1" thickBot="1" x14ac:dyDescent="0.45">
      <c r="A4" s="21">
        <v>1</v>
      </c>
      <c r="B4" s="17">
        <v>2</v>
      </c>
      <c r="C4" s="17">
        <v>3</v>
      </c>
      <c r="D4" s="17">
        <v>4</v>
      </c>
      <c r="E4" s="17">
        <v>5</v>
      </c>
      <c r="F4" s="17">
        <v>6</v>
      </c>
      <c r="G4" s="17">
        <v>7</v>
      </c>
      <c r="H4" s="17">
        <v>8</v>
      </c>
      <c r="I4" s="17">
        <v>9</v>
      </c>
      <c r="J4" s="17">
        <v>10</v>
      </c>
      <c r="K4" s="17">
        <v>11</v>
      </c>
      <c r="L4" s="17">
        <v>12</v>
      </c>
    </row>
    <row r="5" spans="1:14" ht="35.5" customHeight="1" thickBot="1" x14ac:dyDescent="0.45">
      <c r="A5" s="18" t="s">
        <v>5</v>
      </c>
      <c r="B5" s="57" t="s">
        <v>99</v>
      </c>
      <c r="C5" s="58"/>
      <c r="D5" s="58"/>
      <c r="E5" s="58"/>
      <c r="F5" s="58"/>
      <c r="G5" s="58"/>
      <c r="H5" s="58"/>
      <c r="I5" s="58"/>
      <c r="J5" s="58"/>
      <c r="K5" s="58"/>
      <c r="L5" s="59"/>
    </row>
    <row r="6" spans="1:14" ht="211.75" customHeight="1" thickBot="1" x14ac:dyDescent="0.45">
      <c r="A6" s="2" t="s">
        <v>6</v>
      </c>
      <c r="B6" s="3" t="s">
        <v>100</v>
      </c>
      <c r="C6" s="37"/>
      <c r="D6" s="9" t="s">
        <v>96</v>
      </c>
      <c r="E6" s="5">
        <v>18</v>
      </c>
      <c r="F6" s="37"/>
      <c r="G6" s="37"/>
      <c r="H6" s="37"/>
      <c r="I6" s="37"/>
      <c r="J6" s="37"/>
      <c r="K6" s="37"/>
      <c r="L6" s="37"/>
      <c r="N6" s="48"/>
    </row>
    <row r="7" spans="1:14" ht="23.15" customHeight="1" thickBot="1" x14ac:dyDescent="0.45">
      <c r="A7" s="2" t="s">
        <v>7</v>
      </c>
      <c r="B7" s="38"/>
      <c r="C7" s="6" t="s">
        <v>97</v>
      </c>
      <c r="D7" s="37"/>
      <c r="E7" s="4"/>
      <c r="F7" s="5">
        <f>'Išlaidos darbuotojams'!G9</f>
        <v>16.809999999999999</v>
      </c>
      <c r="G7" s="5">
        <f>'Išlaidos investicijoms'!D8</f>
        <v>0</v>
      </c>
      <c r="H7" s="5">
        <f>'Išlaidos medžiagoms'!E8</f>
        <v>0</v>
      </c>
      <c r="I7" s="5">
        <f>'Išlaidos paslaugoms'!C8</f>
        <v>0</v>
      </c>
      <c r="J7" s="5">
        <f>0.05*(F7+G7+H7+I7)</f>
        <v>0.84050000000000002</v>
      </c>
      <c r="K7" s="5">
        <f>SUM(F7:J7)</f>
        <v>17.650499999999997</v>
      </c>
      <c r="L7" s="39"/>
    </row>
    <row r="8" spans="1:14" ht="31" customHeight="1" thickBot="1" x14ac:dyDescent="0.45">
      <c r="A8" s="2" t="s">
        <v>8</v>
      </c>
      <c r="B8" s="38"/>
      <c r="C8" s="6" t="s">
        <v>98</v>
      </c>
      <c r="D8" s="37"/>
      <c r="E8" s="4"/>
      <c r="F8" s="5">
        <f>'Išlaidos darbuotojams'!G14</f>
        <v>8.4049999999999994</v>
      </c>
      <c r="G8" s="5">
        <f>'Išlaidos investicijoms'!D12</f>
        <v>0</v>
      </c>
      <c r="H8" s="5">
        <f>'Išlaidos medžiagoms'!E12</f>
        <v>0</v>
      </c>
      <c r="I8" s="5">
        <f>'Išlaidos paslaugoms'!C12</f>
        <v>0</v>
      </c>
      <c r="J8" s="5">
        <f>0.05*(F8+G8+H8+I8)</f>
        <v>0.42025000000000001</v>
      </c>
      <c r="K8" s="5">
        <f>SUM(F8:J8)</f>
        <v>8.8252499999999987</v>
      </c>
      <c r="L8" s="39"/>
    </row>
    <row r="9" spans="1:14" ht="10.75" thickBot="1" x14ac:dyDescent="0.45">
      <c r="A9" s="2" t="s">
        <v>9</v>
      </c>
      <c r="B9" s="38"/>
      <c r="C9" s="5" t="s">
        <v>9</v>
      </c>
      <c r="D9" s="37"/>
      <c r="E9" s="4"/>
      <c r="F9" s="9"/>
      <c r="G9" s="5"/>
      <c r="H9" s="5"/>
      <c r="I9" s="5"/>
      <c r="J9" s="5"/>
      <c r="K9" s="5"/>
      <c r="L9" s="39"/>
    </row>
    <row r="10" spans="1:14" ht="12.65" customHeight="1" thickBot="1" x14ac:dyDescent="0.45">
      <c r="A10" s="2"/>
      <c r="B10" s="60" t="s">
        <v>68</v>
      </c>
      <c r="C10" s="61"/>
      <c r="D10" s="61"/>
      <c r="E10" s="61"/>
      <c r="F10" s="61"/>
      <c r="G10" s="61"/>
      <c r="H10" s="61"/>
      <c r="I10" s="61"/>
      <c r="J10" s="61"/>
      <c r="K10" s="62"/>
      <c r="L10" s="5">
        <f>SUM(K7:K8)*E6</f>
        <v>476.56349999999998</v>
      </c>
    </row>
    <row r="11" spans="1:14" ht="27" customHeight="1" thickBot="1" x14ac:dyDescent="0.45">
      <c r="A11" s="2" t="s">
        <v>10</v>
      </c>
      <c r="B11" s="3" t="s">
        <v>16</v>
      </c>
      <c r="C11" s="4"/>
      <c r="D11" s="5"/>
      <c r="E11" s="6">
        <v>0</v>
      </c>
      <c r="F11" s="4"/>
      <c r="G11" s="4"/>
      <c r="H11" s="4"/>
      <c r="I11" s="4"/>
      <c r="J11" s="4"/>
      <c r="K11" s="4"/>
      <c r="L11" s="37"/>
    </row>
    <row r="12" spans="1:14" ht="23.25" customHeight="1" thickBot="1" x14ac:dyDescent="0.45">
      <c r="A12" s="2" t="s">
        <v>11</v>
      </c>
      <c r="B12" s="7"/>
      <c r="C12" s="6" t="s">
        <v>12</v>
      </c>
      <c r="D12" s="4"/>
      <c r="E12" s="4"/>
      <c r="F12" s="5">
        <f>'Išlaidos darbuotojams'!G21</f>
        <v>0</v>
      </c>
      <c r="G12" s="5">
        <f>'Išlaidos investicijoms'!D19</f>
        <v>0</v>
      </c>
      <c r="H12" s="5">
        <f>'Išlaidos medžiagoms'!E19</f>
        <v>0</v>
      </c>
      <c r="I12" s="5">
        <f>'Išlaidos medžiagoms'!E19</f>
        <v>0</v>
      </c>
      <c r="J12" s="5">
        <f>0.05*(F12+G12+H12+I12)</f>
        <v>0</v>
      </c>
      <c r="K12" s="5">
        <f>SUM(F12:J12)</f>
        <v>0</v>
      </c>
      <c r="L12" s="39"/>
    </row>
    <row r="13" spans="1:14" ht="10.75" thickBot="1" x14ac:dyDescent="0.45">
      <c r="A13" s="2" t="s">
        <v>13</v>
      </c>
      <c r="B13" s="7"/>
      <c r="C13" s="6" t="s">
        <v>14</v>
      </c>
      <c r="D13" s="4"/>
      <c r="E13" s="4"/>
      <c r="F13" s="5">
        <f>'Išlaidos darbuotojams'!G26</f>
        <v>0</v>
      </c>
      <c r="G13" s="5">
        <f>'Išlaidos investicijoms'!D23</f>
        <v>0</v>
      </c>
      <c r="H13" s="5">
        <f>'Išlaidos medžiagoms'!E23</f>
        <v>0</v>
      </c>
      <c r="I13" s="5">
        <f>'Išlaidos medžiagoms'!E23</f>
        <v>0</v>
      </c>
      <c r="J13" s="5">
        <f>0.05*(F13+G13+H13+I13)</f>
        <v>0</v>
      </c>
      <c r="K13" s="5">
        <f>SUM(F13:J13)</f>
        <v>0</v>
      </c>
      <c r="L13" s="39"/>
    </row>
    <row r="14" spans="1:14" ht="10.75" thickBot="1" x14ac:dyDescent="0.45">
      <c r="A14" s="2" t="s">
        <v>9</v>
      </c>
      <c r="B14" s="7"/>
      <c r="C14" s="6" t="s">
        <v>49</v>
      </c>
      <c r="D14" s="4"/>
      <c r="E14" s="4"/>
      <c r="F14" s="9"/>
      <c r="G14" s="5"/>
      <c r="H14" s="5"/>
      <c r="I14" s="5"/>
      <c r="J14" s="5"/>
      <c r="K14" s="5"/>
      <c r="L14" s="37"/>
    </row>
    <row r="15" spans="1:14" ht="10.75" thickBot="1" x14ac:dyDescent="0.45">
      <c r="A15" s="2"/>
      <c r="B15" s="60" t="s">
        <v>69</v>
      </c>
      <c r="C15" s="61"/>
      <c r="D15" s="61"/>
      <c r="E15" s="61"/>
      <c r="F15" s="61"/>
      <c r="G15" s="61"/>
      <c r="H15" s="61"/>
      <c r="I15" s="61"/>
      <c r="J15" s="61"/>
      <c r="K15" s="62"/>
      <c r="L15" s="10">
        <f>SUM(K12:K13)*E11</f>
        <v>0</v>
      </c>
    </row>
    <row r="16" spans="1:14" ht="10.75" thickBot="1" x14ac:dyDescent="0.45">
      <c r="A16" s="2"/>
      <c r="B16" s="5" t="s">
        <v>9</v>
      </c>
      <c r="C16" s="5"/>
      <c r="D16" s="5"/>
      <c r="E16" s="5"/>
      <c r="F16" s="5"/>
      <c r="G16" s="5"/>
      <c r="H16" s="5"/>
      <c r="I16" s="5"/>
      <c r="J16" s="5"/>
      <c r="K16" s="5"/>
      <c r="L16" s="5" t="s">
        <v>9</v>
      </c>
    </row>
    <row r="17" spans="1:15" ht="12" customHeight="1" thickBot="1" x14ac:dyDescent="0.45">
      <c r="A17" s="2"/>
      <c r="B17" s="63" t="s">
        <v>70</v>
      </c>
      <c r="C17" s="64"/>
      <c r="D17" s="64"/>
      <c r="E17" s="64"/>
      <c r="F17" s="64"/>
      <c r="G17" s="64"/>
      <c r="H17" s="64"/>
      <c r="I17" s="64"/>
      <c r="J17" s="64"/>
      <c r="K17" s="65"/>
      <c r="L17" s="11">
        <f>SUM(L10,L15)</f>
        <v>476.56349999999998</v>
      </c>
    </row>
    <row r="18" spans="1:15" s="20" customFormat="1" ht="53.15" customHeight="1" thickBot="1" x14ac:dyDescent="0.45">
      <c r="A18" s="19" t="s">
        <v>50</v>
      </c>
      <c r="B18" s="66" t="s">
        <v>103</v>
      </c>
      <c r="C18" s="67"/>
      <c r="D18" s="67"/>
      <c r="E18" s="67"/>
      <c r="F18" s="67"/>
      <c r="G18" s="67"/>
      <c r="H18" s="67"/>
      <c r="I18" s="67"/>
      <c r="J18" s="67"/>
      <c r="K18" s="67"/>
      <c r="L18" s="68"/>
      <c r="O18" s="50"/>
    </row>
    <row r="19" spans="1:15" ht="409.6" customHeight="1" thickBot="1" x14ac:dyDescent="0.45">
      <c r="A19" s="2" t="s">
        <v>51</v>
      </c>
      <c r="B19" s="3" t="s">
        <v>104</v>
      </c>
      <c r="C19" s="37"/>
      <c r="D19" s="5" t="s">
        <v>96</v>
      </c>
      <c r="E19" s="9">
        <v>50</v>
      </c>
      <c r="F19" s="4"/>
      <c r="G19" s="4"/>
      <c r="H19" s="4"/>
      <c r="I19" s="4"/>
      <c r="J19" s="4"/>
      <c r="K19" s="4"/>
      <c r="L19" s="4"/>
      <c r="N19" s="48"/>
    </row>
    <row r="20" spans="1:15" ht="21" thickBot="1" x14ac:dyDescent="0.45">
      <c r="A20" s="2" t="s">
        <v>52</v>
      </c>
      <c r="B20" s="7"/>
      <c r="C20" s="6" t="s">
        <v>97</v>
      </c>
      <c r="D20" s="4"/>
      <c r="E20" s="4"/>
      <c r="F20" s="5">
        <f>'Išlaidos darbuotojams'!G40</f>
        <v>16.809999999999999</v>
      </c>
      <c r="G20" s="5">
        <f>'Išlaidos investicijoms'!D37</f>
        <v>0</v>
      </c>
      <c r="H20" s="5">
        <f>'Išlaidos medžiagoms'!E40</f>
        <v>0</v>
      </c>
      <c r="I20" s="5">
        <f>'Išlaidos paslaugoms'!C39</f>
        <v>0</v>
      </c>
      <c r="J20" s="5">
        <f>0.05*(F20+G20+H20+I20)</f>
        <v>0.84050000000000002</v>
      </c>
      <c r="K20" s="5">
        <f>SUM(F20:J20)</f>
        <v>17.650499999999997</v>
      </c>
      <c r="L20" s="4"/>
    </row>
    <row r="21" spans="1:15" ht="31.3" thickBot="1" x14ac:dyDescent="0.45">
      <c r="A21" s="2" t="s">
        <v>53</v>
      </c>
      <c r="B21" s="7"/>
      <c r="C21" s="6" t="s">
        <v>98</v>
      </c>
      <c r="D21" s="4"/>
      <c r="E21" s="4"/>
      <c r="F21" s="5">
        <f>'Išlaidos darbuotojams'!G45</f>
        <v>8.4049999999999994</v>
      </c>
      <c r="G21" s="5">
        <f>'Išlaidos investicijoms'!D41</f>
        <v>0</v>
      </c>
      <c r="H21" s="5">
        <f>'Išlaidos medžiagoms'!E44</f>
        <v>0</v>
      </c>
      <c r="I21" s="5">
        <f>'Išlaidos paslaugoms'!C43</f>
        <v>0</v>
      </c>
      <c r="J21" s="5">
        <f>0.05*(F21+G21+H21+I21)</f>
        <v>0.42025000000000001</v>
      </c>
      <c r="K21" s="5">
        <f>SUM(F21:J21)</f>
        <v>8.8252499999999987</v>
      </c>
      <c r="L21" s="4"/>
    </row>
    <row r="22" spans="1:15" ht="10.75" thickBot="1" x14ac:dyDescent="0.45">
      <c r="A22" s="2" t="s">
        <v>9</v>
      </c>
      <c r="B22" s="7"/>
      <c r="C22" s="9" t="s">
        <v>9</v>
      </c>
      <c r="D22" s="4"/>
      <c r="E22" s="4"/>
      <c r="F22" s="9"/>
      <c r="G22" s="5"/>
      <c r="H22" s="5"/>
      <c r="I22" s="5"/>
      <c r="J22" s="5"/>
      <c r="K22" s="5"/>
      <c r="L22" s="4"/>
      <c r="N22" s="48"/>
    </row>
    <row r="23" spans="1:15" ht="19" customHeight="1" thickBot="1" x14ac:dyDescent="0.45">
      <c r="A23" s="2"/>
      <c r="B23" s="60" t="s">
        <v>68</v>
      </c>
      <c r="C23" s="61"/>
      <c r="D23" s="61"/>
      <c r="E23" s="61"/>
      <c r="F23" s="61"/>
      <c r="G23" s="61"/>
      <c r="H23" s="61"/>
      <c r="I23" s="61"/>
      <c r="J23" s="61"/>
      <c r="K23" s="62"/>
      <c r="L23" s="10">
        <f>SUM(K20:K21)*E19</f>
        <v>1323.7874999999999</v>
      </c>
    </row>
    <row r="24" spans="1:15" ht="26.5" customHeight="1" thickBot="1" x14ac:dyDescent="0.45">
      <c r="A24" s="2" t="s">
        <v>54</v>
      </c>
      <c r="B24" s="3" t="s">
        <v>16</v>
      </c>
      <c r="C24" s="37"/>
      <c r="D24" s="5"/>
      <c r="E24" s="6">
        <v>0</v>
      </c>
      <c r="F24" s="37"/>
      <c r="G24" s="37"/>
      <c r="H24" s="37"/>
      <c r="I24" s="37"/>
      <c r="J24" s="37"/>
      <c r="K24" s="37"/>
      <c r="L24" s="37"/>
    </row>
    <row r="25" spans="1:15" ht="10.75" thickBot="1" x14ac:dyDescent="0.45">
      <c r="A25" s="2" t="s">
        <v>55</v>
      </c>
      <c r="B25" s="38"/>
      <c r="C25" s="6" t="s">
        <v>12</v>
      </c>
      <c r="D25" s="37"/>
      <c r="E25" s="37"/>
      <c r="F25" s="5">
        <f>'Išlaidos darbuotojams'!G52</f>
        <v>0</v>
      </c>
      <c r="G25" s="5">
        <f>'Išlaidos investicijoms'!D48</f>
        <v>0</v>
      </c>
      <c r="H25" s="5">
        <f>'Išlaidos medžiagoms'!E51</f>
        <v>0</v>
      </c>
      <c r="I25" s="5">
        <f>'Išlaidos paslaugoms'!C50</f>
        <v>0</v>
      </c>
      <c r="J25" s="5">
        <f>0.05*(F25+G25+H25+I25)</f>
        <v>0</v>
      </c>
      <c r="K25" s="5">
        <f>SUM(F25:J25)</f>
        <v>0</v>
      </c>
      <c r="L25" s="37"/>
    </row>
    <row r="26" spans="1:15" ht="10.75" thickBot="1" x14ac:dyDescent="0.45">
      <c r="A26" s="2" t="s">
        <v>56</v>
      </c>
      <c r="B26" s="38"/>
      <c r="C26" s="6" t="s">
        <v>14</v>
      </c>
      <c r="D26" s="37"/>
      <c r="E26" s="37"/>
      <c r="F26" s="5">
        <f>'Išlaidos darbuotojams'!G57</f>
        <v>0</v>
      </c>
      <c r="G26" s="5">
        <f>'Išlaidos investicijoms'!D52</f>
        <v>0</v>
      </c>
      <c r="H26" s="5">
        <f>'Išlaidos medžiagoms'!E55</f>
        <v>0</v>
      </c>
      <c r="I26" s="5">
        <f>'Išlaidos paslaugoms'!C54</f>
        <v>0</v>
      </c>
      <c r="J26" s="5">
        <f>0.05*(F26+G26+H26+I26)</f>
        <v>0</v>
      </c>
      <c r="K26" s="5">
        <f>SUM(F26:J26)</f>
        <v>0</v>
      </c>
      <c r="L26" s="37"/>
    </row>
    <row r="27" spans="1:15" ht="10.75" thickBot="1" x14ac:dyDescent="0.45">
      <c r="A27" s="2" t="s">
        <v>9</v>
      </c>
      <c r="B27" s="38"/>
      <c r="C27" s="6" t="s">
        <v>9</v>
      </c>
      <c r="D27" s="37"/>
      <c r="E27" s="37"/>
      <c r="F27" s="9"/>
      <c r="G27" s="5"/>
      <c r="H27" s="5"/>
      <c r="I27" s="5"/>
      <c r="J27" s="5"/>
      <c r="K27" s="5"/>
      <c r="L27" s="37"/>
    </row>
    <row r="28" spans="1:15" ht="10.75" thickBot="1" x14ac:dyDescent="0.45">
      <c r="A28" s="2"/>
      <c r="B28" s="60" t="s">
        <v>69</v>
      </c>
      <c r="C28" s="61"/>
      <c r="D28" s="61"/>
      <c r="E28" s="61"/>
      <c r="F28" s="61"/>
      <c r="G28" s="61"/>
      <c r="H28" s="61"/>
      <c r="I28" s="61"/>
      <c r="J28" s="61"/>
      <c r="K28" s="62"/>
      <c r="L28" s="10">
        <f>SUM(K25:K26)*E24</f>
        <v>0</v>
      </c>
    </row>
    <row r="29" spans="1:15" ht="12" customHeight="1" thickBot="1" x14ac:dyDescent="0.45">
      <c r="A29" s="2"/>
      <c r="B29" s="5" t="s">
        <v>9</v>
      </c>
      <c r="C29" s="5"/>
      <c r="D29" s="5"/>
      <c r="E29" s="5"/>
      <c r="F29" s="5"/>
      <c r="G29" s="5"/>
      <c r="H29" s="5"/>
      <c r="I29" s="5"/>
      <c r="J29" s="5"/>
      <c r="K29" s="5"/>
      <c r="L29" s="5"/>
    </row>
    <row r="30" spans="1:15" ht="12" customHeight="1" thickBot="1" x14ac:dyDescent="0.45">
      <c r="A30" s="2"/>
      <c r="B30" s="63" t="s">
        <v>71</v>
      </c>
      <c r="C30" s="64"/>
      <c r="D30" s="64"/>
      <c r="E30" s="64"/>
      <c r="F30" s="64"/>
      <c r="G30" s="64"/>
      <c r="H30" s="64"/>
      <c r="I30" s="64"/>
      <c r="J30" s="64"/>
      <c r="K30" s="65"/>
      <c r="L30" s="11">
        <f>SUM(L23,L28)</f>
        <v>1323.7874999999999</v>
      </c>
    </row>
    <row r="31" spans="1:15" ht="10.75" thickBot="1" x14ac:dyDescent="0.45">
      <c r="A31" s="2"/>
      <c r="B31" s="63" t="s">
        <v>72</v>
      </c>
      <c r="C31" s="64"/>
      <c r="D31" s="64"/>
      <c r="E31" s="64"/>
      <c r="F31" s="64"/>
      <c r="G31" s="64"/>
      <c r="H31" s="64"/>
      <c r="I31" s="64"/>
      <c r="J31" s="64"/>
      <c r="K31" s="65"/>
      <c r="L31" s="22">
        <f>+L30-L17</f>
        <v>847.22399999999993</v>
      </c>
    </row>
    <row r="34" spans="2:15" s="47" customFormat="1" ht="14.15" x14ac:dyDescent="0.4">
      <c r="B34" s="46" t="s">
        <v>102</v>
      </c>
      <c r="G34" s="46" t="s">
        <v>95</v>
      </c>
      <c r="O34" s="49"/>
    </row>
    <row r="35" spans="2:15" ht="14.15" x14ac:dyDescent="0.4">
      <c r="B35" s="41"/>
    </row>
    <row r="36" spans="2:15" x14ac:dyDescent="0.4">
      <c r="N36" s="48"/>
    </row>
  </sheetData>
  <mergeCells count="10">
    <mergeCell ref="A1:L2"/>
    <mergeCell ref="B5:L5"/>
    <mergeCell ref="B10:K10"/>
    <mergeCell ref="B31:K31"/>
    <mergeCell ref="B15:K15"/>
    <mergeCell ref="B17:K17"/>
    <mergeCell ref="B18:L18"/>
    <mergeCell ref="B23:K23"/>
    <mergeCell ref="B28:K28"/>
    <mergeCell ref="B30:K30"/>
  </mergeCells>
  <pageMargins left="0" right="0" top="0.19685039370078741" bottom="0.19685039370078741" header="0.31496062992125984" footer="0.31496062992125984"/>
  <pageSetup paperSize="9" orientation="landscape" r:id="rId1"/>
  <ignoredErrors>
    <ignoredError sqref="A5 A18" numberStoredAsText="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E47FF"/>
  </sheetPr>
  <dimension ref="A1:J58"/>
  <sheetViews>
    <sheetView topLeftCell="A29" zoomScaleNormal="100" workbookViewId="0">
      <selection activeCell="A35" sqref="A35"/>
    </sheetView>
  </sheetViews>
  <sheetFormatPr defaultColWidth="8.69140625" defaultRowHeight="10.3" x14ac:dyDescent="0.4"/>
  <cols>
    <col min="1" max="1" width="59.69140625" style="1" customWidth="1"/>
    <col min="2" max="2" width="12.84375" style="1" customWidth="1"/>
    <col min="3" max="3" width="11.15234375" style="1" customWidth="1"/>
    <col min="4" max="4" width="26.53515625" style="1" customWidth="1"/>
    <col min="5" max="5" width="25" style="1" customWidth="1"/>
    <col min="6" max="6" width="10.69140625" style="1" bestFit="1" customWidth="1"/>
    <col min="7" max="7" width="13.84375" style="1" customWidth="1"/>
    <col min="8" max="9" width="8.69140625" style="1"/>
    <col min="10" max="10" width="8.69140625" style="49"/>
    <col min="11" max="16384" width="8.69140625" style="1"/>
  </cols>
  <sheetData>
    <row r="1" spans="1:9" ht="18" customHeight="1" thickBot="1" x14ac:dyDescent="0.45">
      <c r="A1" s="69" t="s">
        <v>73</v>
      </c>
      <c r="B1" s="70"/>
      <c r="C1" s="70"/>
      <c r="D1" s="70"/>
      <c r="E1" s="70"/>
      <c r="F1" s="70"/>
      <c r="G1" s="71"/>
    </row>
    <row r="2" spans="1:9" ht="57.75" customHeight="1" thickBot="1" x14ac:dyDescent="0.45">
      <c r="A2" s="29" t="s">
        <v>84</v>
      </c>
      <c r="B2" s="30" t="s">
        <v>17</v>
      </c>
      <c r="C2" s="30" t="s">
        <v>18</v>
      </c>
      <c r="D2" s="30" t="s">
        <v>75</v>
      </c>
      <c r="E2" s="30" t="s">
        <v>76</v>
      </c>
      <c r="F2" s="30" t="s">
        <v>19</v>
      </c>
      <c r="G2" s="30" t="s">
        <v>77</v>
      </c>
    </row>
    <row r="3" spans="1:9" ht="10.75" thickBot="1" x14ac:dyDescent="0.45">
      <c r="A3" s="31">
        <v>1</v>
      </c>
      <c r="B3" s="32">
        <v>2</v>
      </c>
      <c r="C3" s="31">
        <v>3</v>
      </c>
      <c r="D3" s="32">
        <v>4</v>
      </c>
      <c r="E3" s="31">
        <v>5</v>
      </c>
      <c r="F3" s="32">
        <v>6</v>
      </c>
      <c r="G3" s="31">
        <v>7</v>
      </c>
    </row>
    <row r="4" spans="1:9" ht="159" customHeight="1" thickBot="1" x14ac:dyDescent="0.45">
      <c r="A4" s="23" t="str">
        <f>'PI skaičiuoklė'!B6</f>
        <v>Darbo su asbestu nuostatai
23. Prieš pradėdamas statinių, turinčių konstrukcijose asbesto, griovimo ar jų konstrukcijų ar asbesto pašalinimo darbus, darbdavys turi Valstybinei darbo inspekcijai pateikti informaciją apie įmonės kompetenciją darbuotojų saugos ir sveikatos srityje vykdyti statinių, turinčių konstrukcijose asbesto, griovimo, jų konstrukcijų ar asbesto šalinimo darbus pagal Kompetencijos reikalavimus įmonėms, vykdančioms statinių, turinčių konstrukcijose asbesto, griovimo, jų konstrukcijų ar asbesto šalinimo darbus, patvirtintus Socialinės apsaugos ir darbo ministro.
Kompetencijos reikalavimų įmonėms, vykdančioms statinių, turinčių konstrukcijose asbesto, griovimo, jų konstrukcijų ar asbesto šalinimo darbus, aprašas
6. Įmonės, neparengusios darbų plano, neatitinkančios kompetencijos reikalavimų, nustatytų šiame apraše, negali pradėti statinių, turinčių konstrukcijose asbesto, griovimo, jų konstrukcijų ar asbesto šalinimo darbų.</v>
      </c>
      <c r="B4" s="37"/>
      <c r="C4" s="40"/>
      <c r="D4" s="40"/>
      <c r="E4" s="40"/>
      <c r="F4" s="40"/>
      <c r="G4" s="40"/>
    </row>
    <row r="5" spans="1:9" ht="10.75" thickBot="1" x14ac:dyDescent="0.45">
      <c r="A5" s="8" t="str">
        <f>'PI skaičiuoklė'!C7</f>
        <v xml:space="preserve">Surinkti dokumentus leidimui gauti </v>
      </c>
      <c r="B5" s="4"/>
      <c r="C5" s="24"/>
      <c r="D5" s="24"/>
      <c r="E5" s="24"/>
      <c r="F5" s="24"/>
      <c r="G5" s="24"/>
    </row>
    <row r="6" spans="1:9" ht="11.15" customHeight="1" thickBot="1" x14ac:dyDescent="0.45">
      <c r="A6" s="25"/>
      <c r="B6" s="5" t="s">
        <v>101</v>
      </c>
      <c r="C6" s="5">
        <v>1</v>
      </c>
      <c r="D6" s="5">
        <v>16.809999999999999</v>
      </c>
      <c r="E6" s="5">
        <v>1</v>
      </c>
      <c r="F6" s="5">
        <v>1</v>
      </c>
      <c r="G6" s="5">
        <f>+C6*D6*E6*F6</f>
        <v>16.809999999999999</v>
      </c>
      <c r="I6" s="48"/>
    </row>
    <row r="7" spans="1:9" ht="10.75" thickBot="1" x14ac:dyDescent="0.45">
      <c r="A7" s="12"/>
      <c r="B7" s="5" t="s">
        <v>21</v>
      </c>
      <c r="C7" s="5">
        <v>0</v>
      </c>
      <c r="D7" s="5">
        <v>0</v>
      </c>
      <c r="E7" s="5">
        <v>0</v>
      </c>
      <c r="F7" s="5">
        <v>0</v>
      </c>
      <c r="G7" s="5">
        <f t="shared" ref="G7" si="0">+C7*D7*E7*F7</f>
        <v>0</v>
      </c>
      <c r="I7" s="48"/>
    </row>
    <row r="8" spans="1:9" ht="10.75" thickBot="1" x14ac:dyDescent="0.45">
      <c r="A8" s="12"/>
      <c r="B8" s="5" t="s">
        <v>9</v>
      </c>
      <c r="C8" s="5"/>
      <c r="D8" s="5"/>
      <c r="E8" s="5"/>
      <c r="F8" s="5"/>
      <c r="G8" s="5"/>
    </row>
    <row r="9" spans="1:9" ht="14.15" customHeight="1" thickBot="1" x14ac:dyDescent="0.45">
      <c r="A9" s="60" t="s">
        <v>78</v>
      </c>
      <c r="B9" s="61"/>
      <c r="C9" s="61"/>
      <c r="D9" s="61"/>
      <c r="E9" s="61"/>
      <c r="F9" s="62"/>
      <c r="G9" s="5">
        <f>SUM(G6:G8)</f>
        <v>16.809999999999999</v>
      </c>
    </row>
    <row r="10" spans="1:9" ht="10.75" thickBot="1" x14ac:dyDescent="0.45">
      <c r="A10" s="8" t="str">
        <f>'PI skaičiuoklė'!C8</f>
        <v>Pateikti dokumentus Valstybinei darbo inspekcijai</v>
      </c>
      <c r="B10" s="37"/>
      <c r="C10" s="37"/>
      <c r="D10" s="37"/>
      <c r="E10" s="37"/>
      <c r="F10" s="37"/>
      <c r="G10" s="37"/>
    </row>
    <row r="11" spans="1:9" ht="10.75" thickBot="1" x14ac:dyDescent="0.45">
      <c r="A11" s="25"/>
      <c r="B11" s="5" t="s">
        <v>101</v>
      </c>
      <c r="C11" s="5">
        <v>1</v>
      </c>
      <c r="D11" s="5">
        <v>16.809999999999999</v>
      </c>
      <c r="E11" s="5">
        <v>0.5</v>
      </c>
      <c r="F11" s="5">
        <v>1</v>
      </c>
      <c r="G11" s="5">
        <f>+C11*D11*E11*F11</f>
        <v>8.4049999999999994</v>
      </c>
      <c r="I11" s="48"/>
    </row>
    <row r="12" spans="1:9" ht="10.75" thickBot="1" x14ac:dyDescent="0.45">
      <c r="A12" s="12"/>
      <c r="B12" s="5" t="s">
        <v>23</v>
      </c>
      <c r="C12" s="5">
        <v>0</v>
      </c>
      <c r="D12" s="5">
        <v>0</v>
      </c>
      <c r="E12" s="5">
        <v>0</v>
      </c>
      <c r="F12" s="5">
        <v>0</v>
      </c>
      <c r="G12" s="5">
        <f t="shared" ref="G12" si="1">+C12*D12*E12*F12</f>
        <v>0</v>
      </c>
    </row>
    <row r="13" spans="1:9" ht="10.75" thickBot="1" x14ac:dyDescent="0.45">
      <c r="A13" s="12"/>
      <c r="B13" s="5" t="s">
        <v>9</v>
      </c>
      <c r="C13" s="5"/>
      <c r="D13" s="5"/>
      <c r="E13" s="5"/>
      <c r="F13" s="5"/>
      <c r="G13" s="5"/>
    </row>
    <row r="14" spans="1:9" ht="10.75" thickBot="1" x14ac:dyDescent="0.45">
      <c r="A14" s="60" t="s">
        <v>79</v>
      </c>
      <c r="B14" s="61"/>
      <c r="C14" s="61"/>
      <c r="D14" s="61"/>
      <c r="E14" s="61"/>
      <c r="F14" s="62"/>
      <c r="G14" s="5">
        <f>SUM(G11:G13)</f>
        <v>8.4049999999999994</v>
      </c>
    </row>
    <row r="15" spans="1:9" ht="10.75" thickBot="1" x14ac:dyDescent="0.45">
      <c r="A15" s="63" t="s">
        <v>80</v>
      </c>
      <c r="B15" s="64"/>
      <c r="C15" s="64"/>
      <c r="D15" s="64"/>
      <c r="E15" s="64"/>
      <c r="F15" s="65"/>
      <c r="G15" s="26">
        <f>SUM(G9,G14)</f>
        <v>25.214999999999996</v>
      </c>
    </row>
    <row r="16" spans="1:9" ht="12" customHeight="1" thickBot="1" x14ac:dyDescent="0.45">
      <c r="A16" s="23" t="str">
        <f>'PI skaičiuoklė'!B11</f>
        <v>Straipsnis (-iai), punktas (-ai) ir įpareigojimas</v>
      </c>
      <c r="B16" s="37"/>
      <c r="C16" s="37"/>
      <c r="D16" s="37"/>
      <c r="E16" s="37"/>
      <c r="F16" s="37"/>
      <c r="G16" s="37"/>
    </row>
    <row r="17" spans="1:7" ht="10.75" thickBot="1" x14ac:dyDescent="0.45">
      <c r="A17" s="8" t="str">
        <f>'PI skaičiuoklė'!C12</f>
        <v>Veiksmas B1</v>
      </c>
      <c r="B17" s="37"/>
      <c r="C17" s="37"/>
      <c r="D17" s="37"/>
      <c r="E17" s="37"/>
      <c r="F17" s="37"/>
      <c r="G17" s="37"/>
    </row>
    <row r="18" spans="1:7" ht="10.75" thickBot="1" x14ac:dyDescent="0.45">
      <c r="A18" s="25"/>
      <c r="B18" s="5" t="s">
        <v>24</v>
      </c>
      <c r="C18" s="5">
        <v>0</v>
      </c>
      <c r="D18" s="5">
        <v>0</v>
      </c>
      <c r="E18" s="5">
        <v>0</v>
      </c>
      <c r="F18" s="5">
        <v>0</v>
      </c>
      <c r="G18" s="5">
        <f t="shared" ref="G18:G19" si="2">+C18*D18*E18*F18</f>
        <v>0</v>
      </c>
    </row>
    <row r="19" spans="1:7" ht="10.75" thickBot="1" x14ac:dyDescent="0.45">
      <c r="A19" s="12"/>
      <c r="B19" s="5" t="s">
        <v>25</v>
      </c>
      <c r="C19" s="5">
        <v>0</v>
      </c>
      <c r="D19" s="5">
        <v>0</v>
      </c>
      <c r="E19" s="5">
        <v>0</v>
      </c>
      <c r="F19" s="5">
        <v>0</v>
      </c>
      <c r="G19" s="5">
        <f t="shared" si="2"/>
        <v>0</v>
      </c>
    </row>
    <row r="20" spans="1:7" ht="10.75" thickBot="1" x14ac:dyDescent="0.45">
      <c r="A20" s="12"/>
      <c r="B20" s="5" t="s">
        <v>9</v>
      </c>
      <c r="C20" s="5"/>
      <c r="D20" s="5"/>
      <c r="E20" s="5"/>
      <c r="F20" s="5"/>
      <c r="G20" s="5"/>
    </row>
    <row r="21" spans="1:7" ht="10.75" thickBot="1" x14ac:dyDescent="0.45">
      <c r="A21" s="60" t="s">
        <v>81</v>
      </c>
      <c r="B21" s="61"/>
      <c r="C21" s="61"/>
      <c r="D21" s="61"/>
      <c r="E21" s="61"/>
      <c r="F21" s="62"/>
      <c r="G21" s="5">
        <f>SUM(G18:G20)</f>
        <v>0</v>
      </c>
    </row>
    <row r="22" spans="1:7" ht="10.75" thickBot="1" x14ac:dyDescent="0.45">
      <c r="A22" s="8" t="str">
        <f>'PI skaičiuoklė'!C13</f>
        <v>Veiksmas B2</v>
      </c>
      <c r="B22" s="37"/>
      <c r="C22" s="37"/>
      <c r="D22" s="37"/>
      <c r="E22" s="37"/>
      <c r="F22" s="37"/>
      <c r="G22" s="37"/>
    </row>
    <row r="23" spans="1:7" ht="10.75" thickBot="1" x14ac:dyDescent="0.45">
      <c r="A23" s="25"/>
      <c r="B23" s="5" t="s">
        <v>26</v>
      </c>
      <c r="C23" s="5">
        <v>0</v>
      </c>
      <c r="D23" s="5">
        <v>0</v>
      </c>
      <c r="E23" s="5">
        <v>0</v>
      </c>
      <c r="F23" s="5">
        <v>0</v>
      </c>
      <c r="G23" s="5">
        <f t="shared" ref="G23:G24" si="3">+C23*D23*E23*F23</f>
        <v>0</v>
      </c>
    </row>
    <row r="24" spans="1:7" ht="10.75" thickBot="1" x14ac:dyDescent="0.45">
      <c r="A24" s="12"/>
      <c r="B24" s="5" t="s">
        <v>27</v>
      </c>
      <c r="C24" s="5">
        <v>0</v>
      </c>
      <c r="D24" s="5">
        <v>0</v>
      </c>
      <c r="E24" s="5">
        <v>0</v>
      </c>
      <c r="F24" s="5">
        <v>0</v>
      </c>
      <c r="G24" s="5">
        <f t="shared" si="3"/>
        <v>0</v>
      </c>
    </row>
    <row r="25" spans="1:7" ht="10.75" thickBot="1" x14ac:dyDescent="0.45">
      <c r="A25" s="12"/>
      <c r="B25" s="5" t="s">
        <v>9</v>
      </c>
      <c r="C25" s="5"/>
      <c r="D25" s="5"/>
      <c r="E25" s="5"/>
      <c r="F25" s="5"/>
      <c r="G25" s="5"/>
    </row>
    <row r="26" spans="1:7" ht="10.75" thickBot="1" x14ac:dyDescent="0.45">
      <c r="A26" s="60" t="s">
        <v>82</v>
      </c>
      <c r="B26" s="61"/>
      <c r="C26" s="61"/>
      <c r="D26" s="61"/>
      <c r="E26" s="61"/>
      <c r="F26" s="62"/>
      <c r="G26" s="5">
        <f>SUM(G23:G25)</f>
        <v>0</v>
      </c>
    </row>
    <row r="27" spans="1:7" ht="10.75" thickBot="1" x14ac:dyDescent="0.45">
      <c r="A27" s="63" t="s">
        <v>83</v>
      </c>
      <c r="B27" s="64"/>
      <c r="C27" s="64"/>
      <c r="D27" s="64"/>
      <c r="E27" s="64"/>
      <c r="F27" s="65"/>
      <c r="G27" s="26">
        <f>SUM(G21,G26)</f>
        <v>0</v>
      </c>
    </row>
    <row r="28" spans="1:7" x14ac:dyDescent="0.4">
      <c r="A28" s="27"/>
      <c r="B28" s="27"/>
      <c r="C28" s="27"/>
      <c r="D28" s="27"/>
      <c r="E28" s="27"/>
      <c r="F28" s="27"/>
      <c r="G28" s="28"/>
    </row>
    <row r="29" spans="1:7" x14ac:dyDescent="0.4">
      <c r="A29" s="27"/>
      <c r="B29" s="27"/>
      <c r="C29" s="27"/>
      <c r="D29" s="27"/>
      <c r="E29" s="27"/>
      <c r="F29" s="27"/>
      <c r="G29" s="28"/>
    </row>
    <row r="31" spans="1:7" ht="10.75" thickBot="1" x14ac:dyDescent="0.45"/>
    <row r="32" spans="1:7" ht="16.5" customHeight="1" thickBot="1" x14ac:dyDescent="0.45">
      <c r="A32" s="72" t="s">
        <v>74</v>
      </c>
      <c r="B32" s="73"/>
      <c r="C32" s="73"/>
      <c r="D32" s="73"/>
      <c r="E32" s="73"/>
      <c r="F32" s="73"/>
      <c r="G32" s="74"/>
    </row>
    <row r="33" spans="1:9" ht="59.25" customHeight="1" thickBot="1" x14ac:dyDescent="0.45">
      <c r="A33" s="29" t="s">
        <v>85</v>
      </c>
      <c r="B33" s="30" t="s">
        <v>17</v>
      </c>
      <c r="C33" s="30" t="s">
        <v>18</v>
      </c>
      <c r="D33" s="30" t="s">
        <v>75</v>
      </c>
      <c r="E33" s="30" t="s">
        <v>76</v>
      </c>
      <c r="F33" s="30" t="s">
        <v>19</v>
      </c>
      <c r="G33" s="30" t="s">
        <v>77</v>
      </c>
    </row>
    <row r="34" spans="1:9" ht="10.75" thickBot="1" x14ac:dyDescent="0.45">
      <c r="A34" s="31">
        <v>1</v>
      </c>
      <c r="B34" s="32">
        <v>2</v>
      </c>
      <c r="C34" s="31">
        <v>3</v>
      </c>
      <c r="D34" s="32">
        <v>4</v>
      </c>
      <c r="E34" s="31">
        <v>5</v>
      </c>
      <c r="F34" s="32">
        <v>6</v>
      </c>
      <c r="G34" s="31">
        <v>7</v>
      </c>
    </row>
    <row r="35" spans="1:9" ht="300.45" customHeight="1" thickBot="1" x14ac:dyDescent="0.45">
      <c r="A35" s="23" t="str">
        <f>'PI skaičiuoklė'!B19</f>
        <v>2 straipsnis. 18 straipsnio pakeitimas
Papildyti 18 straipsnį 10 ir 11 dalimis:
„&lt;...&gt;
11. Statybos darbams, kuriais ardomos ar pertvarkomos statinio konstrukcijos, kuriose yra asbesto ar asbesto turinčių medžiagų, ir (ar) pašalinamas asbestas ar asbesto turinčios medžiagos, (toliau – su asbesto poveikiu susiję statybos darbai) vykdyti darbdavys turi turėti galiojantį Lietuvos Respublikoje ar kitoje Europos Sąjungos valstybėje narėje arba kitoje Europos ekonominės erdvės valstybėje išduotą leidimą vykdyti statybos darbus veikiant asbestui (toliau – leidimas), patvirtinantį darbuotojų apsaugą nuo asbesto poveikio.“
3 straipsnis. Įstatymo papildymas 181 straipsniu
Papildyti Įstatymą 181 straipsniu:
„181 straipsnis. Leidimo išdavimas, galiojimo sustabdymas, galiojimo sustabdymo panaikinimas, galiojimo panaikinimas ir išdavimo sąlygų laikymosi priežiūra
&lt;...&gt;
2. Leidimas išduodamas, jeigu darbdavys atitinka šiuos reikalavimus:
1) įsipareigoja įgyvendinti Darbuotojų apsaugos nuo asbesto keliamos rizikos nuostatuose nustatytus darbuotojų patiriamos asbesto ekspozicijos darbo vietoje mažinimo reikalavimus dėl asbesto ekspoziciją patiriančių arba galinčių patirti darbuotojų skaičiaus mažinimo, darbo procesų organizavimo, darbuotojų švarinimo, apsaugos priemonių, kai darbai atliekami uždarose patalpose, patalpų ir įrenginių priežiūros, asbesto bei asbesto turinčių medžiagų laikymo ir transportavimo ir atliekų tvarkymo; 
2) pagrindžia, kad darbuotojai, patiriantys ar galintys patirti asbesto ekspoziciją, yra apmokyti, taip pat įsipareigoja tęsti darbuotojų mokymą pagal Darbuotojų apsaugos nuo asbesto keliamos rizikos nuostatų reikalavimus.
&lt;...&gt;"</v>
      </c>
      <c r="B35" s="4"/>
      <c r="C35" s="24"/>
      <c r="D35" s="24"/>
      <c r="E35" s="24"/>
      <c r="F35" s="24"/>
      <c r="G35" s="24"/>
    </row>
    <row r="36" spans="1:9" ht="11.15" customHeight="1" thickBot="1" x14ac:dyDescent="0.45">
      <c r="A36" s="8" t="str">
        <f>'PI skaičiuoklė'!C20</f>
        <v xml:space="preserve">Surinkti dokumentus leidimui gauti </v>
      </c>
      <c r="B36" s="4"/>
      <c r="C36" s="24"/>
      <c r="D36" s="43"/>
      <c r="E36" s="24"/>
      <c r="F36" s="24"/>
      <c r="G36" s="24"/>
    </row>
    <row r="37" spans="1:9" ht="10.75" thickBot="1" x14ac:dyDescent="0.45">
      <c r="A37" s="25"/>
      <c r="B37" s="5" t="s">
        <v>101</v>
      </c>
      <c r="C37" s="42">
        <v>1</v>
      </c>
      <c r="D37" s="44">
        <v>16.809999999999999</v>
      </c>
      <c r="E37" s="5">
        <v>1</v>
      </c>
      <c r="F37" s="5">
        <v>1</v>
      </c>
      <c r="G37" s="5">
        <f>+C37*D37*E37*F37</f>
        <v>16.809999999999999</v>
      </c>
      <c r="I37" s="48"/>
    </row>
    <row r="38" spans="1:9" ht="10.75" thickBot="1" x14ac:dyDescent="0.45">
      <c r="A38" s="12"/>
      <c r="B38" s="5" t="s">
        <v>21</v>
      </c>
      <c r="C38" s="5"/>
      <c r="D38" s="5"/>
      <c r="E38" s="5"/>
      <c r="F38" s="5"/>
      <c r="G38" s="5">
        <f t="shared" ref="G38" si="4">+C38*D38*E38*F38</f>
        <v>0</v>
      </c>
    </row>
    <row r="39" spans="1:9" ht="10.75" thickBot="1" x14ac:dyDescent="0.45">
      <c r="A39" s="12"/>
      <c r="B39" s="5" t="s">
        <v>9</v>
      </c>
      <c r="C39" s="5"/>
      <c r="D39" s="5"/>
      <c r="E39" s="5"/>
      <c r="F39" s="5"/>
      <c r="G39" s="5"/>
    </row>
    <row r="40" spans="1:9" ht="10.75" thickBot="1" x14ac:dyDescent="0.45">
      <c r="A40" s="60" t="s">
        <v>78</v>
      </c>
      <c r="B40" s="61"/>
      <c r="C40" s="61"/>
      <c r="D40" s="61"/>
      <c r="E40" s="61"/>
      <c r="F40" s="62"/>
      <c r="G40" s="5">
        <f>SUM(G37:G39)</f>
        <v>16.809999999999999</v>
      </c>
    </row>
    <row r="41" spans="1:9" ht="10.75" thickBot="1" x14ac:dyDescent="0.45">
      <c r="A41" s="8" t="str">
        <f>'PI skaičiuoklė'!C21</f>
        <v>Pateikti dokumentus Valstybinei darbo inspekcijai</v>
      </c>
      <c r="B41" s="37"/>
      <c r="C41" s="37"/>
      <c r="D41" s="45"/>
      <c r="E41" s="37"/>
      <c r="F41" s="37"/>
      <c r="G41" s="37"/>
    </row>
    <row r="42" spans="1:9" ht="10.75" thickBot="1" x14ac:dyDescent="0.45">
      <c r="A42" s="25"/>
      <c r="B42" s="5" t="s">
        <v>101</v>
      </c>
      <c r="C42" s="42">
        <v>1</v>
      </c>
      <c r="D42" s="12">
        <v>16.809999999999999</v>
      </c>
      <c r="E42" s="5">
        <v>0.5</v>
      </c>
      <c r="F42" s="5">
        <v>1</v>
      </c>
      <c r="G42" s="5">
        <f>+C42*D42*E42*F42</f>
        <v>8.4049999999999994</v>
      </c>
      <c r="I42" s="48"/>
    </row>
    <row r="43" spans="1:9" ht="10.75" thickBot="1" x14ac:dyDescent="0.45">
      <c r="A43" s="12"/>
      <c r="B43" s="5" t="s">
        <v>23</v>
      </c>
      <c r="C43" s="5">
        <v>0</v>
      </c>
      <c r="D43" s="5">
        <v>0</v>
      </c>
      <c r="E43" s="5">
        <v>0</v>
      </c>
      <c r="F43" s="5">
        <v>0</v>
      </c>
      <c r="G43" s="5">
        <f t="shared" ref="G43" si="5">+C43*D43*E43*F43</f>
        <v>0</v>
      </c>
    </row>
    <row r="44" spans="1:9" ht="10.75" thickBot="1" x14ac:dyDescent="0.45">
      <c r="A44" s="12"/>
      <c r="B44" s="5" t="s">
        <v>9</v>
      </c>
      <c r="C44" s="5"/>
      <c r="D44" s="5"/>
      <c r="E44" s="5"/>
      <c r="F44" s="5"/>
      <c r="G44" s="5"/>
    </row>
    <row r="45" spans="1:9" ht="10.75" thickBot="1" x14ac:dyDescent="0.45">
      <c r="A45" s="60" t="s">
        <v>79</v>
      </c>
      <c r="B45" s="61"/>
      <c r="C45" s="61"/>
      <c r="D45" s="61"/>
      <c r="E45" s="61"/>
      <c r="F45" s="62"/>
      <c r="G45" s="5">
        <f>SUM(G42:G44)</f>
        <v>8.4049999999999994</v>
      </c>
    </row>
    <row r="46" spans="1:9" ht="10.75" thickBot="1" x14ac:dyDescent="0.45">
      <c r="A46" s="63" t="s">
        <v>80</v>
      </c>
      <c r="B46" s="64"/>
      <c r="C46" s="64"/>
      <c r="D46" s="64"/>
      <c r="E46" s="64"/>
      <c r="F46" s="65"/>
      <c r="G46" s="26">
        <f>SUM(G40,G45)</f>
        <v>25.214999999999996</v>
      </c>
    </row>
    <row r="47" spans="1:9" ht="10.5" customHeight="1" thickBot="1" x14ac:dyDescent="0.45">
      <c r="A47" s="23" t="str">
        <f>'PI skaičiuoklė'!B24</f>
        <v>Straipsnis (-iai), punktas (-ai) ir įpareigojimas</v>
      </c>
      <c r="B47" s="37"/>
      <c r="C47" s="37"/>
      <c r="D47" s="37"/>
      <c r="E47" s="37"/>
      <c r="F47" s="37"/>
      <c r="G47" s="37"/>
    </row>
    <row r="48" spans="1:9" ht="10.75" thickBot="1" x14ac:dyDescent="0.45">
      <c r="A48" s="8" t="str">
        <f>'PI skaičiuoklė'!C25</f>
        <v>Veiksmas B1</v>
      </c>
      <c r="B48" s="37"/>
      <c r="C48" s="37"/>
      <c r="D48" s="37"/>
      <c r="E48" s="37"/>
      <c r="F48" s="37"/>
      <c r="G48" s="37"/>
    </row>
    <row r="49" spans="1:7" ht="10.75" thickBot="1" x14ac:dyDescent="0.45">
      <c r="A49" s="25"/>
      <c r="B49" s="5" t="s">
        <v>24</v>
      </c>
      <c r="C49" s="5">
        <v>0</v>
      </c>
      <c r="D49" s="5">
        <v>0</v>
      </c>
      <c r="E49" s="5">
        <v>0</v>
      </c>
      <c r="F49" s="5">
        <v>0</v>
      </c>
      <c r="G49" s="5">
        <f t="shared" ref="G49:G50" si="6">+C49*D49*E49*F49</f>
        <v>0</v>
      </c>
    </row>
    <row r="50" spans="1:7" ht="10.75" thickBot="1" x14ac:dyDescent="0.45">
      <c r="A50" s="12"/>
      <c r="B50" s="5" t="s">
        <v>25</v>
      </c>
      <c r="C50" s="5">
        <v>0</v>
      </c>
      <c r="D50" s="5">
        <v>0</v>
      </c>
      <c r="E50" s="5">
        <v>0</v>
      </c>
      <c r="F50" s="5">
        <v>0</v>
      </c>
      <c r="G50" s="5">
        <f t="shared" si="6"/>
        <v>0</v>
      </c>
    </row>
    <row r="51" spans="1:7" ht="10.75" thickBot="1" x14ac:dyDescent="0.45">
      <c r="A51" s="12"/>
      <c r="B51" s="5" t="s">
        <v>9</v>
      </c>
      <c r="C51" s="5"/>
      <c r="D51" s="5"/>
      <c r="E51" s="5"/>
      <c r="F51" s="5"/>
      <c r="G51" s="5"/>
    </row>
    <row r="52" spans="1:7" ht="10.75" thickBot="1" x14ac:dyDescent="0.45">
      <c r="A52" s="60" t="s">
        <v>81</v>
      </c>
      <c r="B52" s="61"/>
      <c r="C52" s="61"/>
      <c r="D52" s="61"/>
      <c r="E52" s="61"/>
      <c r="F52" s="62"/>
      <c r="G52" s="5">
        <f>SUM(G49:G51)</f>
        <v>0</v>
      </c>
    </row>
    <row r="53" spans="1:7" ht="10.75" thickBot="1" x14ac:dyDescent="0.45">
      <c r="A53" s="8" t="str">
        <f>'PI skaičiuoklė'!C26</f>
        <v>Veiksmas B2</v>
      </c>
      <c r="B53" s="37"/>
      <c r="C53" s="37"/>
      <c r="D53" s="37"/>
      <c r="E53" s="37"/>
      <c r="F53" s="37"/>
      <c r="G53" s="37"/>
    </row>
    <row r="54" spans="1:7" ht="10.75" thickBot="1" x14ac:dyDescent="0.45">
      <c r="A54" s="25"/>
      <c r="B54" s="5" t="s">
        <v>26</v>
      </c>
      <c r="C54" s="5">
        <v>0</v>
      </c>
      <c r="D54" s="5">
        <v>0</v>
      </c>
      <c r="E54" s="5">
        <v>0</v>
      </c>
      <c r="F54" s="5">
        <v>0</v>
      </c>
      <c r="G54" s="5">
        <f t="shared" ref="G54:G55" si="7">+C54*D54*E54*F54</f>
        <v>0</v>
      </c>
    </row>
    <row r="55" spans="1:7" ht="10.75" thickBot="1" x14ac:dyDescent="0.45">
      <c r="A55" s="12"/>
      <c r="B55" s="5" t="s">
        <v>27</v>
      </c>
      <c r="C55" s="5">
        <v>0</v>
      </c>
      <c r="D55" s="5">
        <v>0</v>
      </c>
      <c r="E55" s="5">
        <v>0</v>
      </c>
      <c r="F55" s="5">
        <v>0</v>
      </c>
      <c r="G55" s="5">
        <f t="shared" si="7"/>
        <v>0</v>
      </c>
    </row>
    <row r="56" spans="1:7" ht="10.75" thickBot="1" x14ac:dyDescent="0.45">
      <c r="A56" s="12"/>
      <c r="B56" s="5" t="s">
        <v>9</v>
      </c>
      <c r="C56" s="5"/>
      <c r="D56" s="5"/>
      <c r="E56" s="5"/>
      <c r="F56" s="5"/>
      <c r="G56" s="5"/>
    </row>
    <row r="57" spans="1:7" ht="10.75" thickBot="1" x14ac:dyDescent="0.45">
      <c r="A57" s="60" t="s">
        <v>82</v>
      </c>
      <c r="B57" s="61"/>
      <c r="C57" s="61"/>
      <c r="D57" s="61"/>
      <c r="E57" s="61"/>
      <c r="F57" s="62"/>
      <c r="G57" s="5">
        <f>SUM(G54:G56)</f>
        <v>0</v>
      </c>
    </row>
    <row r="58" spans="1:7" ht="10.75" thickBot="1" x14ac:dyDescent="0.45">
      <c r="A58" s="63" t="s">
        <v>83</v>
      </c>
      <c r="B58" s="64"/>
      <c r="C58" s="64"/>
      <c r="D58" s="64"/>
      <c r="E58" s="64"/>
      <c r="F58" s="65"/>
      <c r="G58" s="26">
        <f>SUM(G52,G57)</f>
        <v>0</v>
      </c>
    </row>
  </sheetData>
  <mergeCells count="14">
    <mergeCell ref="A52:F52"/>
    <mergeCell ref="A57:F57"/>
    <mergeCell ref="A58:F58"/>
    <mergeCell ref="A1:G1"/>
    <mergeCell ref="A32:G32"/>
    <mergeCell ref="A40:F40"/>
    <mergeCell ref="A45:F45"/>
    <mergeCell ref="A46:F46"/>
    <mergeCell ref="A27:F27"/>
    <mergeCell ref="A9:F9"/>
    <mergeCell ref="A14:F14"/>
    <mergeCell ref="A15:F15"/>
    <mergeCell ref="A21:F21"/>
    <mergeCell ref="A26:F26"/>
  </mergeCells>
  <pageMargins left="0.70866141732283472" right="0.70866141732283472" top="1.1417322834645669" bottom="0.94488188976377963" header="0.31496062992125984" footer="0.31496062992125984"/>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D3FF"/>
  </sheetPr>
  <dimension ref="A1:D54"/>
  <sheetViews>
    <sheetView zoomScale="85" zoomScaleNormal="85" workbookViewId="0">
      <selection activeCell="G15" sqref="G15"/>
    </sheetView>
  </sheetViews>
  <sheetFormatPr defaultColWidth="8.69140625" defaultRowHeight="10.3" x14ac:dyDescent="0.4"/>
  <cols>
    <col min="1" max="1" width="33.4609375" style="1" customWidth="1"/>
    <col min="2" max="2" width="16.69140625" style="1" customWidth="1"/>
    <col min="3" max="3" width="15.53515625" style="1" customWidth="1"/>
    <col min="4" max="4" width="36.4609375" style="1" customWidth="1"/>
    <col min="5" max="16384" width="8.69140625" style="1"/>
  </cols>
  <sheetData>
    <row r="1" spans="1:4" ht="20.25" customHeight="1" thickBot="1" x14ac:dyDescent="0.45">
      <c r="A1" s="75" t="s">
        <v>60</v>
      </c>
      <c r="B1" s="76"/>
      <c r="C1" s="76"/>
      <c r="D1" s="77"/>
    </row>
    <row r="2" spans="1:4" ht="24.65" customHeight="1" thickBot="1" x14ac:dyDescent="0.45">
      <c r="A2" s="29" t="s">
        <v>86</v>
      </c>
      <c r="B2" s="81" t="s">
        <v>28</v>
      </c>
      <c r="C2" s="82"/>
      <c r="D2" s="30" t="s">
        <v>3</v>
      </c>
    </row>
    <row r="3" spans="1:4" ht="10.75" thickBot="1" x14ac:dyDescent="0.45">
      <c r="A3" s="31">
        <v>1</v>
      </c>
      <c r="B3" s="83">
        <v>2</v>
      </c>
      <c r="C3" s="84"/>
      <c r="D3" s="31">
        <v>3</v>
      </c>
    </row>
    <row r="4" spans="1:4" ht="278.14999999999998" thickBot="1" x14ac:dyDescent="0.45">
      <c r="A4" s="23" t="str">
        <f>'PI skaičiuoklė'!B6</f>
        <v>Darbo su asbestu nuostatai
23. Prieš pradėdamas statinių, turinčių konstrukcijose asbesto, griovimo ar jų konstrukcijų ar asbesto pašalinimo darbus, darbdavys turi Valstybinei darbo inspekcijai pateikti informaciją apie įmonės kompetenciją darbuotojų saugos ir sveikatos srityje vykdyti statinių, turinčių konstrukcijose asbesto, griovimo, jų konstrukcijų ar asbesto šalinimo darbus pagal Kompetencijos reikalavimus įmonėms, vykdančioms statinių, turinčių konstrukcijose asbesto, griovimo, jų konstrukcijų ar asbesto šalinimo darbus, patvirtintus Socialinės apsaugos ir darbo ministro.
Kompetencijos reikalavimų įmonėms, vykdančioms statinių, turinčių konstrukcijose asbesto, griovimo, jų konstrukcijų ar asbesto šalinimo darbus, aprašas
6. Įmonės, neparengusios darbų plano, neatitinkančios kompetencijos reikalavimų, nustatytų šiame apraše, negali pradėti statinių, turinčių konstrukcijose asbesto, griovimo, jų konstrukcijų ar asbesto šalinimo darbų.</v>
      </c>
      <c r="B4" s="4"/>
      <c r="C4" s="4"/>
      <c r="D4" s="4"/>
    </row>
    <row r="5" spans="1:4" ht="10.75" thickBot="1" x14ac:dyDescent="0.45">
      <c r="A5" s="8" t="str">
        <f>'PI skaičiuoklė'!C7</f>
        <v xml:space="preserve">Surinkti dokumentus leidimui gauti </v>
      </c>
      <c r="B5" s="4"/>
      <c r="C5" s="4"/>
      <c r="D5" s="4"/>
    </row>
    <row r="6" spans="1:4" ht="10.75" thickBot="1" x14ac:dyDescent="0.45">
      <c r="A6" s="12"/>
      <c r="B6" s="5" t="s">
        <v>20</v>
      </c>
      <c r="C6" s="5">
        <v>0</v>
      </c>
      <c r="D6" s="5">
        <f>+C6</f>
        <v>0</v>
      </c>
    </row>
    <row r="7" spans="1:4" ht="10.75" thickBot="1" x14ac:dyDescent="0.45">
      <c r="A7" s="12"/>
      <c r="B7" s="5" t="s">
        <v>21</v>
      </c>
      <c r="C7" s="5">
        <v>0</v>
      </c>
      <c r="D7" s="5">
        <f>+C7</f>
        <v>0</v>
      </c>
    </row>
    <row r="8" spans="1:4" ht="20.149999999999999" customHeight="1" thickBot="1" x14ac:dyDescent="0.45">
      <c r="A8" s="60" t="s">
        <v>29</v>
      </c>
      <c r="B8" s="61"/>
      <c r="C8" s="61"/>
      <c r="D8" s="4">
        <f>SUM(D6:D7)</f>
        <v>0</v>
      </c>
    </row>
    <row r="9" spans="1:4" ht="21" thickBot="1" x14ac:dyDescent="0.45">
      <c r="A9" s="8" t="str">
        <f>'PI skaičiuoklė'!C8</f>
        <v>Pateikti dokumentus Valstybinei darbo inspekcijai</v>
      </c>
      <c r="B9" s="4"/>
      <c r="C9" s="4"/>
      <c r="D9" s="4"/>
    </row>
    <row r="10" spans="1:4" ht="10.75" thickBot="1" x14ac:dyDescent="0.45">
      <c r="A10" s="12"/>
      <c r="B10" s="5" t="s">
        <v>22</v>
      </c>
      <c r="C10" s="5">
        <v>0</v>
      </c>
      <c r="D10" s="5">
        <f>+C10</f>
        <v>0</v>
      </c>
    </row>
    <row r="11" spans="1:4" ht="10.75" thickBot="1" x14ac:dyDescent="0.45">
      <c r="A11" s="12"/>
      <c r="B11" s="5" t="s">
        <v>23</v>
      </c>
      <c r="C11" s="5">
        <v>0</v>
      </c>
      <c r="D11" s="5">
        <f>+C11</f>
        <v>0</v>
      </c>
    </row>
    <row r="12" spans="1:4" ht="10.75" thickBot="1" x14ac:dyDescent="0.45">
      <c r="A12" s="60" t="s">
        <v>30</v>
      </c>
      <c r="B12" s="61"/>
      <c r="C12" s="61"/>
      <c r="D12" s="4">
        <f>SUM(D10:D11)</f>
        <v>0</v>
      </c>
    </row>
    <row r="13" spans="1:4" ht="10.75" thickBot="1" x14ac:dyDescent="0.45">
      <c r="A13" s="8" t="s">
        <v>9</v>
      </c>
      <c r="B13" s="5"/>
      <c r="C13" s="5"/>
      <c r="D13" s="5" t="s">
        <v>9</v>
      </c>
    </row>
    <row r="14" spans="1:4" ht="10.75" thickBot="1" x14ac:dyDescent="0.45">
      <c r="A14" s="63" t="s">
        <v>31</v>
      </c>
      <c r="B14" s="64"/>
      <c r="C14" s="64"/>
      <c r="D14" s="4">
        <f>SUM(D8,D12)</f>
        <v>0</v>
      </c>
    </row>
    <row r="15" spans="1:4" ht="23.5" customHeight="1" thickBot="1" x14ac:dyDescent="0.45">
      <c r="A15" s="23" t="str">
        <f>'PI skaičiuoklė'!B11</f>
        <v>Straipsnis (-iai), punktas (-ai) ir įpareigojimas</v>
      </c>
      <c r="B15" s="5"/>
      <c r="C15" s="5"/>
      <c r="D15" s="5"/>
    </row>
    <row r="16" spans="1:4" ht="10.75" thickBot="1" x14ac:dyDescent="0.45">
      <c r="A16" s="8" t="str">
        <f>'PI skaičiuoklė'!C12</f>
        <v>Veiksmas B1</v>
      </c>
      <c r="B16" s="4"/>
      <c r="C16" s="4"/>
      <c r="D16" s="4"/>
    </row>
    <row r="17" spans="1:4" ht="10.75" thickBot="1" x14ac:dyDescent="0.45">
      <c r="A17" s="12"/>
      <c r="B17" s="5" t="s">
        <v>24</v>
      </c>
      <c r="C17" s="5">
        <v>0</v>
      </c>
      <c r="D17" s="5">
        <f>+C17</f>
        <v>0</v>
      </c>
    </row>
    <row r="18" spans="1:4" ht="10.75" thickBot="1" x14ac:dyDescent="0.45">
      <c r="A18" s="12"/>
      <c r="B18" s="5" t="s">
        <v>25</v>
      </c>
      <c r="C18" s="5">
        <v>0</v>
      </c>
      <c r="D18" s="5">
        <f>+C18</f>
        <v>0</v>
      </c>
    </row>
    <row r="19" spans="1:4" ht="10.75" thickBot="1" x14ac:dyDescent="0.45">
      <c r="A19" s="60" t="s">
        <v>32</v>
      </c>
      <c r="B19" s="61"/>
      <c r="C19" s="61"/>
      <c r="D19" s="4">
        <f>SUM(D17:D18)</f>
        <v>0</v>
      </c>
    </row>
    <row r="20" spans="1:4" ht="10.75" thickBot="1" x14ac:dyDescent="0.45">
      <c r="A20" s="8" t="str">
        <f>'PI skaičiuoklė'!C13</f>
        <v>Veiksmas B2</v>
      </c>
      <c r="B20" s="4"/>
      <c r="C20" s="4"/>
      <c r="D20" s="37"/>
    </row>
    <row r="21" spans="1:4" ht="10.75" thickBot="1" x14ac:dyDescent="0.45">
      <c r="A21" s="12"/>
      <c r="B21" s="5" t="s">
        <v>26</v>
      </c>
      <c r="C21" s="5">
        <v>0</v>
      </c>
      <c r="D21" s="5">
        <f>+C21</f>
        <v>0</v>
      </c>
    </row>
    <row r="22" spans="1:4" ht="10.75" thickBot="1" x14ac:dyDescent="0.45">
      <c r="A22" s="12"/>
      <c r="B22" s="5" t="s">
        <v>27</v>
      </c>
      <c r="C22" s="5">
        <v>0</v>
      </c>
      <c r="D22" s="5">
        <f>+C22</f>
        <v>0</v>
      </c>
    </row>
    <row r="23" spans="1:4" ht="10.75" thickBot="1" x14ac:dyDescent="0.45">
      <c r="A23" s="60" t="s">
        <v>33</v>
      </c>
      <c r="B23" s="61"/>
      <c r="C23" s="61"/>
      <c r="D23" s="4">
        <f>SUM(D21:D22)</f>
        <v>0</v>
      </c>
    </row>
    <row r="24" spans="1:4" ht="10.75" thickBot="1" x14ac:dyDescent="0.45">
      <c r="A24" s="12"/>
      <c r="B24" s="5" t="s">
        <v>9</v>
      </c>
      <c r="C24" s="5"/>
      <c r="D24" s="5" t="s">
        <v>15</v>
      </c>
    </row>
    <row r="25" spans="1:4" ht="10.75" thickBot="1" x14ac:dyDescent="0.45">
      <c r="A25" s="63" t="s">
        <v>34</v>
      </c>
      <c r="B25" s="64"/>
      <c r="C25" s="64"/>
      <c r="D25" s="37">
        <f>SUM(D19,D23)</f>
        <v>0</v>
      </c>
    </row>
    <row r="29" spans="1:4" ht="10.75" thickBot="1" x14ac:dyDescent="0.45"/>
    <row r="30" spans="1:4" ht="10.75" thickBot="1" x14ac:dyDescent="0.45">
      <c r="A30" s="78" t="s">
        <v>61</v>
      </c>
      <c r="B30" s="79"/>
      <c r="C30" s="79"/>
      <c r="D30" s="80"/>
    </row>
    <row r="31" spans="1:4" ht="36.75" customHeight="1" thickBot="1" x14ac:dyDescent="0.45">
      <c r="A31" s="29" t="s">
        <v>87</v>
      </c>
      <c r="B31" s="81" t="s">
        <v>28</v>
      </c>
      <c r="C31" s="82"/>
      <c r="D31" s="30" t="s">
        <v>3</v>
      </c>
    </row>
    <row r="32" spans="1:4" ht="10.75" thickBot="1" x14ac:dyDescent="0.45">
      <c r="A32" s="31">
        <v>1</v>
      </c>
      <c r="B32" s="83">
        <v>2</v>
      </c>
      <c r="C32" s="84"/>
      <c r="D32" s="31">
        <v>3</v>
      </c>
    </row>
    <row r="33" spans="1:4" ht="219.45" customHeight="1" thickBot="1" x14ac:dyDescent="0.45">
      <c r="A33" s="23" t="str">
        <f>'PI skaičiuoklė'!B19</f>
        <v>2 straipsnis. 18 straipsnio pakeitimas
Papildyti 18 straipsnį 10 ir 11 dalimis:
„&lt;...&gt;
11. Statybos darbams, kuriais ardomos ar pertvarkomos statinio konstrukcijos, kuriose yra asbesto ar asbesto turinčių medžiagų, ir (ar) pašalinamas asbestas ar asbesto turinčios medžiagos, (toliau – su asbesto poveikiu susiję statybos darbai) vykdyti darbdavys turi turėti galiojantį Lietuvos Respublikoje ar kitoje Europos Sąjungos valstybėje narėje arba kitoje Europos ekonominės erdvės valstybėje išduotą leidimą vykdyti statybos darbus veikiant asbestui (toliau – leidimas), patvirtinantį darbuotojų apsaugą nuo asbesto poveikio.“
3 straipsnis. Įstatymo papildymas 181 straipsniu
Papildyti Įstatymą 181 straipsniu:
„181 straipsnis. Leidimo išdavimas, galiojimo sustabdymas, galiojimo sustabdymo panaikinimas, galiojimo panaikinimas ir išdavimo sąlygų laikymosi priežiūra
&lt;...&gt;
2. Leidimas išduodamas, jeigu darbdavys atitinka šiuos reikalavimus:
1) įsipareigoja įgyvendinti Darbuotojų apsaugos nuo asbesto keliamos rizikos nuostatuose nustatytus darbuotojų patiriamos asbesto ekspozicijos darbo vietoje mažinimo reikalavimus dėl asbesto ekspoziciją patiriančių arba galinčių patirti darbuotojų skaičiaus mažinimo, darbo procesų organizavimo, darbuotojų švarinimo, apsaugos priemonių, kai darbai atliekami uždarose patalpose, patalpų ir įrenginių priežiūros, asbesto bei asbesto turinčių medžiagų laikymo ir transportavimo ir atliekų tvarkymo; 
2) pagrindžia, kad darbuotojai, patiriantys ar galintys patirti asbesto ekspoziciją, yra apmokyti, taip pat įsipareigoja tęsti darbuotojų mokymą pagal Darbuotojų apsaugos nuo asbesto keliamos rizikos nuostatų reikalavimus.
&lt;...&gt;"</v>
      </c>
      <c r="B33" s="4"/>
      <c r="C33" s="4"/>
      <c r="D33" s="4"/>
    </row>
    <row r="34" spans="1:4" ht="10.5" customHeight="1" thickBot="1" x14ac:dyDescent="0.45">
      <c r="A34" s="8" t="str">
        <f>'PI skaičiuoklė'!C20</f>
        <v xml:space="preserve">Surinkti dokumentus leidimui gauti </v>
      </c>
      <c r="B34" s="4"/>
      <c r="C34" s="4"/>
      <c r="D34" s="4"/>
    </row>
    <row r="35" spans="1:4" ht="10.75" thickBot="1" x14ac:dyDescent="0.45">
      <c r="A35" s="12"/>
      <c r="B35" s="5" t="s">
        <v>20</v>
      </c>
      <c r="C35" s="5">
        <v>0</v>
      </c>
      <c r="D35" s="5">
        <f>+C35</f>
        <v>0</v>
      </c>
    </row>
    <row r="36" spans="1:4" ht="10.75" thickBot="1" x14ac:dyDescent="0.45">
      <c r="A36" s="12"/>
      <c r="B36" s="5" t="s">
        <v>21</v>
      </c>
      <c r="C36" s="5">
        <v>0</v>
      </c>
      <c r="D36" s="5">
        <f>+C36</f>
        <v>0</v>
      </c>
    </row>
    <row r="37" spans="1:4" ht="10.75" thickBot="1" x14ac:dyDescent="0.45">
      <c r="A37" s="60" t="s">
        <v>29</v>
      </c>
      <c r="B37" s="61"/>
      <c r="C37" s="61"/>
      <c r="D37" s="4">
        <f>SUM(D35:D36)</f>
        <v>0</v>
      </c>
    </row>
    <row r="38" spans="1:4" ht="10" customHeight="1" thickBot="1" x14ac:dyDescent="0.45">
      <c r="A38" s="8" t="str">
        <f>'PI skaičiuoklė'!C21</f>
        <v>Pateikti dokumentus Valstybinei darbo inspekcijai</v>
      </c>
      <c r="B38" s="4"/>
      <c r="C38" s="4"/>
      <c r="D38" s="4"/>
    </row>
    <row r="39" spans="1:4" ht="10.75" thickBot="1" x14ac:dyDescent="0.45">
      <c r="A39" s="12"/>
      <c r="B39" s="5" t="s">
        <v>22</v>
      </c>
      <c r="C39" s="5">
        <v>0</v>
      </c>
      <c r="D39" s="5">
        <f>+C39</f>
        <v>0</v>
      </c>
    </row>
    <row r="40" spans="1:4" ht="10.75" thickBot="1" x14ac:dyDescent="0.45">
      <c r="A40" s="12"/>
      <c r="B40" s="5" t="s">
        <v>23</v>
      </c>
      <c r="C40" s="5">
        <v>0</v>
      </c>
      <c r="D40" s="5">
        <f>+C40</f>
        <v>0</v>
      </c>
    </row>
    <row r="41" spans="1:4" ht="10.75" thickBot="1" x14ac:dyDescent="0.45">
      <c r="A41" s="60" t="s">
        <v>30</v>
      </c>
      <c r="B41" s="61"/>
      <c r="C41" s="61"/>
      <c r="D41" s="4">
        <f>SUM(D39:D40)</f>
        <v>0</v>
      </c>
    </row>
    <row r="42" spans="1:4" ht="10.75" thickBot="1" x14ac:dyDescent="0.45">
      <c r="A42" s="8" t="s">
        <v>9</v>
      </c>
      <c r="B42" s="5"/>
      <c r="C42" s="5"/>
      <c r="D42" s="5" t="s">
        <v>9</v>
      </c>
    </row>
    <row r="43" spans="1:4" ht="10.75" thickBot="1" x14ac:dyDescent="0.45">
      <c r="A43" s="63" t="s">
        <v>31</v>
      </c>
      <c r="B43" s="64"/>
      <c r="C43" s="64"/>
      <c r="D43" s="4">
        <f>SUM(D37,D41)</f>
        <v>0</v>
      </c>
    </row>
    <row r="44" spans="1:4" ht="21" thickBot="1" x14ac:dyDescent="0.45">
      <c r="A44" s="23" t="str">
        <f>'PI skaičiuoklė'!B24</f>
        <v>Straipsnis (-iai), punktas (-ai) ir įpareigojimas</v>
      </c>
      <c r="B44" s="5"/>
      <c r="C44" s="5"/>
      <c r="D44" s="5"/>
    </row>
    <row r="45" spans="1:4" ht="10.75" thickBot="1" x14ac:dyDescent="0.45">
      <c r="A45" s="8" t="str">
        <f>'PI skaičiuoklė'!C25</f>
        <v>Veiksmas B1</v>
      </c>
      <c r="B45" s="4"/>
      <c r="C45" s="4"/>
      <c r="D45" s="4"/>
    </row>
    <row r="46" spans="1:4" ht="10.75" thickBot="1" x14ac:dyDescent="0.45">
      <c r="A46" s="12"/>
      <c r="B46" s="5" t="s">
        <v>24</v>
      </c>
      <c r="C46" s="5">
        <v>0</v>
      </c>
      <c r="D46" s="5">
        <f>+C46</f>
        <v>0</v>
      </c>
    </row>
    <row r="47" spans="1:4" ht="10.75" thickBot="1" x14ac:dyDescent="0.45">
      <c r="A47" s="12"/>
      <c r="B47" s="5" t="s">
        <v>25</v>
      </c>
      <c r="C47" s="5">
        <v>0</v>
      </c>
      <c r="D47" s="5">
        <f>+C47</f>
        <v>0</v>
      </c>
    </row>
    <row r="48" spans="1:4" ht="10.75" thickBot="1" x14ac:dyDescent="0.45">
      <c r="A48" s="60" t="s">
        <v>32</v>
      </c>
      <c r="B48" s="61"/>
      <c r="C48" s="61"/>
      <c r="D48" s="4">
        <f>SUM(D46:D47)</f>
        <v>0</v>
      </c>
    </row>
    <row r="49" spans="1:4" ht="10.75" thickBot="1" x14ac:dyDescent="0.45">
      <c r="A49" s="8" t="str">
        <f>'PI skaičiuoklė'!C26</f>
        <v>Veiksmas B2</v>
      </c>
      <c r="B49" s="4"/>
      <c r="C49" s="4"/>
      <c r="D49" s="4"/>
    </row>
    <row r="50" spans="1:4" ht="10.75" thickBot="1" x14ac:dyDescent="0.45">
      <c r="A50" s="12"/>
      <c r="B50" s="5" t="s">
        <v>26</v>
      </c>
      <c r="C50" s="5">
        <v>0</v>
      </c>
      <c r="D50" s="5">
        <f>+C50</f>
        <v>0</v>
      </c>
    </row>
    <row r="51" spans="1:4" ht="10.75" thickBot="1" x14ac:dyDescent="0.45">
      <c r="A51" s="12"/>
      <c r="B51" s="5" t="s">
        <v>27</v>
      </c>
      <c r="C51" s="5">
        <v>0</v>
      </c>
      <c r="D51" s="5">
        <f>+C51</f>
        <v>0</v>
      </c>
    </row>
    <row r="52" spans="1:4" ht="10.75" thickBot="1" x14ac:dyDescent="0.45">
      <c r="A52" s="60" t="s">
        <v>33</v>
      </c>
      <c r="B52" s="61"/>
      <c r="C52" s="61"/>
      <c r="D52" s="4">
        <f>SUM(D50:D51)</f>
        <v>0</v>
      </c>
    </row>
    <row r="53" spans="1:4" ht="10.75" thickBot="1" x14ac:dyDescent="0.45">
      <c r="A53" s="12"/>
      <c r="B53" s="5" t="s">
        <v>9</v>
      </c>
      <c r="C53" s="5"/>
      <c r="D53" s="5" t="s">
        <v>15</v>
      </c>
    </row>
    <row r="54" spans="1:4" ht="10.75" thickBot="1" x14ac:dyDescent="0.45">
      <c r="A54" s="63" t="s">
        <v>34</v>
      </c>
      <c r="B54" s="64"/>
      <c r="C54" s="64"/>
      <c r="D54" s="4">
        <f>SUM(D48,D52)</f>
        <v>0</v>
      </c>
    </row>
  </sheetData>
  <mergeCells count="18">
    <mergeCell ref="A48:C48"/>
    <mergeCell ref="A52:C52"/>
    <mergeCell ref="A54:C54"/>
    <mergeCell ref="A1:D1"/>
    <mergeCell ref="A30:D30"/>
    <mergeCell ref="A37:C37"/>
    <mergeCell ref="A41:C41"/>
    <mergeCell ref="A43:C43"/>
    <mergeCell ref="A25:C25"/>
    <mergeCell ref="A8:C8"/>
    <mergeCell ref="A12:C12"/>
    <mergeCell ref="A14:C14"/>
    <mergeCell ref="A19:C19"/>
    <mergeCell ref="A23:C23"/>
    <mergeCell ref="B2:C2"/>
    <mergeCell ref="B3:C3"/>
    <mergeCell ref="B31:C31"/>
    <mergeCell ref="B32:C32"/>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44BBA4"/>
  </sheetPr>
  <dimension ref="A1:E57"/>
  <sheetViews>
    <sheetView topLeftCell="A4" zoomScale="85" zoomScaleNormal="85" workbookViewId="0">
      <selection sqref="A1:E1"/>
    </sheetView>
  </sheetViews>
  <sheetFormatPr defaultColWidth="8.69140625" defaultRowHeight="10.3" x14ac:dyDescent="0.4"/>
  <cols>
    <col min="1" max="1" width="28.53515625" style="1" customWidth="1"/>
    <col min="2" max="2" width="13" style="1" customWidth="1"/>
    <col min="3" max="3" width="22.53515625" style="1" customWidth="1"/>
    <col min="4" max="4" width="37.4609375" style="1" customWidth="1"/>
    <col min="5" max="5" width="17.69140625" style="1" customWidth="1"/>
    <col min="6" max="16384" width="8.69140625" style="1"/>
  </cols>
  <sheetData>
    <row r="1" spans="1:5" ht="16.5" customHeight="1" thickBot="1" x14ac:dyDescent="0.45">
      <c r="A1" s="75" t="s">
        <v>62</v>
      </c>
      <c r="B1" s="76"/>
      <c r="C1" s="76"/>
      <c r="D1" s="76"/>
      <c r="E1" s="77"/>
    </row>
    <row r="2" spans="1:5" ht="44.25" customHeight="1" thickBot="1" x14ac:dyDescent="0.45">
      <c r="A2" s="29" t="s">
        <v>86</v>
      </c>
      <c r="B2" s="30" t="s">
        <v>88</v>
      </c>
      <c r="C2" s="30" t="s">
        <v>59</v>
      </c>
      <c r="D2" s="30" t="s">
        <v>89</v>
      </c>
      <c r="E2" s="30" t="s">
        <v>4</v>
      </c>
    </row>
    <row r="3" spans="1:5" ht="13.5" customHeight="1" thickBot="1" x14ac:dyDescent="0.45">
      <c r="A3" s="31">
        <v>1</v>
      </c>
      <c r="B3" s="32">
        <v>2</v>
      </c>
      <c r="C3" s="32">
        <v>3</v>
      </c>
      <c r="D3" s="32">
        <v>4</v>
      </c>
      <c r="E3" s="32">
        <v>5</v>
      </c>
    </row>
    <row r="4" spans="1:5" ht="319.3" thickBot="1" x14ac:dyDescent="0.45">
      <c r="A4" s="23" t="str">
        <f>'PI skaičiuoklė'!B6</f>
        <v>Darbo su asbestu nuostatai
23. Prieš pradėdamas statinių, turinčių konstrukcijose asbesto, griovimo ar jų konstrukcijų ar asbesto pašalinimo darbus, darbdavys turi Valstybinei darbo inspekcijai pateikti informaciją apie įmonės kompetenciją darbuotojų saugos ir sveikatos srityje vykdyti statinių, turinčių konstrukcijose asbesto, griovimo, jų konstrukcijų ar asbesto šalinimo darbus pagal Kompetencijos reikalavimus įmonėms, vykdančioms statinių, turinčių konstrukcijose asbesto, griovimo, jų konstrukcijų ar asbesto šalinimo darbus, patvirtintus Socialinės apsaugos ir darbo ministro.
Kompetencijos reikalavimų įmonėms, vykdančioms statinių, turinčių konstrukcijose asbesto, griovimo, jų konstrukcijų ar asbesto šalinimo darbus, aprašas
6. Įmonės, neparengusios darbų plano, neatitinkančios kompetencijos reikalavimų, nustatytų šiame apraše, negali pradėti statinių, turinčių konstrukcijose asbesto, griovimo, jų konstrukcijų ar asbesto šalinimo darbų.</v>
      </c>
      <c r="B4" s="4"/>
      <c r="C4" s="4"/>
      <c r="D4" s="4"/>
      <c r="E4" s="4"/>
    </row>
    <row r="5" spans="1:5" ht="10.75" thickBot="1" x14ac:dyDescent="0.45">
      <c r="A5" s="8" t="str">
        <f>'PI skaičiuoklė'!C7</f>
        <v xml:space="preserve">Surinkti dokumentus leidimui gauti </v>
      </c>
      <c r="B5" s="4"/>
      <c r="C5" s="4"/>
      <c r="D5" s="4"/>
      <c r="E5" s="4"/>
    </row>
    <row r="6" spans="1:5" ht="10.75" thickBot="1" x14ac:dyDescent="0.45">
      <c r="A6" s="12"/>
      <c r="B6" s="5" t="s">
        <v>20</v>
      </c>
      <c r="C6" s="5">
        <v>0</v>
      </c>
      <c r="D6" s="5">
        <v>0</v>
      </c>
      <c r="E6" s="5">
        <f>+C6*D6</f>
        <v>0</v>
      </c>
    </row>
    <row r="7" spans="1:5" ht="10.75" thickBot="1" x14ac:dyDescent="0.45">
      <c r="A7" s="12"/>
      <c r="B7" s="5" t="s">
        <v>21</v>
      </c>
      <c r="C7" s="5">
        <v>0</v>
      </c>
      <c r="D7" s="5">
        <v>0</v>
      </c>
      <c r="E7" s="5">
        <f>+C7*D7</f>
        <v>0</v>
      </c>
    </row>
    <row r="8" spans="1:5" ht="14.15" customHeight="1" thickBot="1" x14ac:dyDescent="0.45">
      <c r="A8" s="60" t="s">
        <v>35</v>
      </c>
      <c r="B8" s="61"/>
      <c r="C8" s="61"/>
      <c r="D8" s="62"/>
      <c r="E8" s="5">
        <f>SUM(E6:E7)</f>
        <v>0</v>
      </c>
    </row>
    <row r="9" spans="1:5" ht="21" thickBot="1" x14ac:dyDescent="0.45">
      <c r="A9" s="8" t="str">
        <f>'PI skaičiuoklė'!C8</f>
        <v>Pateikti dokumentus Valstybinei darbo inspekcijai</v>
      </c>
      <c r="B9" s="4"/>
      <c r="C9" s="4"/>
      <c r="D9" s="4"/>
      <c r="E9" s="4"/>
    </row>
    <row r="10" spans="1:5" ht="10.75" thickBot="1" x14ac:dyDescent="0.45">
      <c r="A10" s="12"/>
      <c r="B10" s="5" t="s">
        <v>22</v>
      </c>
      <c r="C10" s="5">
        <v>0</v>
      </c>
      <c r="D10" s="5">
        <v>0</v>
      </c>
      <c r="E10" s="5">
        <f t="shared" ref="E10:E11" si="0">+C10*D10</f>
        <v>0</v>
      </c>
    </row>
    <row r="11" spans="1:5" ht="10.75" thickBot="1" x14ac:dyDescent="0.45">
      <c r="A11" s="12"/>
      <c r="B11" s="5" t="s">
        <v>23</v>
      </c>
      <c r="C11" s="5">
        <v>0</v>
      </c>
      <c r="D11" s="5">
        <v>0</v>
      </c>
      <c r="E11" s="5">
        <f t="shared" si="0"/>
        <v>0</v>
      </c>
    </row>
    <row r="12" spans="1:5" ht="10.75" thickBot="1" x14ac:dyDescent="0.45">
      <c r="A12" s="60" t="s">
        <v>36</v>
      </c>
      <c r="B12" s="61"/>
      <c r="C12" s="61"/>
      <c r="D12" s="62"/>
      <c r="E12" s="5">
        <f>SUM(E10:E11)</f>
        <v>0</v>
      </c>
    </row>
    <row r="13" spans="1:5" ht="10.75" thickBot="1" x14ac:dyDescent="0.45">
      <c r="A13" s="12"/>
      <c r="B13" s="5" t="s">
        <v>9</v>
      </c>
      <c r="C13" s="5">
        <v>0</v>
      </c>
      <c r="D13" s="5"/>
      <c r="E13" s="5" t="s">
        <v>90</v>
      </c>
    </row>
    <row r="14" spans="1:5" ht="10.75" thickBot="1" x14ac:dyDescent="0.45">
      <c r="A14" s="63" t="s">
        <v>37</v>
      </c>
      <c r="B14" s="64"/>
      <c r="C14" s="64"/>
      <c r="D14" s="65"/>
      <c r="E14" s="4">
        <f>SUM(E8,E12)</f>
        <v>0</v>
      </c>
    </row>
    <row r="15" spans="1:5" ht="21" thickBot="1" x14ac:dyDescent="0.45">
      <c r="A15" s="23" t="str">
        <f>'PI skaičiuoklė'!B11</f>
        <v>Straipsnis (-iai), punktas (-ai) ir įpareigojimas</v>
      </c>
      <c r="B15" s="4"/>
      <c r="C15" s="4"/>
      <c r="D15" s="4"/>
      <c r="E15" s="4"/>
    </row>
    <row r="16" spans="1:5" ht="10.75" thickBot="1" x14ac:dyDescent="0.45">
      <c r="A16" s="8" t="str">
        <f>'PI skaičiuoklė'!C12</f>
        <v>Veiksmas B1</v>
      </c>
      <c r="B16" s="4"/>
      <c r="C16" s="4"/>
      <c r="D16" s="4"/>
      <c r="E16" s="4"/>
    </row>
    <row r="17" spans="1:5" ht="10.75" thickBot="1" x14ac:dyDescent="0.45">
      <c r="A17" s="12"/>
      <c r="B17" s="5" t="s">
        <v>24</v>
      </c>
      <c r="C17" s="5">
        <v>0</v>
      </c>
      <c r="D17" s="5">
        <v>0</v>
      </c>
      <c r="E17" s="5">
        <f t="shared" ref="E17:E18" si="1">+C17*D17</f>
        <v>0</v>
      </c>
    </row>
    <row r="18" spans="1:5" ht="10.75" thickBot="1" x14ac:dyDescent="0.45">
      <c r="A18" s="12"/>
      <c r="B18" s="5" t="s">
        <v>25</v>
      </c>
      <c r="C18" s="5">
        <v>0</v>
      </c>
      <c r="D18" s="5">
        <v>0</v>
      </c>
      <c r="E18" s="5">
        <f t="shared" si="1"/>
        <v>0</v>
      </c>
    </row>
    <row r="19" spans="1:5" ht="10.75" thickBot="1" x14ac:dyDescent="0.45">
      <c r="A19" s="60" t="s">
        <v>38</v>
      </c>
      <c r="B19" s="61"/>
      <c r="C19" s="61"/>
      <c r="D19" s="62"/>
      <c r="E19" s="5">
        <f>SUM(E17:E18)</f>
        <v>0</v>
      </c>
    </row>
    <row r="20" spans="1:5" ht="10.75" thickBot="1" x14ac:dyDescent="0.45">
      <c r="A20" s="8" t="str">
        <f>'PI skaičiuoklė'!C13</f>
        <v>Veiksmas B2</v>
      </c>
      <c r="B20" s="4"/>
      <c r="C20" s="4"/>
      <c r="D20" s="4"/>
      <c r="E20" s="4"/>
    </row>
    <row r="21" spans="1:5" ht="10.75" thickBot="1" x14ac:dyDescent="0.45">
      <c r="A21" s="12"/>
      <c r="B21" s="5" t="s">
        <v>26</v>
      </c>
      <c r="C21" s="5">
        <v>0</v>
      </c>
      <c r="D21" s="5">
        <v>0</v>
      </c>
      <c r="E21" s="5">
        <f t="shared" ref="E21:E22" si="2">+C21*D21</f>
        <v>0</v>
      </c>
    </row>
    <row r="22" spans="1:5" ht="10.75" thickBot="1" x14ac:dyDescent="0.45">
      <c r="A22" s="12"/>
      <c r="B22" s="5" t="s">
        <v>27</v>
      </c>
      <c r="C22" s="5">
        <v>0</v>
      </c>
      <c r="D22" s="5">
        <v>0</v>
      </c>
      <c r="E22" s="5">
        <f t="shared" si="2"/>
        <v>0</v>
      </c>
    </row>
    <row r="23" spans="1:5" ht="10.75" thickBot="1" x14ac:dyDescent="0.45">
      <c r="A23" s="60" t="s">
        <v>40</v>
      </c>
      <c r="B23" s="61"/>
      <c r="C23" s="61"/>
      <c r="D23" s="62"/>
      <c r="E23" s="5">
        <f>SUM(E21:E22)</f>
        <v>0</v>
      </c>
    </row>
    <row r="24" spans="1:5" ht="10.75" thickBot="1" x14ac:dyDescent="0.45">
      <c r="A24" s="12"/>
      <c r="B24" s="5" t="s">
        <v>9</v>
      </c>
      <c r="C24" s="5"/>
      <c r="D24" s="5"/>
      <c r="E24" s="5" t="s">
        <v>15</v>
      </c>
    </row>
    <row r="25" spans="1:5" ht="10.75" thickBot="1" x14ac:dyDescent="0.45">
      <c r="A25" s="63" t="s">
        <v>39</v>
      </c>
      <c r="B25" s="64"/>
      <c r="C25" s="64"/>
      <c r="D25" s="65"/>
      <c r="E25" s="4">
        <f>SUM(E19,E23)</f>
        <v>0</v>
      </c>
    </row>
    <row r="26" spans="1:5" x14ac:dyDescent="0.4">
      <c r="A26" s="27"/>
      <c r="B26" s="27"/>
      <c r="C26" s="27"/>
      <c r="D26" s="27"/>
      <c r="E26" s="33"/>
    </row>
    <row r="27" spans="1:5" x14ac:dyDescent="0.4">
      <c r="A27" s="27"/>
      <c r="B27" s="27"/>
      <c r="C27" s="27"/>
      <c r="D27" s="27"/>
      <c r="E27" s="33"/>
    </row>
    <row r="28" spans="1:5" x14ac:dyDescent="0.4">
      <c r="A28" s="27"/>
      <c r="B28" s="27"/>
      <c r="C28" s="27"/>
      <c r="D28" s="27"/>
      <c r="E28" s="33"/>
    </row>
    <row r="29" spans="1:5" x14ac:dyDescent="0.4">
      <c r="A29" s="27"/>
      <c r="B29" s="27"/>
      <c r="C29" s="27"/>
      <c r="D29" s="27"/>
      <c r="E29" s="33"/>
    </row>
    <row r="30" spans="1:5" x14ac:dyDescent="0.4">
      <c r="A30" s="27"/>
      <c r="B30" s="27"/>
      <c r="C30" s="27"/>
      <c r="D30" s="27"/>
      <c r="E30" s="33"/>
    </row>
    <row r="32" spans="1:5" ht="10.75" thickBot="1" x14ac:dyDescent="0.45"/>
    <row r="33" spans="1:5" ht="19.5" customHeight="1" thickBot="1" x14ac:dyDescent="0.45">
      <c r="A33" s="78" t="s">
        <v>63</v>
      </c>
      <c r="B33" s="79"/>
      <c r="C33" s="79"/>
      <c r="D33" s="79"/>
      <c r="E33" s="80"/>
    </row>
    <row r="34" spans="1:5" ht="31.3" thickBot="1" x14ac:dyDescent="0.45">
      <c r="A34" s="29" t="s">
        <v>87</v>
      </c>
      <c r="B34" s="30" t="s">
        <v>88</v>
      </c>
      <c r="C34" s="30" t="s">
        <v>59</v>
      </c>
      <c r="D34" s="30" t="s">
        <v>89</v>
      </c>
      <c r="E34" s="30" t="s">
        <v>4</v>
      </c>
    </row>
    <row r="35" spans="1:5" ht="10.75" thickBot="1" x14ac:dyDescent="0.45">
      <c r="A35" s="31">
        <v>1</v>
      </c>
      <c r="B35" s="32">
        <v>2</v>
      </c>
      <c r="C35" s="32">
        <v>3</v>
      </c>
      <c r="D35" s="32">
        <v>4</v>
      </c>
      <c r="E35" s="32">
        <v>5</v>
      </c>
    </row>
    <row r="36" spans="1:5" ht="123.45" customHeight="1" thickBot="1" x14ac:dyDescent="0.45">
      <c r="A36" s="23" t="str">
        <f>'PI skaičiuoklė'!B19</f>
        <v>2 straipsnis. 18 straipsnio pakeitimas
Papildyti 18 straipsnį 10 ir 11 dalimis:
„&lt;...&gt;
11. Statybos darbams, kuriais ardomos ar pertvarkomos statinio konstrukcijos, kuriose yra asbesto ar asbesto turinčių medžiagų, ir (ar) pašalinamas asbestas ar asbesto turinčios medžiagos, (toliau – su asbesto poveikiu susiję statybos darbai) vykdyti darbdavys turi turėti galiojantį Lietuvos Respublikoje ar kitoje Europos Sąjungos valstybėje narėje arba kitoje Europos ekonominės erdvės valstybėje išduotą leidimą vykdyti statybos darbus veikiant asbestui (toliau – leidimas), patvirtinantį darbuotojų apsaugą nuo asbesto poveikio.“
3 straipsnis. Įstatymo papildymas 181 straipsniu
Papildyti Įstatymą 181 straipsniu:
„181 straipsnis. Leidimo išdavimas, galiojimo sustabdymas, galiojimo sustabdymo panaikinimas, galiojimo panaikinimas ir išdavimo sąlygų laikymosi priežiūra
&lt;...&gt;
2. Leidimas išduodamas, jeigu darbdavys atitinka šiuos reikalavimus:
1) įsipareigoja įgyvendinti Darbuotojų apsaugos nuo asbesto keliamos rizikos nuostatuose nustatytus darbuotojų patiriamos asbesto ekspozicijos darbo vietoje mažinimo reikalavimus dėl asbesto ekspoziciją patiriančių arba galinčių patirti darbuotojų skaičiaus mažinimo, darbo procesų organizavimo, darbuotojų švarinimo, apsaugos priemonių, kai darbai atliekami uždarose patalpose, patalpų ir įrenginių priežiūros, asbesto bei asbesto turinčių medžiagų laikymo ir transportavimo ir atliekų tvarkymo; 
2) pagrindžia, kad darbuotojai, patiriantys ar galintys patirti asbesto ekspoziciją, yra apmokyti, taip pat įsipareigoja tęsti darbuotojų mokymą pagal Darbuotojų apsaugos nuo asbesto keliamos rizikos nuostatų reikalavimus.
&lt;...&gt;"</v>
      </c>
      <c r="B36" s="4"/>
      <c r="C36" s="4"/>
      <c r="D36" s="4"/>
      <c r="E36" s="4"/>
    </row>
    <row r="37" spans="1:5" ht="10.75" thickBot="1" x14ac:dyDescent="0.45">
      <c r="A37" s="8" t="str">
        <f>'PI skaičiuoklė'!C20</f>
        <v xml:space="preserve">Surinkti dokumentus leidimui gauti </v>
      </c>
      <c r="B37" s="4"/>
      <c r="C37" s="4"/>
      <c r="D37" s="4"/>
      <c r="E37" s="4"/>
    </row>
    <row r="38" spans="1:5" ht="10.75" thickBot="1" x14ac:dyDescent="0.45">
      <c r="A38" s="12"/>
      <c r="B38" s="5" t="s">
        <v>20</v>
      </c>
      <c r="C38" s="5">
        <v>0</v>
      </c>
      <c r="D38" s="5">
        <v>0</v>
      </c>
      <c r="E38" s="5">
        <f>+C38*D38</f>
        <v>0</v>
      </c>
    </row>
    <row r="39" spans="1:5" ht="10.75" thickBot="1" x14ac:dyDescent="0.45">
      <c r="A39" s="12"/>
      <c r="B39" s="5" t="s">
        <v>21</v>
      </c>
      <c r="C39" s="5">
        <v>0</v>
      </c>
      <c r="D39" s="5">
        <v>0</v>
      </c>
      <c r="E39" s="5">
        <f>+C39*D39</f>
        <v>0</v>
      </c>
    </row>
    <row r="40" spans="1:5" ht="10.75" thickBot="1" x14ac:dyDescent="0.45">
      <c r="A40" s="60" t="s">
        <v>35</v>
      </c>
      <c r="B40" s="61"/>
      <c r="C40" s="61"/>
      <c r="D40" s="62"/>
      <c r="E40" s="5">
        <f>SUM(E38:E39)</f>
        <v>0</v>
      </c>
    </row>
    <row r="41" spans="1:5" ht="11.5" customHeight="1" thickBot="1" x14ac:dyDescent="0.45">
      <c r="A41" s="8" t="str">
        <f>'PI skaičiuoklė'!C21</f>
        <v>Pateikti dokumentus Valstybinei darbo inspekcijai</v>
      </c>
      <c r="B41" s="4"/>
      <c r="C41" s="4"/>
      <c r="D41" s="4"/>
      <c r="E41" s="4"/>
    </row>
    <row r="42" spans="1:5" ht="10.75" thickBot="1" x14ac:dyDescent="0.45">
      <c r="A42" s="12"/>
      <c r="B42" s="5" t="s">
        <v>22</v>
      </c>
      <c r="C42" s="5">
        <v>0</v>
      </c>
      <c r="D42" s="5">
        <v>0</v>
      </c>
      <c r="E42" s="5">
        <f t="shared" ref="E42:E43" si="3">+C42*D42</f>
        <v>0</v>
      </c>
    </row>
    <row r="43" spans="1:5" ht="10.75" thickBot="1" x14ac:dyDescent="0.45">
      <c r="A43" s="12"/>
      <c r="B43" s="5" t="s">
        <v>23</v>
      </c>
      <c r="C43" s="5">
        <v>0</v>
      </c>
      <c r="D43" s="5">
        <v>0</v>
      </c>
      <c r="E43" s="5">
        <f t="shared" si="3"/>
        <v>0</v>
      </c>
    </row>
    <row r="44" spans="1:5" ht="10.75" thickBot="1" x14ac:dyDescent="0.45">
      <c r="A44" s="60" t="s">
        <v>36</v>
      </c>
      <c r="B44" s="61"/>
      <c r="C44" s="61"/>
      <c r="D44" s="62"/>
      <c r="E44" s="5">
        <f>SUM(E42:E43)</f>
        <v>0</v>
      </c>
    </row>
    <row r="45" spans="1:5" ht="10.75" thickBot="1" x14ac:dyDescent="0.45">
      <c r="A45" s="12"/>
      <c r="B45" s="5" t="s">
        <v>9</v>
      </c>
      <c r="C45" s="5"/>
      <c r="D45" s="5"/>
      <c r="E45" s="5" t="s">
        <v>90</v>
      </c>
    </row>
    <row r="46" spans="1:5" ht="10.75" thickBot="1" x14ac:dyDescent="0.45">
      <c r="A46" s="63" t="s">
        <v>37</v>
      </c>
      <c r="B46" s="64"/>
      <c r="C46" s="64"/>
      <c r="D46" s="65"/>
      <c r="E46" s="4">
        <f>SUM(E40,E44)</f>
        <v>0</v>
      </c>
    </row>
    <row r="47" spans="1:5" ht="21" thickBot="1" x14ac:dyDescent="0.45">
      <c r="A47" s="23" t="str">
        <f>'PI skaičiuoklė'!B24</f>
        <v>Straipsnis (-iai), punktas (-ai) ir įpareigojimas</v>
      </c>
      <c r="B47" s="4"/>
      <c r="C47" s="4"/>
      <c r="D47" s="4"/>
      <c r="E47" s="4"/>
    </row>
    <row r="48" spans="1:5" ht="10.75" thickBot="1" x14ac:dyDescent="0.45">
      <c r="A48" s="8" t="str">
        <f>'PI skaičiuoklė'!C25</f>
        <v>Veiksmas B1</v>
      </c>
      <c r="B48" s="4"/>
      <c r="C48" s="4"/>
      <c r="D48" s="4"/>
      <c r="E48" s="4"/>
    </row>
    <row r="49" spans="1:5" ht="10.75" thickBot="1" x14ac:dyDescent="0.45">
      <c r="A49" s="12"/>
      <c r="B49" s="5" t="s">
        <v>24</v>
      </c>
      <c r="C49" s="5">
        <v>0</v>
      </c>
      <c r="D49" s="5">
        <v>0</v>
      </c>
      <c r="E49" s="5">
        <f t="shared" ref="E49:E50" si="4">+C49*D49</f>
        <v>0</v>
      </c>
    </row>
    <row r="50" spans="1:5" ht="10.75" thickBot="1" x14ac:dyDescent="0.45">
      <c r="A50" s="12"/>
      <c r="B50" s="5" t="s">
        <v>25</v>
      </c>
      <c r="C50" s="5">
        <v>0</v>
      </c>
      <c r="D50" s="5">
        <v>0</v>
      </c>
      <c r="E50" s="5">
        <f t="shared" si="4"/>
        <v>0</v>
      </c>
    </row>
    <row r="51" spans="1:5" ht="10.75" thickBot="1" x14ac:dyDescent="0.45">
      <c r="A51" s="60" t="s">
        <v>38</v>
      </c>
      <c r="B51" s="61"/>
      <c r="C51" s="61"/>
      <c r="D51" s="62"/>
      <c r="E51" s="5">
        <f>SUM(E49:E50)</f>
        <v>0</v>
      </c>
    </row>
    <row r="52" spans="1:5" ht="10.75" thickBot="1" x14ac:dyDescent="0.45">
      <c r="A52" s="8" t="str">
        <f>'PI skaičiuoklė'!C26</f>
        <v>Veiksmas B2</v>
      </c>
      <c r="B52" s="4"/>
      <c r="C52" s="4"/>
      <c r="D52" s="4"/>
      <c r="E52" s="4"/>
    </row>
    <row r="53" spans="1:5" ht="10.75" thickBot="1" x14ac:dyDescent="0.45">
      <c r="A53" s="12"/>
      <c r="B53" s="5" t="s">
        <v>26</v>
      </c>
      <c r="C53" s="5">
        <v>0</v>
      </c>
      <c r="D53" s="5">
        <v>0</v>
      </c>
      <c r="E53" s="5">
        <f t="shared" ref="E53:E54" si="5">+C53*D53</f>
        <v>0</v>
      </c>
    </row>
    <row r="54" spans="1:5" ht="10.75" thickBot="1" x14ac:dyDescent="0.45">
      <c r="A54" s="12"/>
      <c r="B54" s="5" t="s">
        <v>27</v>
      </c>
      <c r="C54" s="5">
        <v>0</v>
      </c>
      <c r="D54" s="5">
        <v>0</v>
      </c>
      <c r="E54" s="5">
        <f t="shared" si="5"/>
        <v>0</v>
      </c>
    </row>
    <row r="55" spans="1:5" ht="10.75" thickBot="1" x14ac:dyDescent="0.45">
      <c r="A55" s="60" t="s">
        <v>40</v>
      </c>
      <c r="B55" s="61"/>
      <c r="C55" s="61"/>
      <c r="D55" s="62"/>
      <c r="E55" s="5">
        <f>SUM(E53:E54)</f>
        <v>0</v>
      </c>
    </row>
    <row r="56" spans="1:5" ht="10.75" thickBot="1" x14ac:dyDescent="0.45">
      <c r="A56" s="12"/>
      <c r="B56" s="5" t="s">
        <v>9</v>
      </c>
      <c r="C56" s="5"/>
      <c r="D56" s="5"/>
      <c r="E56" s="5" t="s">
        <v>15</v>
      </c>
    </row>
    <row r="57" spans="1:5" ht="10.75" thickBot="1" x14ac:dyDescent="0.45">
      <c r="A57" s="63" t="s">
        <v>39</v>
      </c>
      <c r="B57" s="64"/>
      <c r="C57" s="64"/>
      <c r="D57" s="65"/>
      <c r="E57" s="4">
        <f>SUM(E51,E55)</f>
        <v>0</v>
      </c>
    </row>
  </sheetData>
  <mergeCells count="14">
    <mergeCell ref="A51:D51"/>
    <mergeCell ref="A55:D55"/>
    <mergeCell ref="A57:D57"/>
    <mergeCell ref="A1:E1"/>
    <mergeCell ref="A33:E33"/>
    <mergeCell ref="A40:D40"/>
    <mergeCell ref="A44:D44"/>
    <mergeCell ref="A46:D46"/>
    <mergeCell ref="A25:D25"/>
    <mergeCell ref="A8:D8"/>
    <mergeCell ref="A12:D12"/>
    <mergeCell ref="A14:D14"/>
    <mergeCell ref="A19:D19"/>
    <mergeCell ref="A23:D2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2F1F0"/>
  </sheetPr>
  <dimension ref="A1:C56"/>
  <sheetViews>
    <sheetView zoomScale="85" zoomScaleNormal="85" workbookViewId="0">
      <selection sqref="A1:C1"/>
    </sheetView>
  </sheetViews>
  <sheetFormatPr defaultColWidth="8.69140625" defaultRowHeight="10.3" x14ac:dyDescent="0.4"/>
  <cols>
    <col min="1" max="1" width="39" style="1" customWidth="1"/>
    <col min="2" max="2" width="30.15234375" style="1" customWidth="1"/>
    <col min="3" max="3" width="24.53515625" style="1" customWidth="1"/>
    <col min="4" max="16384" width="8.69140625" style="1"/>
  </cols>
  <sheetData>
    <row r="1" spans="1:3" ht="21" customHeight="1" thickBot="1" x14ac:dyDescent="0.45">
      <c r="A1" s="69" t="s">
        <v>91</v>
      </c>
      <c r="B1" s="70"/>
      <c r="C1" s="71"/>
    </row>
    <row r="2" spans="1:3" ht="26.5" customHeight="1" thickBot="1" x14ac:dyDescent="0.45">
      <c r="A2" s="29" t="s">
        <v>86</v>
      </c>
      <c r="B2" s="30" t="s">
        <v>41</v>
      </c>
      <c r="C2" s="30" t="s">
        <v>42</v>
      </c>
    </row>
    <row r="3" spans="1:3" ht="11.25" customHeight="1" thickBot="1" x14ac:dyDescent="0.45">
      <c r="A3" s="31">
        <v>1</v>
      </c>
      <c r="B3" s="32">
        <v>2</v>
      </c>
      <c r="C3" s="32">
        <v>3</v>
      </c>
    </row>
    <row r="4" spans="1:3" ht="96" customHeight="1" thickBot="1" x14ac:dyDescent="0.45">
      <c r="A4" s="23" t="str">
        <f>'PI skaičiuoklė'!B6</f>
        <v>Darbo su asbestu nuostatai
23. Prieš pradėdamas statinių, turinčių konstrukcijose asbesto, griovimo ar jų konstrukcijų ar asbesto pašalinimo darbus, darbdavys turi Valstybinei darbo inspekcijai pateikti informaciją apie įmonės kompetenciją darbuotojų saugos ir sveikatos srityje vykdyti statinių, turinčių konstrukcijose asbesto, griovimo, jų konstrukcijų ar asbesto šalinimo darbus pagal Kompetencijos reikalavimus įmonėms, vykdančioms statinių, turinčių konstrukcijose asbesto, griovimo, jų konstrukcijų ar asbesto šalinimo darbus, patvirtintus Socialinės apsaugos ir darbo ministro.
Kompetencijos reikalavimų įmonėms, vykdančioms statinių, turinčių konstrukcijose asbesto, griovimo, jų konstrukcijų ar asbesto šalinimo darbus, aprašas
6. Įmonės, neparengusios darbų plano, neatitinkančios kompetencijos reikalavimų, nustatytų šiame apraše, negali pradėti statinių, turinčių konstrukcijose asbesto, griovimo, jų konstrukcijų ar asbesto šalinimo darbų.</v>
      </c>
      <c r="B4" s="4"/>
      <c r="C4" s="4"/>
    </row>
    <row r="5" spans="1:3" ht="10.75" thickBot="1" x14ac:dyDescent="0.45">
      <c r="A5" s="8" t="str">
        <f>'PI skaičiuoklė'!C7</f>
        <v xml:space="preserve">Surinkti dokumentus leidimui gauti </v>
      </c>
      <c r="B5" s="4"/>
      <c r="C5" s="4"/>
    </row>
    <row r="6" spans="1:3" ht="10.75" thickBot="1" x14ac:dyDescent="0.45">
      <c r="A6" s="12"/>
      <c r="B6" s="5" t="s">
        <v>20</v>
      </c>
      <c r="C6" s="5">
        <v>0</v>
      </c>
    </row>
    <row r="7" spans="1:3" ht="10.75" thickBot="1" x14ac:dyDescent="0.45">
      <c r="A7" s="12"/>
      <c r="B7" s="5" t="s">
        <v>21</v>
      </c>
      <c r="C7" s="5">
        <v>0</v>
      </c>
    </row>
    <row r="8" spans="1:3" ht="12" customHeight="1" thickBot="1" x14ac:dyDescent="0.45">
      <c r="A8" s="60" t="s">
        <v>43</v>
      </c>
      <c r="B8" s="62"/>
      <c r="C8" s="5">
        <f>SUM(C6:C7)</f>
        <v>0</v>
      </c>
    </row>
    <row r="9" spans="1:3" ht="10.75" thickBot="1" x14ac:dyDescent="0.45">
      <c r="A9" s="8" t="str">
        <f>'PI skaičiuoklė'!C8</f>
        <v>Pateikti dokumentus Valstybinei darbo inspekcijai</v>
      </c>
      <c r="B9" s="4"/>
      <c r="C9" s="4"/>
    </row>
    <row r="10" spans="1:3" ht="10.75" thickBot="1" x14ac:dyDescent="0.45">
      <c r="A10" s="12"/>
      <c r="B10" s="5" t="s">
        <v>22</v>
      </c>
      <c r="C10" s="5">
        <v>0</v>
      </c>
    </row>
    <row r="11" spans="1:3" ht="10.75" thickBot="1" x14ac:dyDescent="0.45">
      <c r="A11" s="12"/>
      <c r="B11" s="5" t="s">
        <v>23</v>
      </c>
      <c r="C11" s="5">
        <v>0</v>
      </c>
    </row>
    <row r="12" spans="1:3" ht="10.5" customHeight="1" thickBot="1" x14ac:dyDescent="0.45">
      <c r="A12" s="60" t="s">
        <v>44</v>
      </c>
      <c r="B12" s="62"/>
      <c r="C12" s="5">
        <f>SUM(C10:C11)</f>
        <v>0</v>
      </c>
    </row>
    <row r="13" spans="1:3" ht="10.75" thickBot="1" x14ac:dyDescent="0.45">
      <c r="A13" s="12"/>
      <c r="B13" s="5" t="s">
        <v>9</v>
      </c>
      <c r="C13" s="5"/>
    </row>
    <row r="14" spans="1:3" ht="15" customHeight="1" thickBot="1" x14ac:dyDescent="0.45">
      <c r="A14" s="63" t="s">
        <v>45</v>
      </c>
      <c r="B14" s="65"/>
      <c r="C14" s="34">
        <f>SUM(C8,C12)</f>
        <v>0</v>
      </c>
    </row>
    <row r="15" spans="1:3" ht="11.5" customHeight="1" thickBot="1" x14ac:dyDescent="0.45">
      <c r="A15" s="23" t="str">
        <f>'PI skaičiuoklė'!B11</f>
        <v>Straipsnis (-iai), punktas (-ai) ir įpareigojimas</v>
      </c>
      <c r="B15" s="4"/>
      <c r="C15" s="4"/>
    </row>
    <row r="16" spans="1:3" ht="10.75" thickBot="1" x14ac:dyDescent="0.45">
      <c r="A16" s="8" t="str">
        <f>'PI skaičiuoklė'!C12</f>
        <v>Veiksmas B1</v>
      </c>
      <c r="B16" s="4"/>
      <c r="C16" s="4"/>
    </row>
    <row r="17" spans="1:3" ht="10.75" thickBot="1" x14ac:dyDescent="0.45">
      <c r="A17" s="35"/>
      <c r="B17" s="5" t="s">
        <v>24</v>
      </c>
      <c r="C17" s="5">
        <v>0</v>
      </c>
    </row>
    <row r="18" spans="1:3" ht="10.75" thickBot="1" x14ac:dyDescent="0.45">
      <c r="A18" s="12"/>
      <c r="B18" s="5" t="s">
        <v>25</v>
      </c>
      <c r="C18" s="5">
        <v>0</v>
      </c>
    </row>
    <row r="19" spans="1:3" ht="15" customHeight="1" thickBot="1" x14ac:dyDescent="0.45">
      <c r="A19" s="60" t="s">
        <v>46</v>
      </c>
      <c r="B19" s="62"/>
      <c r="C19" s="5">
        <f>SUM(C17:C18)</f>
        <v>0</v>
      </c>
    </row>
    <row r="20" spans="1:3" ht="10.75" thickBot="1" x14ac:dyDescent="0.45">
      <c r="A20" s="8" t="str">
        <f>'PI skaičiuoklė'!C13</f>
        <v>Veiksmas B2</v>
      </c>
      <c r="B20" s="4"/>
      <c r="C20" s="4"/>
    </row>
    <row r="21" spans="1:3" ht="10.75" thickBot="1" x14ac:dyDescent="0.45">
      <c r="A21" s="12"/>
      <c r="B21" s="5" t="s">
        <v>26</v>
      </c>
      <c r="C21" s="5">
        <v>0</v>
      </c>
    </row>
    <row r="22" spans="1:3" ht="10.75" thickBot="1" x14ac:dyDescent="0.45">
      <c r="A22" s="12"/>
      <c r="B22" s="5" t="s">
        <v>27</v>
      </c>
      <c r="C22" s="5">
        <v>0</v>
      </c>
    </row>
    <row r="23" spans="1:3" ht="12" customHeight="1" thickBot="1" x14ac:dyDescent="0.45">
      <c r="A23" s="60" t="s">
        <v>47</v>
      </c>
      <c r="B23" s="62"/>
      <c r="C23" s="5">
        <f>SUM(C21:C22)</f>
        <v>0</v>
      </c>
    </row>
    <row r="24" spans="1:3" ht="10.75" thickBot="1" x14ac:dyDescent="0.45">
      <c r="A24" s="12"/>
      <c r="B24" s="5" t="s">
        <v>9</v>
      </c>
      <c r="C24" s="5" t="s">
        <v>9</v>
      </c>
    </row>
    <row r="25" spans="1:3" ht="15" customHeight="1" thickBot="1" x14ac:dyDescent="0.45">
      <c r="A25" s="63" t="s">
        <v>48</v>
      </c>
      <c r="B25" s="65"/>
      <c r="C25" s="34">
        <f>SUM(C19,C23)</f>
        <v>0</v>
      </c>
    </row>
    <row r="26" spans="1:3" ht="15" customHeight="1" x14ac:dyDescent="0.4">
      <c r="A26" s="27"/>
      <c r="B26" s="27"/>
      <c r="C26" s="36"/>
    </row>
    <row r="27" spans="1:3" ht="15" customHeight="1" x14ac:dyDescent="0.4">
      <c r="A27" s="27"/>
      <c r="B27" s="27"/>
      <c r="C27" s="36"/>
    </row>
    <row r="28" spans="1:3" ht="15" customHeight="1" x14ac:dyDescent="0.4">
      <c r="A28" s="27"/>
      <c r="B28" s="27"/>
      <c r="C28" s="36"/>
    </row>
    <row r="29" spans="1:3" ht="15" customHeight="1" x14ac:dyDescent="0.4">
      <c r="A29" s="27"/>
      <c r="B29" s="27"/>
      <c r="C29" s="36"/>
    </row>
    <row r="30" spans="1:3" ht="1.5" customHeight="1" x14ac:dyDescent="0.4"/>
    <row r="31" spans="1:3" ht="10.75" thickBot="1" x14ac:dyDescent="0.45"/>
    <row r="32" spans="1:3" ht="17.25" customHeight="1" thickBot="1" x14ac:dyDescent="0.45">
      <c r="A32" s="72" t="s">
        <v>92</v>
      </c>
      <c r="B32" s="73"/>
      <c r="C32" s="74"/>
    </row>
    <row r="33" spans="1:3" ht="30" customHeight="1" thickBot="1" x14ac:dyDescent="0.45">
      <c r="A33" s="29" t="s">
        <v>87</v>
      </c>
      <c r="B33" s="30" t="s">
        <v>41</v>
      </c>
      <c r="C33" s="30" t="s">
        <v>42</v>
      </c>
    </row>
    <row r="34" spans="1:3" ht="10.75" thickBot="1" x14ac:dyDescent="0.45">
      <c r="A34" s="31">
        <v>1</v>
      </c>
      <c r="B34" s="32">
        <v>2</v>
      </c>
      <c r="C34" s="32">
        <v>3</v>
      </c>
    </row>
    <row r="35" spans="1:3" ht="166" customHeight="1" thickBot="1" x14ac:dyDescent="0.45">
      <c r="A35" s="23" t="str">
        <f>'PI skaičiuoklė'!B19</f>
        <v>2 straipsnis. 18 straipsnio pakeitimas
Papildyti 18 straipsnį 10 ir 11 dalimis:
„&lt;...&gt;
11. Statybos darbams, kuriais ardomos ar pertvarkomos statinio konstrukcijos, kuriose yra asbesto ar asbesto turinčių medžiagų, ir (ar) pašalinamas asbestas ar asbesto turinčios medžiagos, (toliau – su asbesto poveikiu susiję statybos darbai) vykdyti darbdavys turi turėti galiojantį Lietuvos Respublikoje ar kitoje Europos Sąjungos valstybėje narėje arba kitoje Europos ekonominės erdvės valstybėje išduotą leidimą vykdyti statybos darbus veikiant asbestui (toliau – leidimas), patvirtinantį darbuotojų apsaugą nuo asbesto poveikio.“
3 straipsnis. Įstatymo papildymas 181 straipsniu
Papildyti Įstatymą 181 straipsniu:
„181 straipsnis. Leidimo išdavimas, galiojimo sustabdymas, galiojimo sustabdymo panaikinimas, galiojimo panaikinimas ir išdavimo sąlygų laikymosi priežiūra
&lt;...&gt;
2. Leidimas išduodamas, jeigu darbdavys atitinka šiuos reikalavimus:
1) įsipareigoja įgyvendinti Darbuotojų apsaugos nuo asbesto keliamos rizikos nuostatuose nustatytus darbuotojų patiriamos asbesto ekspozicijos darbo vietoje mažinimo reikalavimus dėl asbesto ekspoziciją patiriančių arba galinčių patirti darbuotojų skaičiaus mažinimo, darbo procesų organizavimo, darbuotojų švarinimo, apsaugos priemonių, kai darbai atliekami uždarose patalpose, patalpų ir įrenginių priežiūros, asbesto bei asbesto turinčių medžiagų laikymo ir transportavimo ir atliekų tvarkymo; 
2) pagrindžia, kad darbuotojai, patiriantys ar galintys patirti asbesto ekspoziciją, yra apmokyti, taip pat įsipareigoja tęsti darbuotojų mokymą pagal Darbuotojų apsaugos nuo asbesto keliamos rizikos nuostatų reikalavimus.
&lt;...&gt;"</v>
      </c>
      <c r="B35" s="4"/>
      <c r="C35" s="4"/>
    </row>
    <row r="36" spans="1:3" ht="11.5" customHeight="1" thickBot="1" x14ac:dyDescent="0.45">
      <c r="A36" s="8" t="str">
        <f>'PI skaičiuoklė'!C20</f>
        <v xml:space="preserve">Surinkti dokumentus leidimui gauti </v>
      </c>
      <c r="B36" s="4"/>
      <c r="C36" s="4"/>
    </row>
    <row r="37" spans="1:3" ht="10.75" thickBot="1" x14ac:dyDescent="0.45">
      <c r="A37" s="12"/>
      <c r="B37" s="5" t="s">
        <v>20</v>
      </c>
      <c r="C37" s="5">
        <v>0</v>
      </c>
    </row>
    <row r="38" spans="1:3" ht="10.75" thickBot="1" x14ac:dyDescent="0.45">
      <c r="A38" s="12"/>
      <c r="B38" s="5" t="s">
        <v>21</v>
      </c>
      <c r="C38" s="5">
        <v>0</v>
      </c>
    </row>
    <row r="39" spans="1:3" ht="10.75" thickBot="1" x14ac:dyDescent="0.45">
      <c r="A39" s="60" t="s">
        <v>43</v>
      </c>
      <c r="B39" s="62"/>
      <c r="C39" s="5">
        <f>SUM(C37:C38)</f>
        <v>0</v>
      </c>
    </row>
    <row r="40" spans="1:3" ht="12" customHeight="1" thickBot="1" x14ac:dyDescent="0.45">
      <c r="A40" s="8" t="str">
        <f>'PI skaičiuoklė'!C21</f>
        <v>Pateikti dokumentus Valstybinei darbo inspekcijai</v>
      </c>
      <c r="B40" s="4"/>
      <c r="C40" s="4"/>
    </row>
    <row r="41" spans="1:3" ht="10.75" thickBot="1" x14ac:dyDescent="0.45">
      <c r="A41" s="12"/>
      <c r="B41" s="5" t="s">
        <v>22</v>
      </c>
      <c r="C41" s="5">
        <v>0</v>
      </c>
    </row>
    <row r="42" spans="1:3" ht="10.75" thickBot="1" x14ac:dyDescent="0.45">
      <c r="A42" s="12"/>
      <c r="B42" s="5" t="s">
        <v>23</v>
      </c>
      <c r="C42" s="5">
        <v>0</v>
      </c>
    </row>
    <row r="43" spans="1:3" ht="10.75" thickBot="1" x14ac:dyDescent="0.45">
      <c r="A43" s="60" t="s">
        <v>44</v>
      </c>
      <c r="B43" s="62"/>
      <c r="C43" s="5">
        <f>SUM(C41:C42)</f>
        <v>0</v>
      </c>
    </row>
    <row r="44" spans="1:3" ht="10.75" thickBot="1" x14ac:dyDescent="0.45">
      <c r="A44" s="12"/>
      <c r="B44" s="5" t="s">
        <v>9</v>
      </c>
      <c r="C44" s="5"/>
    </row>
    <row r="45" spans="1:3" ht="10.75" thickBot="1" x14ac:dyDescent="0.45">
      <c r="A45" s="63" t="s">
        <v>45</v>
      </c>
      <c r="B45" s="65"/>
      <c r="C45" s="34">
        <f>SUM(C39,C43)</f>
        <v>0</v>
      </c>
    </row>
    <row r="46" spans="1:3" ht="10.75" thickBot="1" x14ac:dyDescent="0.45">
      <c r="A46" s="23" t="str">
        <f>'PI skaičiuoklė'!B24</f>
        <v>Straipsnis (-iai), punktas (-ai) ir įpareigojimas</v>
      </c>
      <c r="B46" s="4"/>
      <c r="C46" s="4"/>
    </row>
    <row r="47" spans="1:3" ht="10.75" thickBot="1" x14ac:dyDescent="0.45">
      <c r="A47" s="8" t="str">
        <f>'PI skaičiuoklė'!C25</f>
        <v>Veiksmas B1</v>
      </c>
      <c r="B47" s="4"/>
      <c r="C47" s="4"/>
    </row>
    <row r="48" spans="1:3" ht="10.75" thickBot="1" x14ac:dyDescent="0.45">
      <c r="A48" s="35"/>
      <c r="B48" s="5" t="s">
        <v>24</v>
      </c>
      <c r="C48" s="5">
        <v>0</v>
      </c>
    </row>
    <row r="49" spans="1:3" ht="10.75" thickBot="1" x14ac:dyDescent="0.45">
      <c r="A49" s="12"/>
      <c r="B49" s="5" t="s">
        <v>25</v>
      </c>
      <c r="C49" s="5">
        <v>0</v>
      </c>
    </row>
    <row r="50" spans="1:3" ht="10.75" thickBot="1" x14ac:dyDescent="0.45">
      <c r="A50" s="60" t="s">
        <v>46</v>
      </c>
      <c r="B50" s="62"/>
      <c r="C50" s="5">
        <f>SUM(C48:C49)</f>
        <v>0</v>
      </c>
    </row>
    <row r="51" spans="1:3" ht="10.75" thickBot="1" x14ac:dyDescent="0.45">
      <c r="A51" s="8" t="str">
        <f>'PI skaičiuoklė'!C26</f>
        <v>Veiksmas B2</v>
      </c>
      <c r="B51" s="4"/>
      <c r="C51" s="4"/>
    </row>
    <row r="52" spans="1:3" ht="10.75" thickBot="1" x14ac:dyDescent="0.45">
      <c r="A52" s="12"/>
      <c r="B52" s="5" t="s">
        <v>26</v>
      </c>
      <c r="C52" s="5">
        <v>0</v>
      </c>
    </row>
    <row r="53" spans="1:3" ht="10.75" thickBot="1" x14ac:dyDescent="0.45">
      <c r="A53" s="12"/>
      <c r="B53" s="5" t="s">
        <v>27</v>
      </c>
      <c r="C53" s="5">
        <v>0</v>
      </c>
    </row>
    <row r="54" spans="1:3" ht="10.75" thickBot="1" x14ac:dyDescent="0.45">
      <c r="A54" s="60" t="s">
        <v>47</v>
      </c>
      <c r="B54" s="62"/>
      <c r="C54" s="5">
        <f>SUM(C52:C53)</f>
        <v>0</v>
      </c>
    </row>
    <row r="55" spans="1:3" ht="10.75" thickBot="1" x14ac:dyDescent="0.45">
      <c r="A55" s="12"/>
      <c r="B55" s="5" t="s">
        <v>9</v>
      </c>
      <c r="C55" s="5" t="s">
        <v>9</v>
      </c>
    </row>
    <row r="56" spans="1:3" ht="10.75" thickBot="1" x14ac:dyDescent="0.45">
      <c r="A56" s="63" t="s">
        <v>48</v>
      </c>
      <c r="B56" s="65"/>
      <c r="C56" s="34">
        <f>SUM(C50,C54)</f>
        <v>0</v>
      </c>
    </row>
  </sheetData>
  <mergeCells count="14">
    <mergeCell ref="A50:B50"/>
    <mergeCell ref="A54:B54"/>
    <mergeCell ref="A56:B56"/>
    <mergeCell ref="A1:C1"/>
    <mergeCell ref="A32:C32"/>
    <mergeCell ref="A39:B39"/>
    <mergeCell ref="A43:B43"/>
    <mergeCell ref="A45:B45"/>
    <mergeCell ref="A25:B25"/>
    <mergeCell ref="A8:B8"/>
    <mergeCell ref="A12:B12"/>
    <mergeCell ref="A14:B14"/>
    <mergeCell ref="A19:B19"/>
    <mergeCell ref="A23:B2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2.xml><?xml version="1.0" encoding="utf-8"?>
<ds:datastoreItem xmlns:ds="http://schemas.openxmlformats.org/officeDocument/2006/customXml" ds:itemID="{E049A1B8-5C13-4E29-B3DA-24B0C0F80DFE}">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metadata/properties"/>
    <ds:schemaRef ds:uri="2e073065-020e-4dce-99c7-95e5c43123bb"/>
  </ds:schemaRefs>
</ds:datastoreItem>
</file>

<file path=customXml/itemProps3.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062c8a2-d353-46c2-92d8-0dd75d1f4b63}" enabled="0" method="" siteId="{6062c8a2-d353-46c2-92d8-0dd75d1f4b63}" removed="1"/>
  <clbl:label id="{7bce49ad-6e13-4667-9698-89b6274ba9f6}" enabled="0" method="" siteId="{7bce49ad-6e13-4667-9698-89b6274ba9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5</vt:i4>
      </vt:variant>
      <vt:variant>
        <vt:lpstr>Įvardytieji diapazonai</vt:lpstr>
      </vt:variant>
      <vt:variant>
        <vt:i4>1</vt:i4>
      </vt:variant>
    </vt:vector>
  </HeadingPairs>
  <TitlesOfParts>
    <vt:vector size="6" baseType="lpstr">
      <vt:lpstr>PI skaičiuoklė</vt:lpstr>
      <vt:lpstr>Išlaidos darbuotojams</vt:lpstr>
      <vt:lpstr>Išlaidos investicijoms</vt:lpstr>
      <vt:lpstr>Išlaidos medžiagoms</vt:lpstr>
      <vt:lpstr>Išlaidos paslaugoms</vt:lpstr>
      <vt:lpstr>'PI skaičiuoklė'!_Hlk190263707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Gintarė Bužinskaitė</cp:lastModifiedBy>
  <cp:lastPrinted>2025-07-22T12:36:37Z</cp:lastPrinted>
  <dcterms:created xsi:type="dcterms:W3CDTF">2017-11-29T09:20:31Z</dcterms:created>
  <dcterms:modified xsi:type="dcterms:W3CDTF">2025-07-24T10:52:45Z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