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amfs.ad.am.lt\user_home$\jolita.aldoniene\Desktop\GKĮ projektas\"/>
    </mc:Choice>
  </mc:AlternateContent>
  <xr:revisionPtr revIDLastSave="0" documentId="13_ncr:1_{682ACF1D-8C43-4FB8-8956-3108455FCD9B}" xr6:coauthVersionLast="47" xr6:coauthVersionMax="47" xr10:uidLastSave="{00000000-0000-0000-0000-000000000000}"/>
  <bookViews>
    <workbookView xWindow="-120" yWindow="-120" windowWidth="29040" windowHeight="15720" xr2:uid="{00000000-000D-0000-FFFF-FFFF00000000}"/>
  </bookViews>
  <sheets>
    <sheet name="PI skaičiuoklė" sheetId="10" r:id="rId1"/>
    <sheet name="Išlaidos darbuotojams" sheetId="15" r:id="rId2"/>
    <sheet name="Išlaidos investicijoms" sheetId="14" r:id="rId3"/>
    <sheet name="Išlaidos medžiagoms" sheetId="12" r:id="rId4"/>
    <sheet name="Išlaidos paslaugoms" sheetId="11"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1" i="11" l="1"/>
  <c r="E42" i="12"/>
  <c r="D89" i="14"/>
  <c r="A85" i="11"/>
  <c r="I15" i="10"/>
  <c r="A38" i="11"/>
  <c r="A34" i="11"/>
  <c r="A33" i="11"/>
  <c r="C41" i="11"/>
  <c r="C43" i="11" s="1"/>
  <c r="A36" i="12"/>
  <c r="A32" i="12"/>
  <c r="A31" i="12"/>
  <c r="E38" i="12"/>
  <c r="E37" i="12"/>
  <c r="E39" i="12" s="1"/>
  <c r="H16" i="10" s="1"/>
  <c r="E34" i="12"/>
  <c r="E33" i="12"/>
  <c r="A36" i="14"/>
  <c r="A32" i="14"/>
  <c r="A31" i="14"/>
  <c r="D38" i="14"/>
  <c r="D37" i="14"/>
  <c r="D34" i="14"/>
  <c r="D33" i="14"/>
  <c r="A36" i="15"/>
  <c r="A25" i="14"/>
  <c r="A49" i="14"/>
  <c r="A48" i="14"/>
  <c r="D50" i="14"/>
  <c r="D51" i="14"/>
  <c r="A42" i="15"/>
  <c r="A37" i="15"/>
  <c r="G44" i="15"/>
  <c r="G43" i="15"/>
  <c r="G39" i="15"/>
  <c r="G38" i="15"/>
  <c r="A57" i="15"/>
  <c r="A58" i="15"/>
  <c r="G59" i="15"/>
  <c r="G60" i="15"/>
  <c r="A81" i="11"/>
  <c r="A80" i="11"/>
  <c r="C88" i="11"/>
  <c r="I33" i="10" s="1"/>
  <c r="C84" i="11"/>
  <c r="I32" i="10" s="1"/>
  <c r="A82" i="12"/>
  <c r="A78" i="12"/>
  <c r="A77" i="12"/>
  <c r="E84" i="12"/>
  <c r="E83" i="12"/>
  <c r="E80" i="12"/>
  <c r="E79" i="12"/>
  <c r="A83" i="14"/>
  <c r="A79" i="14"/>
  <c r="A95" i="15"/>
  <c r="A90" i="15"/>
  <c r="A89" i="15"/>
  <c r="A78" i="14"/>
  <c r="D85" i="14"/>
  <c r="D84" i="14"/>
  <c r="D81" i="14"/>
  <c r="D80" i="14"/>
  <c r="G97" i="15"/>
  <c r="G96" i="15"/>
  <c r="G92" i="15"/>
  <c r="G91" i="15"/>
  <c r="I16" i="10" l="1"/>
  <c r="D35" i="14"/>
  <c r="G15" i="10" s="1"/>
  <c r="D39" i="14"/>
  <c r="G16" i="10" s="1"/>
  <c r="G46" i="15"/>
  <c r="F16" i="10" s="1"/>
  <c r="G41" i="15"/>
  <c r="F15" i="10" s="1"/>
  <c r="G94" i="15"/>
  <c r="G99" i="15"/>
  <c r="F33" i="10" s="1"/>
  <c r="C90" i="11"/>
  <c r="E35" i="12"/>
  <c r="E81" i="12"/>
  <c r="H32" i="10" s="1"/>
  <c r="D86" i="14"/>
  <c r="G33" i="10" s="1"/>
  <c r="D82" i="14"/>
  <c r="G32" i="10" s="1"/>
  <c r="E85" i="12"/>
  <c r="H33" i="10" s="1"/>
  <c r="G47" i="15"/>
  <c r="G62" i="15"/>
  <c r="D41" i="14" l="1"/>
  <c r="G101" i="15"/>
  <c r="F32" i="10"/>
  <c r="E41" i="12"/>
  <c r="H15" i="10"/>
  <c r="J32" i="10"/>
  <c r="K32" i="10" s="1"/>
  <c r="J33" i="10"/>
  <c r="K33" i="10" s="1"/>
  <c r="D88" i="14"/>
  <c r="E87" i="12"/>
  <c r="L35" i="10" l="1"/>
  <c r="J16" i="10" l="1"/>
  <c r="K16" i="10" s="1"/>
  <c r="A4" i="11" l="1"/>
  <c r="D52" i="14" l="1"/>
  <c r="G24" i="10" s="1"/>
  <c r="C73" i="11" l="1"/>
  <c r="A74" i="11"/>
  <c r="A68" i="11"/>
  <c r="A64" i="11"/>
  <c r="C67" i="11"/>
  <c r="I27" i="10" s="1"/>
  <c r="A60" i="11"/>
  <c r="C63" i="11"/>
  <c r="A56" i="11"/>
  <c r="C59" i="11"/>
  <c r="I25" i="10" s="1"/>
  <c r="A71" i="12"/>
  <c r="A67" i="12"/>
  <c r="E69" i="12"/>
  <c r="E68" i="12"/>
  <c r="A63" i="12"/>
  <c r="E65" i="12"/>
  <c r="E64" i="12"/>
  <c r="A59" i="12"/>
  <c r="E61" i="12"/>
  <c r="E60" i="12"/>
  <c r="A54" i="12"/>
  <c r="E56" i="12"/>
  <c r="E55" i="12"/>
  <c r="A72" i="14"/>
  <c r="A67" i="14"/>
  <c r="D69" i="14"/>
  <c r="D68" i="14"/>
  <c r="A62" i="14"/>
  <c r="D64" i="14"/>
  <c r="D63" i="14"/>
  <c r="A58" i="14"/>
  <c r="D60" i="14"/>
  <c r="D59" i="14"/>
  <c r="A53" i="14"/>
  <c r="D55" i="14"/>
  <c r="D54" i="14"/>
  <c r="A83" i="15"/>
  <c r="A78" i="15"/>
  <c r="G80" i="15"/>
  <c r="G79" i="15"/>
  <c r="A73" i="15"/>
  <c r="G75" i="15"/>
  <c r="G74" i="15"/>
  <c r="A68" i="15"/>
  <c r="G70" i="15"/>
  <c r="G69" i="15"/>
  <c r="A63" i="15"/>
  <c r="G65" i="15"/>
  <c r="G64" i="15"/>
  <c r="J15" i="10" l="1"/>
  <c r="K15" i="10" s="1"/>
  <c r="L18" i="10" s="1"/>
  <c r="G82" i="15"/>
  <c r="F28" i="10" s="1"/>
  <c r="E70" i="12"/>
  <c r="H28" i="10" s="1"/>
  <c r="E57" i="12"/>
  <c r="H25" i="10" s="1"/>
  <c r="D56" i="14"/>
  <c r="G25" i="10" s="1"/>
  <c r="D65" i="14"/>
  <c r="G27" i="10" s="1"/>
  <c r="E62" i="12"/>
  <c r="H26" i="10" s="1"/>
  <c r="E66" i="12"/>
  <c r="H27" i="10" s="1"/>
  <c r="D70" i="14"/>
  <c r="G28" i="10" s="1"/>
  <c r="D61" i="14"/>
  <c r="G26" i="10" s="1"/>
  <c r="G77" i="15"/>
  <c r="F27" i="10" s="1"/>
  <c r="G67" i="15"/>
  <c r="G72" i="15"/>
  <c r="F26" i="10" s="1"/>
  <c r="F25" i="10" l="1"/>
  <c r="J27" i="10"/>
  <c r="K27" i="10" s="1"/>
  <c r="C26" i="11" l="1"/>
  <c r="I28" i="10" s="1"/>
  <c r="J28" i="10" s="1"/>
  <c r="K28" i="10" s="1"/>
  <c r="G6" i="15"/>
  <c r="I11" i="10" l="1"/>
  <c r="A27" i="11"/>
  <c r="A21" i="11"/>
  <c r="A17" i="11"/>
  <c r="C20" i="11"/>
  <c r="I10" i="10" s="1"/>
  <c r="A13" i="11"/>
  <c r="C16" i="11"/>
  <c r="A9" i="11"/>
  <c r="C12" i="11"/>
  <c r="I8" i="10" s="1"/>
  <c r="A25" i="12"/>
  <c r="A21" i="12"/>
  <c r="E23" i="12"/>
  <c r="E22" i="12"/>
  <c r="A17" i="12"/>
  <c r="E19" i="12"/>
  <c r="E18" i="12"/>
  <c r="A13" i="12"/>
  <c r="E15" i="12"/>
  <c r="E14" i="12"/>
  <c r="A9" i="12"/>
  <c r="E11" i="12"/>
  <c r="E10" i="12"/>
  <c r="D23" i="14"/>
  <c r="D22" i="14"/>
  <c r="A21" i="14"/>
  <c r="A17" i="14"/>
  <c r="D19" i="14"/>
  <c r="D18" i="14"/>
  <c r="A13" i="14"/>
  <c r="D15" i="14"/>
  <c r="D14" i="14"/>
  <c r="D27" i="14"/>
  <c r="D26" i="14"/>
  <c r="I9" i="10" l="1"/>
  <c r="I26" i="10"/>
  <c r="J26" i="10" s="1"/>
  <c r="K26" i="10" s="1"/>
  <c r="D24" i="14"/>
  <c r="G11" i="10" s="1"/>
  <c r="D28" i="14"/>
  <c r="G12" i="10" s="1"/>
  <c r="E16" i="12"/>
  <c r="H9" i="10" s="1"/>
  <c r="E24" i="12"/>
  <c r="H11" i="10" s="1"/>
  <c r="D20" i="14"/>
  <c r="E20" i="12"/>
  <c r="E12" i="12"/>
  <c r="H8" i="10" s="1"/>
  <c r="D16" i="14"/>
  <c r="G9" i="10" s="1"/>
  <c r="A30" i="15"/>
  <c r="A25" i="15"/>
  <c r="G27" i="15"/>
  <c r="G26" i="15"/>
  <c r="A20" i="15"/>
  <c r="A15" i="15"/>
  <c r="A10" i="15"/>
  <c r="H10" i="10" l="1"/>
  <c r="G10" i="10"/>
  <c r="G29" i="15"/>
  <c r="F11" i="10" s="1"/>
  <c r="J11" i="10" s="1"/>
  <c r="K11" i="10" s="1"/>
  <c r="G12" i="15"/>
  <c r="G11" i="15"/>
  <c r="G14" i="15" s="1"/>
  <c r="F8" i="10" s="1"/>
  <c r="G22" i="15"/>
  <c r="G21" i="15"/>
  <c r="G17" i="15"/>
  <c r="G16" i="15"/>
  <c r="G24" i="15" l="1"/>
  <c r="F10" i="10" s="1"/>
  <c r="J10" i="10" s="1"/>
  <c r="K10" i="10" s="1"/>
  <c r="G19" i="15"/>
  <c r="F9" i="10" l="1"/>
  <c r="J9" i="10" s="1"/>
  <c r="K9" i="10" s="1"/>
  <c r="C77" i="11"/>
  <c r="I29" i="10" s="1"/>
  <c r="C55" i="11"/>
  <c r="C30" i="11"/>
  <c r="I12" i="10" s="1"/>
  <c r="C8" i="11"/>
  <c r="C32" i="11" s="1"/>
  <c r="C44" i="11" s="1"/>
  <c r="D74" i="14"/>
  <c r="D73" i="14"/>
  <c r="D11" i="14"/>
  <c r="D10" i="14"/>
  <c r="D7" i="14"/>
  <c r="D6" i="14"/>
  <c r="I24" i="10" l="1"/>
  <c r="C79" i="11"/>
  <c r="D12" i="14"/>
  <c r="D75" i="14"/>
  <c r="G29" i="10" s="1"/>
  <c r="D8" i="14"/>
  <c r="G7" i="10" s="1"/>
  <c r="D77" i="14"/>
  <c r="A52" i="11"/>
  <c r="A51" i="11"/>
  <c r="A5" i="11"/>
  <c r="A50" i="12"/>
  <c r="A49" i="12"/>
  <c r="A5" i="12"/>
  <c r="A4" i="12"/>
  <c r="A4" i="15"/>
  <c r="A4" i="14"/>
  <c r="A9" i="14"/>
  <c r="A5" i="14"/>
  <c r="A5" i="15"/>
  <c r="E73" i="12"/>
  <c r="E72" i="12"/>
  <c r="E52" i="12"/>
  <c r="E51" i="12"/>
  <c r="G85" i="15"/>
  <c r="G84" i="15"/>
  <c r="F24" i="10" l="1"/>
  <c r="D30" i="14"/>
  <c r="D42" i="14" s="1"/>
  <c r="E74" i="12"/>
  <c r="H29" i="10" s="1"/>
  <c r="E53" i="12"/>
  <c r="G87" i="15"/>
  <c r="F29" i="10" s="1"/>
  <c r="G32" i="15"/>
  <c r="G31" i="15"/>
  <c r="G7" i="15"/>
  <c r="E27" i="12"/>
  <c r="E26" i="12"/>
  <c r="E7" i="12"/>
  <c r="E6" i="12"/>
  <c r="E8" i="12" l="1"/>
  <c r="E76" i="12"/>
  <c r="E88" i="12" s="1"/>
  <c r="H24" i="10"/>
  <c r="J24" i="10" s="1"/>
  <c r="K24" i="10" s="1"/>
  <c r="J29" i="10"/>
  <c r="K29" i="10" s="1"/>
  <c r="E28" i="12"/>
  <c r="H12" i="10" s="1"/>
  <c r="G88" i="15"/>
  <c r="G103" i="15" s="1"/>
  <c r="G34" i="15"/>
  <c r="G9" i="15"/>
  <c r="I7" i="10"/>
  <c r="E30" i="12" l="1"/>
  <c r="F12" i="10"/>
  <c r="F7" i="10"/>
  <c r="G35" i="15"/>
  <c r="G49" i="15" s="1"/>
  <c r="J25" i="10"/>
  <c r="K25" i="10" s="1"/>
  <c r="L30" i="10" s="1"/>
  <c r="L37" i="10" s="1"/>
  <c r="H7" i="10"/>
  <c r="G8" i="10"/>
  <c r="J12" i="10" l="1"/>
  <c r="K12" i="10" s="1"/>
  <c r="J7" i="10"/>
  <c r="K7" i="10" s="1"/>
  <c r="J8" i="10"/>
  <c r="K8" i="10" s="1"/>
  <c r="L13" i="10" l="1"/>
  <c r="L19" i="10" s="1"/>
  <c r="L38" i="10" l="1"/>
</calcChain>
</file>

<file path=xl/sharedStrings.xml><?xml version="1.0" encoding="utf-8"?>
<sst xmlns="http://schemas.openxmlformats.org/spreadsheetml/2006/main" count="389" uniqueCount="176">
  <si>
    <t>Ūkio subjektų administracinės naštos ir prisitaikymo prie reguliavimo išlaidų vertinimo pinigine išraiška skaičiuoklė</t>
  </si>
  <si>
    <t>Eil. Nr. </t>
  </si>
  <si>
    <t>Teisės akto  (teisės akto projekto) straipsnis (-iai), punktas   (-ai) ir įpareigojimas</t>
  </si>
  <si>
    <t>Įpareigojimo vykdymo veiksmas</t>
  </si>
  <si>
    <t>Kilmė (Europos Sąjungos arba tarptautinė, nacionalinė)</t>
  </si>
  <si>
    <t>Tikslinė grupė (T) (ūkio subjektų skaičius, vnt.)</t>
  </si>
  <si>
    <t>Išlaidos darbuotojams (D), Eur</t>
  </si>
  <si>
    <t>Išlaidos investicijoms (I), Eur</t>
  </si>
  <si>
    <t>Išlaidos medžiagoms (M), Eur</t>
  </si>
  <si>
    <t>Išlaidos paslaugoms (darbams) įsigyti, Eur, (E)</t>
  </si>
  <si>
    <t>Pridėtinės išlaidos (O), Eur, (0,05*((6)+(7)+(8)+(9)))</t>
  </si>
  <si>
    <t>Įpareigojimo tikslinės grupės veikiančiam ūkio subjektui, vykdančiam ekonominę veiklą rinkos sąlygomis ir įgyvendinančiam įpareigojimą verslo praktikoje pagrįstomis sąnaudomis, sukeliama prisitaikymo prie reguliavimo išlaidų (toliau – prisitaikymo išlaidos) suma (S), Eur ((6) + (7) + (8) + (9) + (10)</t>
  </si>
  <si>
    <t>Įpareigojimo  tikslinei grupei sukeliama prisitaikymo išlaidų suma (PI), Eur, ((5)*(11))</t>
  </si>
  <si>
    <t>1.</t>
  </si>
  <si>
    <t>Lietuvos Respublikos geodezijos ir kartografijos įstatymas Nr. IX-415</t>
  </si>
  <si>
    <t>1.1. </t>
  </si>
  <si>
    <t>Nacionalinė</t>
  </si>
  <si>
    <t>1.1.1.</t>
  </si>
  <si>
    <t>Prašymo leisti iškelti ir atstatyti arba perkelti  geodezinį ženklą Nacionalinei žemės tarnybai parengimas</t>
  </si>
  <si>
    <t>1.1.2.</t>
  </si>
  <si>
    <t>Prašymo leisti iškelti ir atstatyti arba perkelti  geodezinį ženklą Nacionalinei žemės tarnybai pateikimas</t>
  </si>
  <si>
    <t>1.1.3.</t>
  </si>
  <si>
    <t>Geodezinio ženklo atstatymo arba perkėlimo projekto parengimas</t>
  </si>
  <si>
    <t>1.1.4</t>
  </si>
  <si>
    <t>Parengto geodezinio ženklo atstatymo arba perkėlimo projekto pateikimas Nacionalinei žemės tarnybai</t>
  </si>
  <si>
    <t>1.1.5</t>
  </si>
  <si>
    <t>Geodezinio ženklo atstatymo arba perkėlimo ataskaitos parengimas</t>
  </si>
  <si>
    <t>1.1.6.</t>
  </si>
  <si>
    <t>Parengtos geodezinio ženklo atstatymo arba perkėlimo ataskaitos  pateikimas Nacionalinei žemės tarnybai</t>
  </si>
  <si>
    <t>Iš viso prisitaikymo išlaidų pagal įpareigojimą A</t>
  </si>
  <si>
    <t>...</t>
  </si>
  <si>
    <t>.......</t>
  </si>
  <si>
    <t>Iš viso prisitaikymo išlaidų pagal galiojantį teisės aktą, Eur</t>
  </si>
  <si>
    <t>2.</t>
  </si>
  <si>
    <t>Lietuvos Respublikos geodezijos ir kartografijos įstatymo Nr. IX-415 pakeitimo įstatymo  projektas</t>
  </si>
  <si>
    <t>2.1. </t>
  </si>
  <si>
    <t>2.1.1.</t>
  </si>
  <si>
    <t>2.1.2.</t>
  </si>
  <si>
    <t>2.1.3.</t>
  </si>
  <si>
    <t>2.1.4.</t>
  </si>
  <si>
    <t>2.1.5.</t>
  </si>
  <si>
    <t>2.1.6.</t>
  </si>
  <si>
    <t>Iš viso prisitaikymo išlaidų pagal teisės akto projektą, Eur</t>
  </si>
  <si>
    <t>Teisės akto projektu numatomas sukelti prisitaikymo išlaidų pokytis, Eur</t>
  </si>
  <si>
    <t>Paaiškinimai dėl skaičiavimų:</t>
  </si>
  <si>
    <t>Ataskaitos rengėja:</t>
  </si>
  <si>
    <t>Kadastro ir  erdvinių duomenų politikos grupės patarėja Jolita Aldonienė</t>
  </si>
  <si>
    <t>Išlaidų darbuotojams (D) apskaičiavimas (galiojantis teisės aktas)</t>
  </si>
  <si>
    <t xml:space="preserve">Teisės akto straipsnis, punktas ir įpareigojimas </t>
  </si>
  <si>
    <t xml:space="preserve">Darbuotojas </t>
  </si>
  <si>
    <t>Darbuotojų skaičius, vnt.</t>
  </si>
  <si>
    <t>Darbuotojo vidutinio valandinio darbo užmokesčio ir nuo jo darbdavio mokamų mokesčių suma, Eur/val.</t>
  </si>
  <si>
    <t>Įpareigojimo vykdymo veiksmui (toliau – Veiksmas) vykdyti skirtas darbuotojo laikas, val.</t>
  </si>
  <si>
    <t>Veiksmo atlikimo dažnis per metus</t>
  </si>
  <si>
    <t>Iš viso išlaidų darbuotojams (D), Eur</t>
  </si>
  <si>
    <t>Verslo ir administravimo specialistas</t>
  </si>
  <si>
    <t>A1.2</t>
  </si>
  <si>
    <t>Iš viso D išlaidų veiksmui A1, Eur</t>
  </si>
  <si>
    <t>Įmonės vadovas</t>
  </si>
  <si>
    <t>A2.2</t>
  </si>
  <si>
    <t>Iš viso D išlaidų veiksmui A2, Eur</t>
  </si>
  <si>
    <t>Topografas</t>
  </si>
  <si>
    <t>A3.2</t>
  </si>
  <si>
    <t>Iš viso D išlaidų veiksmui A3, Eur</t>
  </si>
  <si>
    <t>A4.2</t>
  </si>
  <si>
    <t>Iš viso D išlaidų veiksmui A4, Eur</t>
  </si>
  <si>
    <t>A5.2</t>
  </si>
  <si>
    <t>Iš viso D išlaidų veiksmui A5, Eur</t>
  </si>
  <si>
    <t>A6.2</t>
  </si>
  <si>
    <t>Iš viso D išlaidų veiksmui A6, Eur</t>
  </si>
  <si>
    <t>Iš viso D išlaidų pagal įpareigojimą A, Eur</t>
  </si>
  <si>
    <t>B1.2</t>
  </si>
  <si>
    <t>B2.2</t>
  </si>
  <si>
    <t>Iš viso D išlaidų pagal įpareigojimą, Eur</t>
  </si>
  <si>
    <t>Išlaidų darbuotojams (D) apskaičiavimas (teisės akto projektas)</t>
  </si>
  <si>
    <t xml:space="preserve">Teisės akto projekto straipsnis, punktas ir įpareigojimas </t>
  </si>
  <si>
    <t>Išlaidų investicijoms (I) apskaičiavimas (galiojantis teisės aktas)</t>
  </si>
  <si>
    <t>Teisės akto straipsnis, punktas ir įpareigojimas</t>
  </si>
  <si>
    <t>Objektas</t>
  </si>
  <si>
    <t>A1.1</t>
  </si>
  <si>
    <t>Iš viso išlaidų investicijoms pagal veiksmą A1</t>
  </si>
  <si>
    <t>A2.1</t>
  </si>
  <si>
    <t>Iš viso išlaidų investicijoms pagal veiksmą A2</t>
  </si>
  <si>
    <t>A3.1</t>
  </si>
  <si>
    <t>Iš viso išlaidų investicijoms pagal veiksmą A3</t>
  </si>
  <si>
    <t>A4.1</t>
  </si>
  <si>
    <t>Iš viso išlaidų investicijoms pagal veiksmą A4</t>
  </si>
  <si>
    <t>A5.1</t>
  </si>
  <si>
    <t>Iš viso išlaidų investicijoms pagal veiksmą A5</t>
  </si>
  <si>
    <t>A6.1</t>
  </si>
  <si>
    <t>Iš viso išlaidų investicijoms pagal veiksmą A6</t>
  </si>
  <si>
    <t>Iš viso išlaidų investicijoms pagal įpareigojimą A</t>
  </si>
  <si>
    <t>B1.1</t>
  </si>
  <si>
    <t>B2.1</t>
  </si>
  <si>
    <t>....</t>
  </si>
  <si>
    <t>Teisės akto projekto straipsnis, punktas ir įpareigojimas</t>
  </si>
  <si>
    <t>Išlaidų medžiagoms (M) apskaičiavimas (galiojantis teisės aktas)</t>
  </si>
  <si>
    <t>Medžiaga arba medžiagų grupė</t>
  </si>
  <si>
    <t>Medžiagos kiekis / metus (svorio ar tūrio matais arba vienetais) (Q)</t>
  </si>
  <si>
    <t>Medžiagos (medžiagų) grupės kaina už kiekio vienetą (K) (Eur už svorio ar tūrio matą arba vienetą), Eur/kiekio matą</t>
  </si>
  <si>
    <t>Iš viso išlaidų medžiagoms pagal veiksmą A1</t>
  </si>
  <si>
    <t>Iš viso išlaidų medžiagoms pagal veiksmą A2</t>
  </si>
  <si>
    <t>Iš viso išlaidų medžiagoms pagal veiksmą A3</t>
  </si>
  <si>
    <t>Iš viso išlaidų medžiagoms pagal veiksmą A4</t>
  </si>
  <si>
    <t>Iš viso išlaidų medžiagoms pagal veiksmą A5</t>
  </si>
  <si>
    <t>Iš viso išlaidų medžiagoms pagal veiksmą A6</t>
  </si>
  <si>
    <t>…</t>
  </si>
  <si>
    <t>Iš viso išlaidų medžiagoms pagal įpareigojimą A</t>
  </si>
  <si>
    <t>Išlaidų medžiagoms (M) apskaičiavimas (teisės akto projektas)</t>
  </si>
  <si>
    <t>Išlaidų iš išorės įsigyjamoms paslaugoms (darbams) (E) apskaičiavimas (galiojantis teisės aktas)</t>
  </si>
  <si>
    <t>Iš išorės įsigyjamos paslaugos (darbai)</t>
  </si>
  <si>
    <t>Paslaugų (darbų) kaina (E), Eur</t>
  </si>
  <si>
    <t>Iš viso išlaidų iš išorės įsigyjamoms paslaugoms (darbams) pagal veiksmą A1</t>
  </si>
  <si>
    <t>Iš viso išlaidų iš išorės įsigyjamoms paslaugoms (darbams) pagal veiksmą A2</t>
  </si>
  <si>
    <t>Esamos situacijos įvertinimas ir  aprašymas, turimos dokumentacijos analizė, t. y. koks geodezinis ženklas įrengtas,geodezinio ženklo įrengimo vieta (CVP IS  pirkimų duomenys)</t>
  </si>
  <si>
    <t>Pateikiamas siūlomo geodezinio ženklo iškėlimo ir atstatymo sprendinys arba geodezinio ženklo perkėlimo sprendinys, kai nurodoma naujo geodezinio ženklo vieta, geodezinio ženklo tipas (CVP IS pirkimų duomenys)</t>
  </si>
  <si>
    <t>Iš viso išlaidų iš išorės įsigyjamoms paslaugoms (darbams) pagal veiksmą A3</t>
  </si>
  <si>
    <t>Iš viso išlaidų iš išorės įsigyjamoms paslaugoms (darbams) pagal veiksmą A4</t>
  </si>
  <si>
    <t>Geodezinio ženklo į atstatymo arba perkėlimo vietos paruošimas (kasimas, grunto tankinimas)  3 val.* 30 eur. =90 eur. (CVP IS  pirkimų duomenys)</t>
  </si>
  <si>
    <t>Geodezinio ženklo įrengimas vietovėje (gruntinis betoninis ženklas) 4 val. * 45 eur. = 180 eur. (CVP IS  pirkimų duomenys)</t>
  </si>
  <si>
    <t>Įrengtų gruntinių geodezinių ženklų LAS07 aukščių ir geopotencialinių skaičių nustatymas (niveliacija) 3 val.* 270=  810 eur. (CVP IS   NŽT pirkimų duomenys)</t>
  </si>
  <si>
    <t>Įrengtų gruntinių geodezinių ženklų geodezinių koordinačių ir elipsoidinių aukščių nustatymas (geodeziniai matavimai) 2 val.* 30=90 eur. (CVP IS   NŽT pirkimų duomenys)</t>
  </si>
  <si>
    <t>Iš viso išlaidų iš išorės įsigyjamoms paslaugoms (darbams) pagal veiksmą A5</t>
  </si>
  <si>
    <t>Iš viso išlaidų iš išorės įsigyjamoms paslaugoms (darbams) pagal veiksmą A6</t>
  </si>
  <si>
    <t>Iš viso išlaidų iš išorės įsigyjamoms paslaugoms (darbams) pagal įpareigojimą A</t>
  </si>
  <si>
    <t>Išlaidų iš išorės įsigyjamoms paslaugoms (darbams) (E) apskaičiavimas (teisės akto projektas)</t>
  </si>
  <si>
    <t xml:space="preserve">Pateikiamas siūlomo geodezinio ženklo iškėlimo ir atstatymo sprendinys arba geodezinio ženklo perkėlimo sprendinys, kai nurodoma naujogeodezinio ženklo vieta, geodezinio ženklo tipas </t>
  </si>
  <si>
    <t>Netaikoma</t>
  </si>
  <si>
    <t>Iš viso prisitaikymo išlaidų pagal įpareigojimą D</t>
  </si>
  <si>
    <t>C1.2</t>
  </si>
  <si>
    <t>C2.2</t>
  </si>
  <si>
    <t>Iš viso D išlaidų veiksmui C1, Eur</t>
  </si>
  <si>
    <t>Iš viso D išlaidų veiksmui C2, Eur</t>
  </si>
  <si>
    <t>Iš viso išlaidų medžiagoms pagal veiksmą C1</t>
  </si>
  <si>
    <t>Iš viso išlaidų medžiagoms pagal veiksmą C2</t>
  </si>
  <si>
    <t>Iš viso išlaidų medžiagoms pagal įpareigojimą C</t>
  </si>
  <si>
    <t>Iš viso išlaidų investicijoms pagal veiksmą C1</t>
  </si>
  <si>
    <t>Iš viso išlaidų investicijoms pagal veiksmą C2</t>
  </si>
  <si>
    <t>Iš viso išlaidų investicijoms pagal įpareigojimą C</t>
  </si>
  <si>
    <t>Iš viso D išlaidų pagal įpareigojimą C, Eur</t>
  </si>
  <si>
    <t>C1.1</t>
  </si>
  <si>
    <t>C2.1</t>
  </si>
  <si>
    <t>Iš viso išlaidų iš išorės įsigyjamoms paslaugoms (darbams) pagal veiksmą C1</t>
  </si>
  <si>
    <t>Iš viso išlaidų iš išorės įsigyjamoms paslaugoms (darbams) pagal veiksmą C2</t>
  </si>
  <si>
    <t>Iš viso išlaidų iš išorės įsigyjamoms paslaugoms (darbams) pagal įpareigojimą C</t>
  </si>
  <si>
    <t>13 str. 3 d.:  Europos Sąjungos valstybės narės, Europos ekonominės erdvės valstybės ar Šveicarijos Konfederacijos geodezininkas, įgaliotai institucijai pateikęs išankstinę deklaraciją dėl laikinai ir kartais atliekamų šio įstatymo 12 straipsnio 6 dalyje nurodytų geodezijos ir erdvinių duomenų tvarkymo darbų, Lietuvos Respublikoje gali laikinai ir kartais atlikti šio įstatymo 12 straipsnio 6 dalyje nurodytus geodezijos ir erdvinių duomenų tvarkymo darbus. Šios deklaracijos formą ir pateikimo tvarką tvirtina ministras vadovaudamasis Reglamentuojamų profesinių kvalifikacijų pripažinimo įstatymu &lt;...&gt;.</t>
  </si>
  <si>
    <t>Iš viso išlaidų investicijoms pagal įpareigojimą</t>
  </si>
  <si>
    <t xml:space="preserve">Iš viso išlaidų investicijoms pagal įpareigojimą </t>
  </si>
  <si>
    <t>Iš viso išlaidų medžiagoms pagal įpareigojimą</t>
  </si>
  <si>
    <t xml:space="preserve">Iš viso išlaidų iš išorės įsigyjamoms paslaugoms (darbams) pagal įpareigojimą </t>
  </si>
  <si>
    <t xml:space="preserve">Iš viso išlaidų medžiagoms pagal įpareigojimą </t>
  </si>
  <si>
    <t>C.1.1</t>
  </si>
  <si>
    <t>C.1.2</t>
  </si>
  <si>
    <t>Iš viso išlaidų iš išorės įsigyjamoms paslaugoms (darbams) pagal įpareigojimą</t>
  </si>
  <si>
    <t xml:space="preserve">Esamos situacijos įvertinimas ir  aprašymas, turimos dokumentacijos analizė, t. y. koks geodezinis ženklas įrengtas,geodezinio ženklo įrengimo vieta </t>
  </si>
  <si>
    <t>Dektaracijos su dokumentais parengimas</t>
  </si>
  <si>
    <t xml:space="preserve">Deklaracijos pasirašymas ir pateikimas </t>
  </si>
  <si>
    <t>Deklaracijos kartu su dokumentais parengimas</t>
  </si>
  <si>
    <t xml:space="preserve">ir savivaldybių administracijoms pateiktų rašymo dėl  pateiktas </t>
  </si>
  <si>
    <r>
      <t xml:space="preserve"> 16 str.  5 d. 1 p. ir 2 p.: 1. valstybinių geodezinių tinklų (valstybinis globalinės padėties nustatymo sistemos nulinės, pirmos, antros</t>
    </r>
    <r>
      <rPr>
        <i/>
        <u/>
        <sz val="8"/>
        <rFont val="Verdana"/>
        <family val="2"/>
        <charset val="186"/>
      </rPr>
      <t xml:space="preserve"> ir trečios</t>
    </r>
    <r>
      <rPr>
        <i/>
        <sz val="8"/>
        <rFont val="Verdana"/>
        <family val="2"/>
        <charset val="186"/>
      </rPr>
      <t xml:space="preserve"> tikslumo klasių tinklas, valstybinis vertikalusis pirmos, antros ir trečios tikslumo klasių tinklas, &lt;...&gt;) geodeziniai ženklai gali būti perkeliami Nacionalinės žemės tarnybos vadovo nustatyta tvarka; 2. </t>
    </r>
    <r>
      <rPr>
        <i/>
        <u/>
        <sz val="8"/>
        <rFont val="Verdana"/>
        <family val="2"/>
        <charset val="186"/>
      </rPr>
      <t>savivaldybės geodezinių tinklų (valstybinio globalinės padėties nustatymo sistemos trečios tikslumo klasės sutankinimo geodezinis tinklas) – savivaldybės administracijos direktoriaus nustatyta tvarka</t>
    </r>
    <r>
      <rPr>
        <i/>
        <sz val="8"/>
        <rFont val="Verdana"/>
        <family val="2"/>
        <charset val="186"/>
      </rPr>
      <t xml:space="preserve">. </t>
    </r>
  </si>
  <si>
    <r>
      <t>17 str. 3 d.: valstybinių geodezinių tinklų geodeziniai punktai, išskyrus valstybinio GPNS trečios tikslumo klasės tinklo geodezinius punktus, perkeliami ministro nustatyta tvarka.</t>
    </r>
    <r>
      <rPr>
        <i/>
        <sz val="8"/>
        <color rgb="FFFF0000"/>
        <rFont val="Verdana"/>
        <family val="2"/>
        <charset val="186"/>
      </rPr>
      <t xml:space="preserve"> </t>
    </r>
  </si>
  <si>
    <t>Prašymo leisti iškelti ir atstatyti arba perkelti  geodezinį punktą Nacionalinei žemės tarnybai parengimas</t>
  </si>
  <si>
    <t>Prašymo leisti iškelti ir atstatyti arba perkelti  geodezinį punktą  Nacionalinei žemės tarnybai pateikimas</t>
  </si>
  <si>
    <t>Geodezinio punkto atstatymo arba perkėlimo projekto parengimas</t>
  </si>
  <si>
    <t>Parengto geodezinio punkto atstatymo arba perkėlimo projekto pateikimas Nacionalinei žemės tarnybai</t>
  </si>
  <si>
    <t>Geodezinio punkto atstatymo arba perkėlimo ataskaitos parengimas</t>
  </si>
  <si>
    <t>Parengtos geodezinio punkto atstatymo arba perkėlimo ataskaitos  pateikimas Nacionalinei žemės tarnybai</t>
  </si>
  <si>
    <t>1.1 eilutė -  2024 m. Nacionalinei žemės tarnybai prie Aplinkos ministerijos pateiktų prašymų dėl valstybinio geodezinio pagrindo (valstybinio vertikaliojo pirmos, antros ir trečios  tikslumo klasių tinklo, valstybinio globalinės padėties nustatymo sistemos trečios tikslumo klasės tinklo)  ir savivaldybių administracijoms pateiktų prašymų dėl savivaldybės geodezinio  tinklo geodezinių punktų iškėlimo,  atstatymo ar perkėlimo skaičius;</t>
  </si>
  <si>
    <t>2.1 eilutė -  2024 m. Nacionalinei žemės tarnybai prie Aplinkos ministerijos pateiktų prašymų dėl valstybinio geodezinio pagrindo, išskyrus valstybinio globalinės padėties nustatymo sistemos trečios tikslumo klasės tinklo bei savivaldybių geodezinio tinklo, geodezinių punktų iškėlimo,  atstatymo ar perkėlimo skaičius;</t>
  </si>
  <si>
    <t> 1.2.</t>
  </si>
  <si>
    <t>1.2.1.</t>
  </si>
  <si>
    <t>1.2.2.</t>
  </si>
  <si>
    <t> 2.2.</t>
  </si>
  <si>
    <t>2.2.1.</t>
  </si>
  <si>
    <t>2.2.2.</t>
  </si>
  <si>
    <t xml:space="preserve">2.2 eilutė - prognozuojamas  geodezininkų, pildančiųjų išankstinę deklaraciją dėl laikinai ir kartais atliekamų šio įstatymo 12 straipsnio 6 dalyje nurodytų geodezijos ir erdvinių duomenų tvarkymo darbų, skaičius per metus, tai sudarytų apie 20 proc. nuo  Nacionalinei žemės tarnybai prie Aplinkos ministerijos per 2024 m. pateiktų prašymų  kiekio (1.2 ir 2.2 eilutės)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</si>
</sst>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186"/>
      <scheme val="minor"/>
    </font>
    <font>
      <sz val="8"/>
      <color theme="1"/>
      <name val="Verdana"/>
      <family val="2"/>
      <charset val="186"/>
    </font>
    <font>
      <b/>
      <sz val="8"/>
      <color rgb="FF000000"/>
      <name val="Verdana"/>
      <family val="2"/>
      <charset val="186"/>
    </font>
    <font>
      <sz val="8"/>
      <color rgb="FF000000"/>
      <name val="Verdana"/>
      <family val="2"/>
      <charset val="186"/>
    </font>
    <font>
      <i/>
      <sz val="8"/>
      <color rgb="FF000000"/>
      <name val="Verdana"/>
      <family val="2"/>
      <charset val="186"/>
    </font>
    <font>
      <sz val="8"/>
      <name val="Verdana"/>
      <family val="2"/>
      <charset val="186"/>
    </font>
    <font>
      <b/>
      <sz val="12"/>
      <color theme="1"/>
      <name val="Verdana"/>
      <family val="2"/>
      <charset val="186"/>
    </font>
    <font>
      <b/>
      <sz val="8"/>
      <color theme="1"/>
      <name val="Verdana"/>
      <family val="2"/>
      <charset val="186"/>
    </font>
    <font>
      <b/>
      <sz val="8"/>
      <color theme="0"/>
      <name val="Verdana"/>
      <family val="2"/>
      <charset val="186"/>
    </font>
    <font>
      <sz val="8"/>
      <color rgb="FFFF0000"/>
      <name val="Verdana"/>
      <family val="2"/>
      <charset val="186"/>
    </font>
    <font>
      <sz val="8"/>
      <color rgb="FF00B050"/>
      <name val="Verdana"/>
      <family val="2"/>
      <charset val="186"/>
    </font>
    <font>
      <i/>
      <sz val="8"/>
      <color rgb="FFFF0000"/>
      <name val="Verdana"/>
      <family val="2"/>
      <charset val="186"/>
    </font>
    <font>
      <i/>
      <sz val="8"/>
      <name val="Verdana"/>
      <family val="2"/>
      <charset val="186"/>
    </font>
    <font>
      <i/>
      <u/>
      <sz val="8"/>
      <name val="Verdana"/>
      <family val="2"/>
      <charset val="186"/>
    </font>
  </fonts>
  <fills count="11">
    <fill>
      <patternFill patternType="none"/>
    </fill>
    <fill>
      <patternFill patternType="gray125"/>
    </fill>
    <fill>
      <patternFill patternType="solid">
        <fgColor rgb="FFF2F2F2"/>
        <bgColor indexed="64"/>
      </patternFill>
    </fill>
    <fill>
      <patternFill patternType="solid">
        <fgColor rgb="FFFFFFFF"/>
        <bgColor indexed="64"/>
      </patternFill>
    </fill>
    <fill>
      <patternFill patternType="solid">
        <fgColor theme="0"/>
        <bgColor indexed="64"/>
      </patternFill>
    </fill>
    <fill>
      <patternFill patternType="solid">
        <fgColor rgb="FFF2F1F0"/>
        <bgColor indexed="64"/>
      </patternFill>
    </fill>
    <fill>
      <patternFill patternType="solid">
        <fgColor rgb="FF390A6F"/>
        <bgColor indexed="64"/>
      </patternFill>
    </fill>
    <fill>
      <patternFill patternType="solid">
        <fgColor rgb="FF44BBA4"/>
        <bgColor indexed="64"/>
      </patternFill>
    </fill>
    <fill>
      <patternFill patternType="solid">
        <fgColor rgb="FFCCD3FF"/>
        <bgColor indexed="64"/>
      </patternFill>
    </fill>
    <fill>
      <patternFill patternType="solid">
        <fgColor rgb="FF7E47FF"/>
        <bgColor indexed="64"/>
      </patternFill>
    </fill>
    <fill>
      <patternFill patternType="solid">
        <fgColor theme="0" tint="-4.9989318521683403E-2"/>
        <bgColor indexed="64"/>
      </patternFill>
    </fill>
  </fills>
  <borders count="15">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medium">
        <color indexed="64"/>
      </right>
      <top/>
      <bottom/>
      <diagonal/>
    </border>
  </borders>
  <cellStyleXfs count="1">
    <xf numFmtId="0" fontId="0" fillId="0" borderId="0"/>
  </cellStyleXfs>
  <cellXfs count="112">
    <xf numFmtId="0" fontId="0" fillId="0" borderId="0" xfId="0"/>
    <xf numFmtId="0" fontId="1" fillId="0" borderId="0" xfId="0" applyFont="1" applyAlignment="1">
      <alignment vertical="top"/>
    </xf>
    <xf numFmtId="0" fontId="3" fillId="0" borderId="2" xfId="0" applyFont="1" applyBorder="1" applyAlignment="1">
      <alignment horizontal="center" vertical="top"/>
    </xf>
    <xf numFmtId="0" fontId="4" fillId="0" borderId="5" xfId="0" applyFont="1" applyBorder="1" applyAlignment="1">
      <alignment vertical="top" wrapText="1"/>
    </xf>
    <xf numFmtId="0" fontId="3" fillId="2" borderId="5" xfId="0" applyFont="1" applyFill="1" applyBorder="1" applyAlignment="1">
      <alignment vertical="top" wrapText="1"/>
    </xf>
    <xf numFmtId="0" fontId="3" fillId="0" borderId="5" xfId="0" applyFont="1" applyBorder="1" applyAlignment="1">
      <alignment vertical="top" wrapText="1"/>
    </xf>
    <xf numFmtId="0" fontId="3" fillId="3" borderId="5" xfId="0" applyFont="1" applyFill="1" applyBorder="1" applyAlignment="1">
      <alignment vertical="top" wrapText="1"/>
    </xf>
    <xf numFmtId="0" fontId="3" fillId="2" borderId="5" xfId="0" applyFont="1" applyFill="1" applyBorder="1" applyAlignment="1">
      <alignment horizontal="right" vertical="top" wrapText="1"/>
    </xf>
    <xf numFmtId="0" fontId="3" fillId="0" borderId="2" xfId="0" applyFont="1" applyBorder="1" applyAlignment="1">
      <alignment horizontal="right" vertical="top" wrapText="1"/>
    </xf>
    <xf numFmtId="0" fontId="3" fillId="4" borderId="5" xfId="0" applyFont="1" applyFill="1" applyBorder="1" applyAlignment="1">
      <alignment vertical="top" wrapText="1"/>
    </xf>
    <xf numFmtId="0" fontId="5" fillId="0" borderId="5" xfId="0" applyFont="1" applyBorder="1" applyAlignment="1">
      <alignment vertical="top" wrapText="1"/>
    </xf>
    <xf numFmtId="0" fontId="3" fillId="0" borderId="2" xfId="0" applyFont="1" applyBorder="1" applyAlignment="1">
      <alignment vertical="top" wrapText="1"/>
    </xf>
    <xf numFmtId="0" fontId="8" fillId="6" borderId="8" xfId="0" applyFont="1" applyFill="1" applyBorder="1" applyAlignment="1">
      <alignment horizontal="left" vertical="top"/>
    </xf>
    <xf numFmtId="0" fontId="8" fillId="6" borderId="1" xfId="0" applyFont="1" applyFill="1" applyBorder="1" applyAlignment="1">
      <alignment vertical="top" wrapText="1"/>
    </xf>
    <xf numFmtId="0" fontId="8" fillId="6" borderId="1" xfId="0" applyFont="1" applyFill="1" applyBorder="1" applyAlignment="1">
      <alignment horizontal="center" vertical="top" wrapText="1"/>
    </xf>
    <xf numFmtId="0" fontId="8" fillId="6" borderId="4" xfId="0" applyFont="1" applyFill="1" applyBorder="1" applyAlignment="1">
      <alignment vertical="top" wrapText="1"/>
    </xf>
    <xf numFmtId="0" fontId="8" fillId="7" borderId="1" xfId="0" applyFont="1" applyFill="1" applyBorder="1" applyAlignment="1">
      <alignment horizontal="center" vertical="top" wrapText="1"/>
    </xf>
    <xf numFmtId="0" fontId="2" fillId="8" borderId="8" xfId="0" applyFont="1" applyFill="1" applyBorder="1" applyAlignment="1">
      <alignment vertical="top" wrapText="1"/>
    </xf>
    <xf numFmtId="0" fontId="8" fillId="9" borderId="2" xfId="0" applyFont="1" applyFill="1" applyBorder="1" applyAlignment="1">
      <alignment vertical="top" wrapText="1"/>
    </xf>
    <xf numFmtId="0" fontId="8" fillId="7" borderId="10" xfId="0" applyFont="1" applyFill="1" applyBorder="1" applyAlignment="1">
      <alignment horizontal="center" vertical="top"/>
    </xf>
    <xf numFmtId="0" fontId="4" fillId="0" borderId="2" xfId="0" applyFont="1" applyBorder="1" applyAlignment="1">
      <alignment vertical="top" wrapText="1"/>
    </xf>
    <xf numFmtId="0" fontId="3" fillId="2" borderId="5" xfId="0" applyFont="1" applyFill="1" applyBorder="1" applyAlignment="1">
      <alignment horizontal="center" vertical="top" wrapText="1"/>
    </xf>
    <xf numFmtId="0" fontId="1" fillId="0" borderId="2" xfId="0" applyFont="1" applyBorder="1" applyAlignment="1">
      <alignment vertical="top" wrapText="1"/>
    </xf>
    <xf numFmtId="0" fontId="2" fillId="0" borderId="5" xfId="0" applyFont="1" applyBorder="1" applyAlignment="1">
      <alignment vertical="top" wrapText="1"/>
    </xf>
    <xf numFmtId="0" fontId="2" fillId="0" borderId="0" xfId="0" applyFont="1" applyAlignment="1">
      <alignment horizontal="right" vertical="top" wrapText="1"/>
    </xf>
    <xf numFmtId="0" fontId="2" fillId="0" borderId="0" xfId="0" applyFont="1" applyAlignment="1">
      <alignment vertical="top" wrapText="1"/>
    </xf>
    <xf numFmtId="0" fontId="2" fillId="5" borderId="8" xfId="0" applyFont="1" applyFill="1" applyBorder="1" applyAlignment="1">
      <alignment horizontal="center" vertical="top" wrapText="1"/>
    </xf>
    <xf numFmtId="0" fontId="2" fillId="5" borderId="3" xfId="0" applyFont="1" applyFill="1" applyBorder="1" applyAlignment="1">
      <alignment horizontal="center" vertical="top" wrapText="1"/>
    </xf>
    <xf numFmtId="0" fontId="8" fillId="7" borderId="2" xfId="0" applyFont="1" applyFill="1" applyBorder="1" applyAlignment="1">
      <alignment horizontal="center" vertical="top" wrapText="1"/>
    </xf>
    <xf numFmtId="0" fontId="8" fillId="7" borderId="5" xfId="0" applyFont="1" applyFill="1" applyBorder="1" applyAlignment="1">
      <alignment horizontal="center" vertical="top" wrapText="1"/>
    </xf>
    <xf numFmtId="0" fontId="2" fillId="2" borderId="5" xfId="0" applyFont="1" applyFill="1" applyBorder="1" applyAlignment="1">
      <alignment vertical="top" wrapText="1"/>
    </xf>
    <xf numFmtId="0" fontId="2" fillId="0" borderId="2" xfId="0" applyFont="1" applyBorder="1" applyAlignment="1">
      <alignment vertical="top" wrapText="1"/>
    </xf>
    <xf numFmtId="0" fontId="2" fillId="4" borderId="0" xfId="0" applyFont="1" applyFill="1" applyAlignment="1">
      <alignment vertical="top" wrapText="1"/>
    </xf>
    <xf numFmtId="0" fontId="3" fillId="5" borderId="5" xfId="0" applyFont="1" applyFill="1" applyBorder="1" applyAlignment="1">
      <alignment vertical="top" wrapText="1"/>
    </xf>
    <xf numFmtId="0" fontId="3" fillId="5" borderId="5" xfId="0" applyFont="1" applyFill="1" applyBorder="1" applyAlignment="1">
      <alignment horizontal="right" vertical="top" wrapText="1"/>
    </xf>
    <xf numFmtId="0" fontId="5" fillId="5" borderId="5" xfId="0" applyFont="1" applyFill="1" applyBorder="1" applyAlignment="1">
      <alignment vertical="top" wrapText="1"/>
    </xf>
    <xf numFmtId="0" fontId="3" fillId="5" borderId="5" xfId="0" applyFont="1" applyFill="1" applyBorder="1" applyAlignment="1">
      <alignment horizontal="center" vertical="top" wrapText="1"/>
    </xf>
    <xf numFmtId="0" fontId="3" fillId="0" borderId="2" xfId="0" applyFont="1" applyBorder="1" applyAlignment="1">
      <alignment horizontal="left" vertical="top" wrapText="1"/>
    </xf>
    <xf numFmtId="0" fontId="3" fillId="5" borderId="9" xfId="0" applyFont="1" applyFill="1" applyBorder="1" applyAlignment="1">
      <alignment horizontal="right" vertical="top" wrapText="1"/>
    </xf>
    <xf numFmtId="0" fontId="3" fillId="0" borderId="14" xfId="0" applyFont="1" applyBorder="1" applyAlignment="1">
      <alignment horizontal="left" vertical="top" wrapText="1"/>
    </xf>
    <xf numFmtId="0" fontId="3" fillId="0" borderId="6" xfId="0" applyFont="1" applyBorder="1" applyAlignment="1">
      <alignment horizontal="right" vertical="top" wrapText="1"/>
    </xf>
    <xf numFmtId="0" fontId="3" fillId="0" borderId="5" xfId="0" applyFont="1" applyBorder="1" applyAlignment="1">
      <alignment horizontal="right" vertical="top" wrapText="1"/>
    </xf>
    <xf numFmtId="0" fontId="1" fillId="0" borderId="0" xfId="0" applyFont="1" applyAlignment="1">
      <alignment vertical="center" wrapText="1"/>
    </xf>
    <xf numFmtId="0" fontId="3" fillId="0" borderId="8" xfId="0" applyFont="1" applyBorder="1" applyAlignment="1">
      <alignment vertical="top" wrapText="1"/>
    </xf>
    <xf numFmtId="0" fontId="1" fillId="0" borderId="8" xfId="0" applyFont="1" applyBorder="1" applyAlignment="1">
      <alignment horizontal="left" vertical="top" wrapText="1"/>
    </xf>
    <xf numFmtId="0" fontId="3" fillId="3" borderId="5" xfId="0" applyFont="1" applyFill="1" applyBorder="1" applyAlignment="1">
      <alignment horizontal="left" vertical="top" wrapText="1"/>
    </xf>
    <xf numFmtId="0" fontId="3" fillId="0" borderId="8" xfId="0" applyFont="1" applyBorder="1" applyAlignment="1">
      <alignment horizontal="left" vertical="top" wrapText="1"/>
    </xf>
    <xf numFmtId="4" fontId="3" fillId="5" borderId="5" xfId="0" applyNumberFormat="1" applyFont="1" applyFill="1" applyBorder="1" applyAlignment="1">
      <alignment vertical="top" wrapText="1"/>
    </xf>
    <xf numFmtId="4" fontId="3" fillId="0" borderId="5" xfId="0" applyNumberFormat="1" applyFont="1" applyBorder="1" applyAlignment="1">
      <alignment vertical="top" wrapText="1"/>
    </xf>
    <xf numFmtId="4" fontId="5" fillId="0" borderId="5" xfId="0" applyNumberFormat="1" applyFont="1" applyBorder="1" applyAlignment="1">
      <alignment vertical="top" wrapText="1"/>
    </xf>
    <xf numFmtId="4" fontId="2" fillId="0" borderId="5" xfId="0" applyNumberFormat="1" applyFont="1" applyBorder="1" applyAlignment="1">
      <alignment horizontal="center" vertical="top" wrapText="1"/>
    </xf>
    <xf numFmtId="4" fontId="2" fillId="8" borderId="5" xfId="0" applyNumberFormat="1" applyFont="1" applyFill="1" applyBorder="1" applyAlignment="1">
      <alignment horizontal="center" vertical="top" wrapText="1"/>
    </xf>
    <xf numFmtId="0" fontId="9" fillId="0" borderId="0" xfId="0" applyFont="1" applyAlignment="1">
      <alignment vertical="top"/>
    </xf>
    <xf numFmtId="0" fontId="1" fillId="4" borderId="0" xfId="0" applyFont="1" applyFill="1" applyAlignment="1">
      <alignment vertical="top"/>
    </xf>
    <xf numFmtId="0" fontId="4" fillId="0" borderId="2" xfId="0" applyFont="1" applyBorder="1" applyAlignment="1">
      <alignment horizontal="center" vertical="top" wrapText="1"/>
    </xf>
    <xf numFmtId="0" fontId="4" fillId="4" borderId="5" xfId="0" applyFont="1" applyFill="1" applyBorder="1" applyAlignment="1">
      <alignment vertical="top" wrapText="1"/>
    </xf>
    <xf numFmtId="0" fontId="2" fillId="0" borderId="6" xfId="0" applyFont="1" applyBorder="1" applyAlignment="1">
      <alignment horizontal="right" vertical="top" wrapText="1"/>
    </xf>
    <xf numFmtId="0" fontId="2" fillId="0" borderId="7" xfId="0" applyFont="1" applyBorder="1" applyAlignment="1">
      <alignment horizontal="right" vertical="top" wrapText="1"/>
    </xf>
    <xf numFmtId="0" fontId="10" fillId="0" borderId="5" xfId="0" applyFont="1" applyBorder="1" applyAlignment="1">
      <alignment vertical="top" wrapText="1"/>
    </xf>
    <xf numFmtId="0" fontId="2" fillId="0" borderId="13" xfId="0" applyFont="1" applyBorder="1" applyAlignment="1">
      <alignment horizontal="right" vertical="top" wrapText="1"/>
    </xf>
    <xf numFmtId="0" fontId="2" fillId="0" borderId="9" xfId="0" applyFont="1" applyBorder="1" applyAlignment="1">
      <alignment horizontal="right" vertical="top" wrapText="1"/>
    </xf>
    <xf numFmtId="0" fontId="3" fillId="0" borderId="0" xfId="0" applyFont="1" applyAlignment="1">
      <alignment vertical="top" wrapText="1"/>
    </xf>
    <xf numFmtId="0" fontId="3" fillId="0" borderId="9" xfId="0" applyFont="1" applyBorder="1" applyAlignment="1">
      <alignment vertical="top" wrapText="1"/>
    </xf>
    <xf numFmtId="0" fontId="3" fillId="0" borderId="5" xfId="0" applyFont="1" applyBorder="1" applyAlignment="1">
      <alignment horizontal="left" vertical="top" wrapText="1"/>
    </xf>
    <xf numFmtId="0" fontId="12" fillId="0" borderId="5" xfId="0" applyFont="1" applyBorder="1" applyAlignment="1">
      <alignment vertical="top" wrapText="1"/>
    </xf>
    <xf numFmtId="0" fontId="5" fillId="0" borderId="0" xfId="0" applyFont="1" applyAlignment="1">
      <alignment vertical="top"/>
    </xf>
    <xf numFmtId="0" fontId="4" fillId="0" borderId="5" xfId="0" quotePrefix="1" applyFont="1" applyBorder="1" applyAlignment="1">
      <alignment horizontal="left" vertical="top" wrapText="1"/>
    </xf>
    <xf numFmtId="0" fontId="4" fillId="0" borderId="2" xfId="0" applyFont="1" applyBorder="1" applyAlignment="1">
      <alignment horizontal="left" vertical="top" wrapText="1"/>
    </xf>
    <xf numFmtId="0" fontId="3" fillId="10" borderId="5" xfId="0" applyFont="1" applyFill="1" applyBorder="1" applyAlignment="1">
      <alignment vertical="top" wrapText="1"/>
    </xf>
    <xf numFmtId="0" fontId="3" fillId="2" borderId="8" xfId="0" applyFont="1" applyFill="1" applyBorder="1" applyAlignment="1">
      <alignment vertical="top" wrapText="1"/>
    </xf>
    <xf numFmtId="0" fontId="3" fillId="10" borderId="3" xfId="0" applyFont="1" applyFill="1" applyBorder="1" applyAlignment="1">
      <alignment vertical="top" wrapText="1"/>
    </xf>
    <xf numFmtId="0" fontId="4" fillId="10" borderId="8" xfId="0" applyFont="1" applyFill="1" applyBorder="1" applyAlignment="1">
      <alignment vertical="top" wrapText="1"/>
    </xf>
    <xf numFmtId="0" fontId="3" fillId="0" borderId="3" xfId="0" applyFont="1" applyBorder="1" applyAlignment="1">
      <alignment vertical="top" wrapText="1"/>
    </xf>
    <xf numFmtId="0" fontId="5" fillId="10" borderId="5" xfId="0" applyFont="1" applyFill="1" applyBorder="1" applyAlignment="1">
      <alignment vertical="top" wrapText="1"/>
    </xf>
    <xf numFmtId="0" fontId="3" fillId="0" borderId="2" xfId="0" applyFont="1" applyBorder="1" applyAlignment="1">
      <alignment horizontal="center" vertical="top" wrapText="1"/>
    </xf>
    <xf numFmtId="0" fontId="6" fillId="5" borderId="11" xfId="0" applyFont="1" applyFill="1" applyBorder="1" applyAlignment="1">
      <alignment horizontal="left" vertical="top"/>
    </xf>
    <xf numFmtId="0" fontId="6" fillId="5" borderId="12" xfId="0" applyFont="1" applyFill="1" applyBorder="1" applyAlignment="1">
      <alignment horizontal="left" vertical="top"/>
    </xf>
    <xf numFmtId="0" fontId="6" fillId="5" borderId="4" xfId="0" applyFont="1" applyFill="1" applyBorder="1" applyAlignment="1">
      <alignment horizontal="left" vertical="top"/>
    </xf>
    <xf numFmtId="0" fontId="6" fillId="5" borderId="13" xfId="0" applyFont="1" applyFill="1" applyBorder="1" applyAlignment="1">
      <alignment horizontal="left" vertical="top"/>
    </xf>
    <xf numFmtId="0" fontId="6" fillId="5" borderId="9" xfId="0" applyFont="1" applyFill="1" applyBorder="1" applyAlignment="1">
      <alignment horizontal="left" vertical="top"/>
    </xf>
    <xf numFmtId="0" fontId="6" fillId="5" borderId="5" xfId="0" applyFont="1" applyFill="1" applyBorder="1" applyAlignment="1">
      <alignment horizontal="left" vertical="top"/>
    </xf>
    <xf numFmtId="0" fontId="2" fillId="8" borderId="6" xfId="0" applyFont="1" applyFill="1" applyBorder="1" applyAlignment="1">
      <alignment vertical="top" wrapText="1"/>
    </xf>
    <xf numFmtId="0" fontId="2" fillId="8" borderId="7" xfId="0" applyFont="1" applyFill="1" applyBorder="1" applyAlignment="1">
      <alignment vertical="top" wrapText="1"/>
    </xf>
    <xf numFmtId="0" fontId="2" fillId="8" borderId="3" xfId="0" applyFont="1" applyFill="1" applyBorder="1" applyAlignment="1">
      <alignment vertical="top" wrapText="1"/>
    </xf>
    <xf numFmtId="0" fontId="3" fillId="0" borderId="6" xfId="0" applyFont="1" applyBorder="1" applyAlignment="1">
      <alignment horizontal="right" vertical="top" wrapText="1"/>
    </xf>
    <xf numFmtId="0" fontId="3" fillId="0" borderId="9" xfId="0" applyFont="1" applyBorder="1" applyAlignment="1">
      <alignment horizontal="right" vertical="top" wrapText="1"/>
    </xf>
    <xf numFmtId="0" fontId="3" fillId="0" borderId="7" xfId="0" applyFont="1" applyBorder="1" applyAlignment="1">
      <alignment horizontal="right" vertical="top" wrapText="1"/>
    </xf>
    <xf numFmtId="0" fontId="3" fillId="0" borderId="3" xfId="0" applyFont="1" applyBorder="1" applyAlignment="1">
      <alignment horizontal="right" vertical="top" wrapText="1"/>
    </xf>
    <xf numFmtId="0" fontId="2" fillId="0" borderId="6" xfId="0" applyFont="1" applyBorder="1" applyAlignment="1">
      <alignment horizontal="right" vertical="top" wrapText="1"/>
    </xf>
    <xf numFmtId="0" fontId="2" fillId="0" borderId="7" xfId="0" applyFont="1" applyBorder="1" applyAlignment="1">
      <alignment horizontal="right" vertical="top" wrapText="1"/>
    </xf>
    <xf numFmtId="0" fontId="2" fillId="0" borderId="3" xfId="0" applyFont="1" applyBorder="1" applyAlignment="1">
      <alignment horizontal="right" vertical="top" wrapText="1"/>
    </xf>
    <xf numFmtId="0" fontId="8" fillId="9" borderId="6" xfId="0" applyFont="1" applyFill="1" applyBorder="1" applyAlignment="1">
      <alignment vertical="top" wrapText="1"/>
    </xf>
    <xf numFmtId="0" fontId="8" fillId="9" borderId="7" xfId="0" applyFont="1" applyFill="1" applyBorder="1" applyAlignment="1">
      <alignment vertical="top" wrapText="1"/>
    </xf>
    <xf numFmtId="0" fontId="8" fillId="9" borderId="3" xfId="0" applyFont="1" applyFill="1" applyBorder="1" applyAlignment="1">
      <alignment vertical="top" wrapText="1"/>
    </xf>
    <xf numFmtId="0" fontId="7" fillId="8" borderId="6" xfId="0" applyFont="1" applyFill="1" applyBorder="1" applyAlignment="1">
      <alignment horizontal="center" vertical="top" wrapText="1"/>
    </xf>
    <xf numFmtId="0" fontId="7" fillId="8" borderId="7" xfId="0" applyFont="1" applyFill="1" applyBorder="1" applyAlignment="1">
      <alignment horizontal="center" vertical="top" wrapText="1"/>
    </xf>
    <xf numFmtId="0" fontId="7" fillId="8" borderId="3" xfId="0" applyFont="1" applyFill="1" applyBorder="1" applyAlignment="1">
      <alignment horizontal="center" vertical="top" wrapText="1"/>
    </xf>
    <xf numFmtId="0" fontId="8" fillId="9" borderId="6" xfId="0" applyFont="1" applyFill="1" applyBorder="1" applyAlignment="1">
      <alignment horizontal="center" vertical="top" wrapText="1"/>
    </xf>
    <xf numFmtId="0" fontId="8" fillId="9" borderId="7" xfId="0" applyFont="1" applyFill="1" applyBorder="1" applyAlignment="1">
      <alignment horizontal="center" vertical="top" wrapText="1"/>
    </xf>
    <xf numFmtId="0" fontId="8" fillId="9" borderId="3" xfId="0" applyFont="1" applyFill="1" applyBorder="1" applyAlignment="1">
      <alignment horizontal="center" vertical="top" wrapText="1"/>
    </xf>
    <xf numFmtId="0" fontId="8" fillId="7" borderId="6" xfId="0" applyFont="1" applyFill="1" applyBorder="1" applyAlignment="1">
      <alignment horizontal="center" vertical="top" wrapText="1"/>
    </xf>
    <xf numFmtId="0" fontId="8" fillId="7" borderId="3" xfId="0" applyFont="1" applyFill="1" applyBorder="1" applyAlignment="1">
      <alignment horizontal="center" vertical="top" wrapText="1"/>
    </xf>
    <xf numFmtId="0" fontId="7" fillId="8" borderId="6" xfId="0" applyFont="1" applyFill="1" applyBorder="1" applyAlignment="1">
      <alignment horizontal="center" vertical="top"/>
    </xf>
    <xf numFmtId="0" fontId="7" fillId="8" borderId="7" xfId="0" applyFont="1" applyFill="1" applyBorder="1" applyAlignment="1">
      <alignment horizontal="center" vertical="top"/>
    </xf>
    <xf numFmtId="0" fontId="7" fillId="8" borderId="3" xfId="0" applyFont="1" applyFill="1" applyBorder="1" applyAlignment="1">
      <alignment horizontal="center" vertical="top"/>
    </xf>
    <xf numFmtId="0" fontId="2" fillId="5" borderId="6" xfId="0" applyFont="1" applyFill="1" applyBorder="1" applyAlignment="1">
      <alignment horizontal="center" vertical="top" wrapText="1"/>
    </xf>
    <xf numFmtId="0" fontId="2" fillId="5" borderId="3" xfId="0" applyFont="1" applyFill="1" applyBorder="1" applyAlignment="1">
      <alignment horizontal="center" vertical="top" wrapText="1"/>
    </xf>
    <xf numFmtId="0" fontId="2" fillId="0" borderId="8" xfId="0" applyFont="1" applyBorder="1" applyAlignment="1">
      <alignment horizontal="right" vertical="top" wrapText="1"/>
    </xf>
    <xf numFmtId="0" fontId="8" fillId="9" borderId="6" xfId="0" applyFont="1" applyFill="1" applyBorder="1" applyAlignment="1">
      <alignment horizontal="center" vertical="top"/>
    </xf>
    <xf numFmtId="0" fontId="8" fillId="9" borderId="7" xfId="0" applyFont="1" applyFill="1" applyBorder="1" applyAlignment="1">
      <alignment horizontal="center" vertical="top"/>
    </xf>
    <xf numFmtId="0" fontId="8" fillId="9" borderId="3" xfId="0" applyFont="1" applyFill="1" applyBorder="1" applyAlignment="1">
      <alignment horizontal="center" vertical="top"/>
    </xf>
    <xf numFmtId="0" fontId="3" fillId="0" borderId="5" xfId="0" applyFont="1" applyBorder="1" applyAlignment="1">
      <alignment horizontal="right" vertical="top" wrapText="1"/>
    </xf>
  </cellXfs>
  <cellStyles count="1">
    <cellStyle name="Normal" xfId="0" builtinId="0"/>
  </cellStyles>
  <dxfs count="0"/>
  <tableStyles count="0" defaultTableStyle="TableStyleMedium2" defaultPivotStyle="PivotStyleLight16"/>
  <colors>
    <mruColors>
      <color rgb="FF7E47FF"/>
      <color rgb="FFCCD3FF"/>
      <color rgb="FFF2F1F0"/>
      <color rgb="FF44BBA4"/>
      <color rgb="FF390A6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90A6F"/>
  </sheetPr>
  <dimension ref="A1:S50"/>
  <sheetViews>
    <sheetView tabSelected="1" zoomScale="106" zoomScaleNormal="106" workbookViewId="0">
      <pane ySplit="4" topLeftCell="A27" activePane="bottomLeft" state="frozen"/>
      <selection activeCell="B1" sqref="B1"/>
      <selection pane="bottomLeft" activeCell="R31" sqref="R31"/>
    </sheetView>
  </sheetViews>
  <sheetFormatPr defaultColWidth="8.5703125" defaultRowHeight="10.5" x14ac:dyDescent="0.25"/>
  <cols>
    <col min="1" max="1" width="6.85546875" style="1" customWidth="1"/>
    <col min="2" max="2" width="23.5703125" style="1" customWidth="1"/>
    <col min="3" max="3" width="13" style="1" customWidth="1"/>
    <col min="4" max="4" width="19" style="1" customWidth="1"/>
    <col min="5" max="5" width="14.140625" style="1" customWidth="1"/>
    <col min="6" max="6" width="11.85546875" style="1" customWidth="1"/>
    <col min="7" max="7" width="12.42578125" style="1" customWidth="1"/>
    <col min="8" max="8" width="11.85546875" style="1" customWidth="1"/>
    <col min="9" max="9" width="13.5703125" style="1" customWidth="1"/>
    <col min="10" max="10" width="18.140625" style="1" customWidth="1"/>
    <col min="11" max="11" width="36.42578125" style="1" customWidth="1"/>
    <col min="12" max="12" width="24.5703125" style="1" customWidth="1"/>
    <col min="13" max="16384" width="8.5703125" style="1"/>
  </cols>
  <sheetData>
    <row r="1" spans="1:14" ht="12" customHeight="1" x14ac:dyDescent="0.25">
      <c r="A1" s="75" t="s">
        <v>0</v>
      </c>
      <c r="B1" s="76"/>
      <c r="C1" s="76"/>
      <c r="D1" s="76"/>
      <c r="E1" s="76"/>
      <c r="F1" s="76"/>
      <c r="G1" s="76"/>
      <c r="H1" s="76"/>
      <c r="I1" s="76"/>
      <c r="J1" s="76"/>
      <c r="K1" s="76"/>
      <c r="L1" s="77"/>
    </row>
    <row r="2" spans="1:14" ht="7.5" customHeight="1" thickBot="1" x14ac:dyDescent="0.3">
      <c r="A2" s="78"/>
      <c r="B2" s="79"/>
      <c r="C2" s="79"/>
      <c r="D2" s="79"/>
      <c r="E2" s="79"/>
      <c r="F2" s="79"/>
      <c r="G2" s="79"/>
      <c r="H2" s="79"/>
      <c r="I2" s="79"/>
      <c r="J2" s="79"/>
      <c r="K2" s="79"/>
      <c r="L2" s="80"/>
    </row>
    <row r="3" spans="1:14" ht="104.25" customHeight="1" thickBot="1" x14ac:dyDescent="0.3">
      <c r="A3" s="12" t="s">
        <v>1</v>
      </c>
      <c r="B3" s="13" t="s">
        <v>2</v>
      </c>
      <c r="C3" s="13" t="s">
        <v>3</v>
      </c>
      <c r="D3" s="13" t="s">
        <v>4</v>
      </c>
      <c r="E3" s="13" t="s">
        <v>5</v>
      </c>
      <c r="F3" s="14" t="s">
        <v>6</v>
      </c>
      <c r="G3" s="14" t="s">
        <v>7</v>
      </c>
      <c r="H3" s="14" t="s">
        <v>8</v>
      </c>
      <c r="I3" s="14" t="s">
        <v>9</v>
      </c>
      <c r="J3" s="15" t="s">
        <v>10</v>
      </c>
      <c r="K3" s="13" t="s">
        <v>11</v>
      </c>
      <c r="L3" s="15" t="s">
        <v>12</v>
      </c>
    </row>
    <row r="4" spans="1:14" ht="15.75" customHeight="1" thickBot="1" x14ac:dyDescent="0.3">
      <c r="A4" s="19">
        <v>1</v>
      </c>
      <c r="B4" s="16">
        <v>2</v>
      </c>
      <c r="C4" s="16">
        <v>3</v>
      </c>
      <c r="D4" s="16">
        <v>4</v>
      </c>
      <c r="E4" s="16">
        <v>5</v>
      </c>
      <c r="F4" s="16">
        <v>6</v>
      </c>
      <c r="G4" s="16">
        <v>7</v>
      </c>
      <c r="H4" s="16">
        <v>8</v>
      </c>
      <c r="I4" s="16">
        <v>9</v>
      </c>
      <c r="J4" s="16">
        <v>10</v>
      </c>
      <c r="K4" s="16">
        <v>11</v>
      </c>
      <c r="L4" s="16">
        <v>12</v>
      </c>
    </row>
    <row r="5" spans="1:14" ht="24.75" customHeight="1" thickBot="1" x14ac:dyDescent="0.3">
      <c r="A5" s="17" t="s">
        <v>13</v>
      </c>
      <c r="B5" s="81" t="s">
        <v>14</v>
      </c>
      <c r="C5" s="82"/>
      <c r="D5" s="82"/>
      <c r="E5" s="82"/>
      <c r="F5" s="82"/>
      <c r="G5" s="82"/>
      <c r="H5" s="82"/>
      <c r="I5" s="82"/>
      <c r="J5" s="82"/>
      <c r="K5" s="82"/>
      <c r="L5" s="83"/>
    </row>
    <row r="6" spans="1:14" ht="183.75" customHeight="1" x14ac:dyDescent="0.25">
      <c r="A6" s="2" t="s">
        <v>15</v>
      </c>
      <c r="B6" s="64" t="s">
        <v>159</v>
      </c>
      <c r="C6" s="33"/>
      <c r="D6" s="5" t="s">
        <v>16</v>
      </c>
      <c r="E6" s="5">
        <v>225</v>
      </c>
      <c r="F6" s="33"/>
      <c r="G6" s="33"/>
      <c r="H6" s="33"/>
      <c r="I6" s="33"/>
      <c r="J6" s="47"/>
      <c r="K6" s="33"/>
      <c r="L6" s="33"/>
      <c r="N6" s="52"/>
    </row>
    <row r="7" spans="1:14" ht="79.5" customHeight="1" thickBot="1" x14ac:dyDescent="0.3">
      <c r="A7" s="2" t="s">
        <v>17</v>
      </c>
      <c r="B7" s="34"/>
      <c r="C7" s="37" t="s">
        <v>18</v>
      </c>
      <c r="D7" s="33"/>
      <c r="E7" s="4"/>
      <c r="F7" s="5">
        <f>'Išlaidos darbuotojams'!G9</f>
        <v>31.82</v>
      </c>
      <c r="G7" s="5">
        <f>'Išlaidos investicijoms'!D8</f>
        <v>0</v>
      </c>
      <c r="H7" s="5">
        <f>'Išlaidos medžiagoms'!E8</f>
        <v>0</v>
      </c>
      <c r="I7" s="5">
        <f>'Išlaidos paslaugoms'!C8</f>
        <v>0</v>
      </c>
      <c r="J7" s="48">
        <f t="shared" ref="J7:J12" si="0">0.05*(F7+G7+H7+I7)</f>
        <v>1.5910000000000002</v>
      </c>
      <c r="K7" s="48">
        <f t="shared" ref="K7:K12" si="1">SUM(F7:J7)</f>
        <v>33.411000000000001</v>
      </c>
      <c r="L7" s="35"/>
    </row>
    <row r="8" spans="1:14" ht="105.75" thickBot="1" x14ac:dyDescent="0.3">
      <c r="A8" s="2" t="s">
        <v>19</v>
      </c>
      <c r="B8" s="34"/>
      <c r="C8" s="39" t="s">
        <v>20</v>
      </c>
      <c r="D8" s="33"/>
      <c r="E8" s="4"/>
      <c r="F8" s="5">
        <f>'Išlaidos darbuotojams'!G14</f>
        <v>5.5049999999999999</v>
      </c>
      <c r="G8" s="5">
        <f>'Išlaidos investicijoms'!D12</f>
        <v>0</v>
      </c>
      <c r="H8" s="5">
        <f>'Išlaidos medžiagoms'!E12</f>
        <v>0</v>
      </c>
      <c r="I8" s="5">
        <f>'Išlaidos paslaugoms'!C12</f>
        <v>0</v>
      </c>
      <c r="J8" s="48">
        <f t="shared" si="0"/>
        <v>0.27524999999999999</v>
      </c>
      <c r="K8" s="48">
        <f t="shared" si="1"/>
        <v>5.7802499999999997</v>
      </c>
      <c r="L8" s="35"/>
    </row>
    <row r="9" spans="1:14" ht="74.25" thickBot="1" x14ac:dyDescent="0.3">
      <c r="A9" s="2" t="s">
        <v>21</v>
      </c>
      <c r="B9" s="38"/>
      <c r="C9" s="46" t="s">
        <v>22</v>
      </c>
      <c r="D9" s="33"/>
      <c r="E9" s="4"/>
      <c r="F9" s="5">
        <f>'Išlaidos darbuotojams'!G19</f>
        <v>0</v>
      </c>
      <c r="G9" s="5">
        <f>'Išlaidos investicijoms'!D16</f>
        <v>0</v>
      </c>
      <c r="H9" s="5">
        <f>'Išlaidos medžiagoms'!E16</f>
        <v>0</v>
      </c>
      <c r="I9" s="5">
        <f>'Išlaidos paslaugoms'!C16</f>
        <v>90</v>
      </c>
      <c r="J9" s="48">
        <f t="shared" si="0"/>
        <v>4.5</v>
      </c>
      <c r="K9" s="48">
        <f t="shared" si="1"/>
        <v>94.5</v>
      </c>
      <c r="L9" s="35"/>
      <c r="N9" s="52"/>
    </row>
    <row r="10" spans="1:14" ht="116.25" thickBot="1" x14ac:dyDescent="0.3">
      <c r="A10" s="2" t="s">
        <v>23</v>
      </c>
      <c r="B10" s="38"/>
      <c r="C10" s="46" t="s">
        <v>24</v>
      </c>
      <c r="D10" s="33"/>
      <c r="E10" s="4"/>
      <c r="F10" s="5">
        <f>'Išlaidos darbuotojams'!G24</f>
        <v>5.5049999999999999</v>
      </c>
      <c r="G10" s="5">
        <f>'Išlaidos investicijoms'!D20</f>
        <v>0</v>
      </c>
      <c r="H10" s="5">
        <f>'Išlaidos medžiagoms'!E20</f>
        <v>0</v>
      </c>
      <c r="I10" s="5">
        <f>'Išlaidos paslaugoms'!C20</f>
        <v>0</v>
      </c>
      <c r="J10" s="48">
        <f t="shared" si="0"/>
        <v>0.27524999999999999</v>
      </c>
      <c r="K10" s="48">
        <f t="shared" si="1"/>
        <v>5.7802499999999997</v>
      </c>
      <c r="L10" s="35"/>
    </row>
    <row r="11" spans="1:14" ht="74.25" thickBot="1" x14ac:dyDescent="0.3">
      <c r="A11" s="2" t="s">
        <v>25</v>
      </c>
      <c r="B11" s="38"/>
      <c r="C11" s="46" t="s">
        <v>26</v>
      </c>
      <c r="D11" s="33"/>
      <c r="E11" s="4"/>
      <c r="F11" s="48">
        <f>'Išlaidos darbuotojams'!G29</f>
        <v>0</v>
      </c>
      <c r="G11" s="5">
        <f>'Išlaidos investicijoms'!D24</f>
        <v>0</v>
      </c>
      <c r="H11" s="5">
        <f>'Išlaidos medžiagoms'!E24</f>
        <v>0</v>
      </c>
      <c r="I11" s="48">
        <f>'Išlaidos paslaugoms'!C26</f>
        <v>1170</v>
      </c>
      <c r="J11" s="48">
        <f t="shared" si="0"/>
        <v>58.5</v>
      </c>
      <c r="K11" s="48">
        <f t="shared" si="1"/>
        <v>1228.5</v>
      </c>
      <c r="L11" s="35"/>
      <c r="N11" s="52"/>
    </row>
    <row r="12" spans="1:14" ht="116.25" thickBot="1" x14ac:dyDescent="0.3">
      <c r="A12" s="2" t="s">
        <v>27</v>
      </c>
      <c r="B12" s="38"/>
      <c r="C12" s="46" t="s">
        <v>28</v>
      </c>
      <c r="D12" s="33"/>
      <c r="E12" s="4"/>
      <c r="F12" s="9">
        <f>'Išlaidos darbuotojams'!G34</f>
        <v>22.02</v>
      </c>
      <c r="G12" s="5">
        <f>'Išlaidos investicijoms'!D28</f>
        <v>0</v>
      </c>
      <c r="H12" s="5">
        <f>'Išlaidos medžiagoms'!E28</f>
        <v>0</v>
      </c>
      <c r="I12" s="5">
        <f>'Išlaidos paslaugoms'!C30</f>
        <v>0</v>
      </c>
      <c r="J12" s="48">
        <f t="shared" si="0"/>
        <v>1.101</v>
      </c>
      <c r="K12" s="48">
        <f t="shared" si="1"/>
        <v>23.120999999999999</v>
      </c>
      <c r="L12" s="35"/>
    </row>
    <row r="13" spans="1:14" ht="12.6" customHeight="1" thickBot="1" x14ac:dyDescent="0.3">
      <c r="A13" s="2"/>
      <c r="B13" s="84" t="s">
        <v>29</v>
      </c>
      <c r="C13" s="85"/>
      <c r="D13" s="86"/>
      <c r="E13" s="86"/>
      <c r="F13" s="86"/>
      <c r="G13" s="86"/>
      <c r="H13" s="86"/>
      <c r="I13" s="86"/>
      <c r="J13" s="86"/>
      <c r="K13" s="87"/>
      <c r="L13" s="48">
        <f>SUM(K7:K12)*E6</f>
        <v>312995.81250000006</v>
      </c>
    </row>
    <row r="14" spans="1:14" ht="11.25" thickBot="1" x14ac:dyDescent="0.3">
      <c r="A14" s="2" t="s">
        <v>169</v>
      </c>
      <c r="B14" s="5" t="s">
        <v>127</v>
      </c>
      <c r="C14" s="68"/>
      <c r="D14" s="5" t="s">
        <v>16</v>
      </c>
      <c r="E14" s="5">
        <v>0</v>
      </c>
      <c r="F14" s="68"/>
      <c r="G14" s="68"/>
      <c r="H14" s="68"/>
      <c r="I14" s="68"/>
      <c r="J14" s="68"/>
      <c r="K14" s="68"/>
      <c r="L14" s="33"/>
    </row>
    <row r="15" spans="1:14" ht="42.75" thickBot="1" x14ac:dyDescent="0.3">
      <c r="A15" s="2" t="s">
        <v>170</v>
      </c>
      <c r="B15" s="41"/>
      <c r="C15" s="5" t="s">
        <v>157</v>
      </c>
      <c r="D15" s="68"/>
      <c r="E15" s="68"/>
      <c r="F15" s="48">
        <f>'Išlaidos darbuotojams'!G41</f>
        <v>0</v>
      </c>
      <c r="G15" s="5">
        <f>'Išlaidos investicijoms'!D35</f>
        <v>0</v>
      </c>
      <c r="H15" s="5">
        <f>'Išlaidos medžiagoms'!E35</f>
        <v>0</v>
      </c>
      <c r="I15" s="5">
        <f>'Išlaidos paslaugoms'!C37</f>
        <v>0</v>
      </c>
      <c r="J15" s="48">
        <f>0.05*(F15+G15+H15+I15)</f>
        <v>0</v>
      </c>
      <c r="K15" s="48">
        <f>SUM(F15:J15)</f>
        <v>0</v>
      </c>
      <c r="L15" s="35"/>
    </row>
    <row r="16" spans="1:14" ht="32.25" thickBot="1" x14ac:dyDescent="0.3">
      <c r="A16" s="2" t="s">
        <v>171</v>
      </c>
      <c r="B16" s="41"/>
      <c r="C16" s="5" t="s">
        <v>156</v>
      </c>
      <c r="D16" s="68"/>
      <c r="E16" s="68"/>
      <c r="F16" s="48">
        <f>'Išlaidos darbuotojams'!G46</f>
        <v>0</v>
      </c>
      <c r="G16" s="5">
        <f>'Išlaidos investicijoms'!D39</f>
        <v>0</v>
      </c>
      <c r="H16" s="5">
        <f>'Išlaidos medžiagoms'!E39</f>
        <v>0</v>
      </c>
      <c r="I16" s="5">
        <f>'Išlaidos paslaugoms'!C41</f>
        <v>0</v>
      </c>
      <c r="J16" s="48">
        <f>0.05*(F16+G16+H16+I16)</f>
        <v>0</v>
      </c>
      <c r="K16" s="48">
        <f>SUM(F16:J16)</f>
        <v>0</v>
      </c>
      <c r="L16" s="35"/>
      <c r="N16" s="52"/>
    </row>
    <row r="17" spans="1:19" ht="75.75" customHeight="1" thickBot="1" x14ac:dyDescent="0.3">
      <c r="A17" s="2" t="s">
        <v>30</v>
      </c>
      <c r="B17" s="7"/>
      <c r="C17" s="6" t="s">
        <v>31</v>
      </c>
      <c r="D17" s="4"/>
      <c r="E17" s="4"/>
      <c r="F17" s="9"/>
      <c r="G17" s="5"/>
      <c r="H17" s="5"/>
      <c r="I17" s="5"/>
      <c r="J17" s="5"/>
      <c r="K17" s="5"/>
      <c r="L17" s="33"/>
      <c r="N17" s="52"/>
    </row>
    <row r="18" spans="1:19" ht="14.25" customHeight="1" thickBot="1" x14ac:dyDescent="0.3">
      <c r="A18" s="2"/>
      <c r="B18" s="84" t="s">
        <v>128</v>
      </c>
      <c r="C18" s="86"/>
      <c r="D18" s="86"/>
      <c r="E18" s="86"/>
      <c r="F18" s="86"/>
      <c r="G18" s="86"/>
      <c r="H18" s="86"/>
      <c r="I18" s="86"/>
      <c r="J18" s="86"/>
      <c r="K18" s="87"/>
      <c r="L18" s="49">
        <f>SUM(K15:K16)*E14</f>
        <v>0</v>
      </c>
    </row>
    <row r="19" spans="1:19" ht="15" customHeight="1" thickBot="1" x14ac:dyDescent="0.3">
      <c r="A19" s="2"/>
      <c r="B19" s="88" t="s">
        <v>32</v>
      </c>
      <c r="C19" s="89"/>
      <c r="D19" s="89"/>
      <c r="E19" s="89"/>
      <c r="F19" s="89"/>
      <c r="G19" s="89"/>
      <c r="H19" s="89"/>
      <c r="I19" s="89"/>
      <c r="J19" s="89"/>
      <c r="K19" s="90"/>
      <c r="L19" s="50">
        <f>SUM(L13)</f>
        <v>312995.81250000006</v>
      </c>
      <c r="N19" s="52"/>
    </row>
    <row r="20" spans="1:19" ht="15" customHeight="1" thickBot="1" x14ac:dyDescent="0.3">
      <c r="A20" s="2"/>
      <c r="B20" s="56"/>
      <c r="C20" s="57"/>
      <c r="D20" s="57"/>
      <c r="E20" s="57"/>
      <c r="F20" s="57"/>
      <c r="G20" s="57"/>
      <c r="H20" s="57"/>
      <c r="I20" s="57"/>
      <c r="J20" s="57"/>
      <c r="K20" s="57"/>
      <c r="L20" s="50"/>
      <c r="N20" s="52"/>
    </row>
    <row r="21" spans="1:19" ht="15" customHeight="1" thickBot="1" x14ac:dyDescent="0.3">
      <c r="A21" s="2"/>
      <c r="B21" s="56"/>
      <c r="C21" s="57"/>
      <c r="D21" s="57"/>
      <c r="E21" s="57"/>
      <c r="F21" s="57"/>
      <c r="G21" s="57"/>
      <c r="H21" s="57"/>
      <c r="I21" s="57"/>
      <c r="J21" s="57"/>
      <c r="K21" s="57"/>
      <c r="L21" s="50"/>
      <c r="N21" s="52"/>
    </row>
    <row r="22" spans="1:19" ht="11.25" thickBot="1" x14ac:dyDescent="0.3">
      <c r="A22" s="18" t="s">
        <v>33</v>
      </c>
      <c r="B22" s="91" t="s">
        <v>34</v>
      </c>
      <c r="C22" s="92"/>
      <c r="D22" s="92"/>
      <c r="E22" s="92"/>
      <c r="F22" s="92"/>
      <c r="G22" s="92"/>
      <c r="H22" s="92"/>
      <c r="I22" s="92"/>
      <c r="J22" s="92"/>
      <c r="K22" s="92"/>
      <c r="L22" s="93"/>
    </row>
    <row r="23" spans="1:19" ht="84.75" thickBot="1" x14ac:dyDescent="0.3">
      <c r="A23" s="2" t="s">
        <v>35</v>
      </c>
      <c r="B23" s="55" t="s">
        <v>160</v>
      </c>
      <c r="C23" s="33"/>
      <c r="D23" s="5" t="s">
        <v>16</v>
      </c>
      <c r="E23" s="5">
        <v>17</v>
      </c>
      <c r="F23" s="4"/>
      <c r="G23" s="4"/>
      <c r="H23" s="4"/>
      <c r="I23" s="4"/>
      <c r="J23" s="4"/>
      <c r="K23" s="4"/>
      <c r="L23" s="4"/>
      <c r="N23" s="52"/>
    </row>
    <row r="24" spans="1:19" ht="105.75" thickBot="1" x14ac:dyDescent="0.3">
      <c r="A24" s="2" t="s">
        <v>36</v>
      </c>
      <c r="B24" s="7"/>
      <c r="C24" s="6" t="s">
        <v>161</v>
      </c>
      <c r="D24" s="4"/>
      <c r="E24" s="4"/>
      <c r="F24" s="5">
        <f>'Išlaidos darbuotojams'!G62</f>
        <v>31.82</v>
      </c>
      <c r="G24" s="5">
        <f>'Išlaidos investicijoms'!D52</f>
        <v>0</v>
      </c>
      <c r="H24" s="5">
        <f>'Išlaidos medžiagoms'!E53</f>
        <v>0</v>
      </c>
      <c r="I24" s="5">
        <f>'Išlaidos paslaugoms'!C55</f>
        <v>0</v>
      </c>
      <c r="J24" s="5">
        <f t="shared" ref="J24:J29" si="2">0.05*(F24+G24+H24+I24)</f>
        <v>1.5910000000000002</v>
      </c>
      <c r="K24" s="5">
        <f t="shared" ref="K24:K29" si="3">SUM(F24:J24)</f>
        <v>33.411000000000001</v>
      </c>
      <c r="L24" s="4"/>
    </row>
    <row r="25" spans="1:19" ht="105.75" thickBot="1" x14ac:dyDescent="0.3">
      <c r="A25" s="2" t="s">
        <v>37</v>
      </c>
      <c r="B25" s="7"/>
      <c r="C25" s="45" t="s">
        <v>162</v>
      </c>
      <c r="D25" s="4"/>
      <c r="E25" s="4"/>
      <c r="F25" s="5">
        <f>'Išlaidos darbuotojams'!G67</f>
        <v>5.5049999999999999</v>
      </c>
      <c r="G25" s="5">
        <f>'Išlaidos investicijoms'!D56</f>
        <v>0</v>
      </c>
      <c r="H25" s="5">
        <f>'Išlaidos medžiagoms'!E57</f>
        <v>0</v>
      </c>
      <c r="I25" s="5">
        <f>'Išlaidos paslaugoms'!C59</f>
        <v>0</v>
      </c>
      <c r="J25" s="5">
        <f t="shared" si="2"/>
        <v>0.27524999999999999</v>
      </c>
      <c r="K25" s="5">
        <f t="shared" si="3"/>
        <v>5.7802499999999997</v>
      </c>
      <c r="L25" s="4"/>
    </row>
    <row r="26" spans="1:19" ht="74.25" thickBot="1" x14ac:dyDescent="0.3">
      <c r="A26" s="2" t="s">
        <v>38</v>
      </c>
      <c r="B26" s="7"/>
      <c r="C26" s="6" t="s">
        <v>163</v>
      </c>
      <c r="D26" s="4"/>
      <c r="E26" s="4"/>
      <c r="F26" s="5">
        <f>'Išlaidos darbuotojams'!G72</f>
        <v>0</v>
      </c>
      <c r="G26" s="5">
        <f>'Išlaidos investicijoms'!D61</f>
        <v>0</v>
      </c>
      <c r="H26" s="5">
        <f>'Išlaidos medžiagoms'!E62</f>
        <v>0</v>
      </c>
      <c r="I26" s="5">
        <f>'Išlaidos paslaugoms'!C16</f>
        <v>90</v>
      </c>
      <c r="J26" s="5">
        <f t="shared" si="2"/>
        <v>4.5</v>
      </c>
      <c r="K26" s="5">
        <f t="shared" si="3"/>
        <v>94.5</v>
      </c>
      <c r="L26" s="4"/>
      <c r="N26" s="52"/>
    </row>
    <row r="27" spans="1:19" ht="116.25" thickBot="1" x14ac:dyDescent="0.3">
      <c r="A27" s="2" t="s">
        <v>39</v>
      </c>
      <c r="B27" s="7"/>
      <c r="C27" s="6" t="s">
        <v>164</v>
      </c>
      <c r="D27" s="4"/>
      <c r="E27" s="4"/>
      <c r="F27" s="5">
        <f>'Išlaidos darbuotojams'!G77</f>
        <v>5.5049999999999999</v>
      </c>
      <c r="G27" s="5">
        <f>'Išlaidos investicijoms'!D65</f>
        <v>0</v>
      </c>
      <c r="H27" s="5">
        <f>'Išlaidos medžiagoms'!E66</f>
        <v>0</v>
      </c>
      <c r="I27" s="5">
        <f>'Išlaidos paslaugoms'!C67</f>
        <v>0</v>
      </c>
      <c r="J27" s="5">
        <f t="shared" si="2"/>
        <v>0.27524999999999999</v>
      </c>
      <c r="K27" s="5">
        <f t="shared" si="3"/>
        <v>5.7802499999999997</v>
      </c>
      <c r="L27" s="4"/>
    </row>
    <row r="28" spans="1:19" ht="74.25" thickBot="1" x14ac:dyDescent="0.3">
      <c r="A28" s="2" t="s">
        <v>40</v>
      </c>
      <c r="B28" s="7"/>
      <c r="C28" s="6" t="s">
        <v>165</v>
      </c>
      <c r="D28" s="4"/>
      <c r="E28" s="4"/>
      <c r="F28" s="5">
        <f>'Išlaidos darbuotojams'!G82</f>
        <v>0</v>
      </c>
      <c r="G28" s="5">
        <f>'Išlaidos investicijoms'!D70</f>
        <v>0</v>
      </c>
      <c r="H28" s="5">
        <f>'Išlaidos medžiagoms'!E70</f>
        <v>0</v>
      </c>
      <c r="I28" s="5">
        <f>'Išlaidos paslaugoms'!C26</f>
        <v>1170</v>
      </c>
      <c r="J28" s="5">
        <f t="shared" si="2"/>
        <v>58.5</v>
      </c>
      <c r="K28" s="5">
        <f t="shared" si="3"/>
        <v>1228.5</v>
      </c>
      <c r="L28" s="4"/>
    </row>
    <row r="29" spans="1:19" ht="116.25" thickBot="1" x14ac:dyDescent="0.3">
      <c r="A29" s="2" t="s">
        <v>41</v>
      </c>
      <c r="B29" s="7"/>
      <c r="C29" s="45" t="s">
        <v>166</v>
      </c>
      <c r="D29" s="4"/>
      <c r="E29" s="4"/>
      <c r="F29" s="5">
        <f>'Išlaidos darbuotojams'!G87</f>
        <v>22.02</v>
      </c>
      <c r="G29" s="5">
        <f>'Išlaidos investicijoms'!D75</f>
        <v>0</v>
      </c>
      <c r="H29" s="5">
        <f>'Išlaidos medžiagoms'!E74</f>
        <v>0</v>
      </c>
      <c r="I29" s="5">
        <f>'Išlaidos paslaugoms'!C77</f>
        <v>0</v>
      </c>
      <c r="J29" s="5">
        <f t="shared" si="2"/>
        <v>1.101</v>
      </c>
      <c r="K29" s="5">
        <f t="shared" si="3"/>
        <v>23.120999999999999</v>
      </c>
      <c r="L29" s="4"/>
    </row>
    <row r="30" spans="1:19" ht="10.5" customHeight="1" thickBot="1" x14ac:dyDescent="0.3">
      <c r="A30" s="2"/>
      <c r="B30" s="84" t="s">
        <v>29</v>
      </c>
      <c r="C30" s="86"/>
      <c r="D30" s="86"/>
      <c r="E30" s="86"/>
      <c r="F30" s="86"/>
      <c r="G30" s="86"/>
      <c r="H30" s="86"/>
      <c r="I30" s="86"/>
      <c r="J30" s="86"/>
      <c r="K30" s="87"/>
      <c r="L30" s="10">
        <f>SUM(K24:K29)*E23</f>
        <v>23648.572500000002</v>
      </c>
    </row>
    <row r="31" spans="1:19" ht="262.5" customHeight="1" thickBot="1" x14ac:dyDescent="0.3">
      <c r="A31" s="2" t="s">
        <v>172</v>
      </c>
      <c r="B31" s="3" t="s">
        <v>145</v>
      </c>
      <c r="C31" s="68"/>
      <c r="D31" s="5" t="s">
        <v>16</v>
      </c>
      <c r="E31" s="5">
        <v>6</v>
      </c>
      <c r="F31" s="68"/>
      <c r="G31" s="68"/>
      <c r="H31" s="68"/>
      <c r="I31" s="68"/>
      <c r="J31" s="68"/>
      <c r="K31" s="68"/>
      <c r="L31" s="68"/>
    </row>
    <row r="32" spans="1:19" ht="42.75" thickBot="1" x14ac:dyDescent="0.3">
      <c r="A32" s="2" t="s">
        <v>173</v>
      </c>
      <c r="B32" s="41"/>
      <c r="C32" s="63" t="s">
        <v>155</v>
      </c>
      <c r="D32" s="68"/>
      <c r="E32" s="68"/>
      <c r="F32" s="48">
        <f>'Išlaidos darbuotojams'!G94</f>
        <v>38.099999999999994</v>
      </c>
      <c r="G32" s="5">
        <f>'Išlaidos investicijoms'!D82</f>
        <v>0</v>
      </c>
      <c r="H32" s="5">
        <f>'Išlaidos medžiagoms'!E81</f>
        <v>0</v>
      </c>
      <c r="I32" s="5">
        <f>'Išlaidos paslaugoms'!C84</f>
        <v>0</v>
      </c>
      <c r="J32" s="48">
        <f>0.05*(F32+G32+H32+I32)</f>
        <v>1.9049999999999998</v>
      </c>
      <c r="K32" s="48">
        <f>SUM(F32:J32)</f>
        <v>40.004999999999995</v>
      </c>
      <c r="L32" s="73"/>
      <c r="S32" s="52"/>
    </row>
    <row r="33" spans="1:15" ht="32.25" thickBot="1" x14ac:dyDescent="0.3">
      <c r="A33" s="2" t="s">
        <v>174</v>
      </c>
      <c r="B33" s="41"/>
      <c r="C33" s="5" t="s">
        <v>156</v>
      </c>
      <c r="D33" s="68"/>
      <c r="E33" s="68"/>
      <c r="F33" s="48">
        <f>'Išlaidos darbuotojams'!G99</f>
        <v>3.1749999999999998</v>
      </c>
      <c r="G33" s="5">
        <f>'Išlaidos investicijoms'!D86</f>
        <v>0</v>
      </c>
      <c r="H33" s="5">
        <f>'Išlaidos medžiagoms'!E85</f>
        <v>0</v>
      </c>
      <c r="I33" s="5">
        <f>'Išlaidos paslaugoms'!C88</f>
        <v>0</v>
      </c>
      <c r="J33" s="48">
        <f>0.05*(F33+G33+H33+I33)</f>
        <v>0.15875</v>
      </c>
      <c r="K33" s="48">
        <f>SUM(F33:J33)</f>
        <v>3.3337499999999998</v>
      </c>
      <c r="L33" s="73"/>
    </row>
    <row r="34" spans="1:15" ht="11.25" thickBot="1" x14ac:dyDescent="0.3">
      <c r="A34" s="2" t="s">
        <v>30</v>
      </c>
      <c r="B34" s="41"/>
      <c r="C34" s="5" t="s">
        <v>31</v>
      </c>
      <c r="D34" s="5"/>
      <c r="E34" s="5"/>
      <c r="F34" s="5"/>
      <c r="G34" s="5"/>
      <c r="H34" s="5"/>
      <c r="I34" s="5"/>
      <c r="J34" s="5"/>
      <c r="K34" s="5"/>
      <c r="L34" s="5"/>
    </row>
    <row r="35" spans="1:15" ht="11.25" thickBot="1" x14ac:dyDescent="0.3">
      <c r="A35" s="2"/>
      <c r="B35" s="84" t="s">
        <v>128</v>
      </c>
      <c r="C35" s="86"/>
      <c r="D35" s="86"/>
      <c r="E35" s="86"/>
      <c r="F35" s="86"/>
      <c r="G35" s="86"/>
      <c r="H35" s="86"/>
      <c r="I35" s="86"/>
      <c r="J35" s="86"/>
      <c r="K35" s="87"/>
      <c r="L35" s="49">
        <f>SUM(K32:K33)*E31</f>
        <v>260.03249999999997</v>
      </c>
    </row>
    <row r="36" spans="1:15" ht="11.25" thickBot="1" x14ac:dyDescent="0.3">
      <c r="A36" s="2"/>
      <c r="B36" s="5" t="s">
        <v>30</v>
      </c>
      <c r="C36" s="5"/>
      <c r="D36" s="5"/>
      <c r="E36" s="5"/>
      <c r="F36" s="5"/>
      <c r="G36" s="5"/>
      <c r="H36" s="5"/>
      <c r="I36" s="5"/>
      <c r="J36" s="5"/>
      <c r="K36" s="5"/>
      <c r="L36" s="5"/>
      <c r="N36" s="52"/>
    </row>
    <row r="37" spans="1:15" ht="11.25" thickBot="1" x14ac:dyDescent="0.3">
      <c r="A37" s="2"/>
      <c r="B37" s="88" t="s">
        <v>42</v>
      </c>
      <c r="C37" s="89"/>
      <c r="D37" s="89"/>
      <c r="E37" s="89"/>
      <c r="F37" s="89"/>
      <c r="G37" s="89"/>
      <c r="H37" s="89"/>
      <c r="I37" s="89"/>
      <c r="J37" s="89"/>
      <c r="K37" s="90"/>
      <c r="L37" s="50">
        <f>SUM(L30,L35)</f>
        <v>23908.605000000003</v>
      </c>
    </row>
    <row r="38" spans="1:15" ht="11.25" thickBot="1" x14ac:dyDescent="0.3">
      <c r="A38" s="2"/>
      <c r="B38" s="88" t="s">
        <v>43</v>
      </c>
      <c r="C38" s="89"/>
      <c r="D38" s="89"/>
      <c r="E38" s="89"/>
      <c r="F38" s="89"/>
      <c r="G38" s="89"/>
      <c r="H38" s="89"/>
      <c r="I38" s="89"/>
      <c r="J38" s="89"/>
      <c r="K38" s="90"/>
      <c r="L38" s="51">
        <f>+L37-L19</f>
        <v>-289087.20750000008</v>
      </c>
      <c r="N38" s="52"/>
    </row>
    <row r="40" spans="1:15" x14ac:dyDescent="0.25">
      <c r="B40" s="53" t="s">
        <v>44</v>
      </c>
    </row>
    <row r="42" spans="1:15" x14ac:dyDescent="0.25">
      <c r="B42" s="1" t="s">
        <v>167</v>
      </c>
      <c r="O42" s="1" t="s">
        <v>158</v>
      </c>
    </row>
    <row r="44" spans="1:15" x14ac:dyDescent="0.25">
      <c r="B44" s="1" t="s">
        <v>168</v>
      </c>
    </row>
    <row r="46" spans="1:15" x14ac:dyDescent="0.25">
      <c r="B46" s="1" t="s">
        <v>175</v>
      </c>
    </row>
    <row r="49" spans="2:2" x14ac:dyDescent="0.25">
      <c r="B49" s="1" t="s">
        <v>45</v>
      </c>
    </row>
    <row r="50" spans="2:2" x14ac:dyDescent="0.25">
      <c r="B50" s="1" t="s">
        <v>46</v>
      </c>
    </row>
  </sheetData>
  <mergeCells count="10">
    <mergeCell ref="A1:L2"/>
    <mergeCell ref="B5:L5"/>
    <mergeCell ref="B13:K13"/>
    <mergeCell ref="B38:K38"/>
    <mergeCell ref="B19:K19"/>
    <mergeCell ref="B22:L22"/>
    <mergeCell ref="B30:K30"/>
    <mergeCell ref="B37:K37"/>
    <mergeCell ref="B18:K18"/>
    <mergeCell ref="B35:K35"/>
  </mergeCells>
  <pageMargins left="0" right="0" top="0.19685039370078741" bottom="0.19685039370078741" header="0.31496062992125984" footer="0.31496062992125984"/>
  <pageSetup paperSize="9" orientation="landscape" r:id="rId1"/>
  <ignoredErrors>
    <ignoredError sqref="A5 A22"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E47FF"/>
  </sheetPr>
  <dimension ref="A1:I105"/>
  <sheetViews>
    <sheetView topLeftCell="A75" zoomScale="106" zoomScaleNormal="106" workbookViewId="0">
      <selection activeCell="A36" sqref="A36:XFD36"/>
    </sheetView>
  </sheetViews>
  <sheetFormatPr defaultColWidth="8.5703125" defaultRowHeight="10.5" x14ac:dyDescent="0.25"/>
  <cols>
    <col min="1" max="1" width="30.5703125" style="1" customWidth="1"/>
    <col min="2" max="2" width="12.85546875" style="1" customWidth="1"/>
    <col min="3" max="3" width="11.140625" style="1" customWidth="1"/>
    <col min="4" max="4" width="26.5703125" style="1" customWidth="1"/>
    <col min="5" max="5" width="25" style="1" customWidth="1"/>
    <col min="6" max="6" width="10.5703125" style="1" bestFit="1" customWidth="1"/>
    <col min="7" max="7" width="13.85546875" style="1" customWidth="1"/>
    <col min="8" max="16384" width="8.5703125" style="1"/>
  </cols>
  <sheetData>
    <row r="1" spans="1:9" ht="18" customHeight="1" thickBot="1" x14ac:dyDescent="0.3">
      <c r="A1" s="94" t="s">
        <v>47</v>
      </c>
      <c r="B1" s="95"/>
      <c r="C1" s="95"/>
      <c r="D1" s="95"/>
      <c r="E1" s="95"/>
      <c r="F1" s="95"/>
      <c r="G1" s="96"/>
    </row>
    <row r="2" spans="1:9" ht="57.75" customHeight="1" thickBot="1" x14ac:dyDescent="0.3">
      <c r="A2" s="26" t="s">
        <v>48</v>
      </c>
      <c r="B2" s="27" t="s">
        <v>49</v>
      </c>
      <c r="C2" s="27" t="s">
        <v>50</v>
      </c>
      <c r="D2" s="27" t="s">
        <v>51</v>
      </c>
      <c r="E2" s="27" t="s">
        <v>52</v>
      </c>
      <c r="F2" s="27" t="s">
        <v>53</v>
      </c>
      <c r="G2" s="27" t="s">
        <v>54</v>
      </c>
    </row>
    <row r="3" spans="1:9" ht="11.25" thickBot="1" x14ac:dyDescent="0.3">
      <c r="A3" s="28">
        <v>1</v>
      </c>
      <c r="B3" s="29">
        <v>2</v>
      </c>
      <c r="C3" s="28">
        <v>3</v>
      </c>
      <c r="D3" s="29">
        <v>4</v>
      </c>
      <c r="E3" s="28">
        <v>5</v>
      </c>
      <c r="F3" s="29">
        <v>6</v>
      </c>
      <c r="G3" s="28">
        <v>7</v>
      </c>
    </row>
    <row r="4" spans="1:9" ht="159.75" customHeight="1" thickBot="1" x14ac:dyDescent="0.3">
      <c r="A4" s="20" t="str">
        <f>'PI skaičiuoklė'!B6</f>
        <v xml:space="preserve"> 16 str.  5 d. 1 p. ir 2 p.: 1. valstybinių geodezinių tinklų (valstybinis globalinės padėties nustatymo sistemos nulinės, pirmos, antros ir trečios tikslumo klasių tinklas, valstybinis vertikalusis pirmos, antros ir trečios tikslumo klasių tinklas, &lt;...&gt;) geodeziniai ženklai gali būti perkeliami Nacionalinės žemės tarnybos vadovo nustatyta tvarka; 2. savivaldybės geodezinių tinklų (valstybinio globalinės padėties nustatymo sistemos trečios tikslumo klasės sutankinimo geodezinis tinklas) – savivaldybės administracijos direktoriaus nustatyta tvarka. </v>
      </c>
      <c r="B4" s="33"/>
      <c r="C4" s="36"/>
      <c r="D4" s="36"/>
      <c r="E4" s="36"/>
      <c r="F4" s="36"/>
      <c r="G4" s="36"/>
    </row>
    <row r="5" spans="1:9" ht="42.75" thickBot="1" x14ac:dyDescent="0.3">
      <c r="A5" s="8" t="str">
        <f>'PI skaičiuoklė'!C7</f>
        <v>Prašymo leisti iškelti ir atstatyti arba perkelti  geodezinį ženklą Nacionalinei žemės tarnybai parengimas</v>
      </c>
      <c r="B5" s="4"/>
      <c r="C5" s="21"/>
      <c r="D5" s="21"/>
      <c r="E5" s="21"/>
      <c r="F5" s="21"/>
      <c r="G5" s="21"/>
    </row>
    <row r="6" spans="1:9" ht="11.1" customHeight="1" thickBot="1" x14ac:dyDescent="0.3">
      <c r="A6" s="22"/>
      <c r="B6" s="5" t="s">
        <v>55</v>
      </c>
      <c r="C6" s="5">
        <v>1</v>
      </c>
      <c r="D6" s="41">
        <v>15.91</v>
      </c>
      <c r="E6" s="9">
        <v>2</v>
      </c>
      <c r="F6" s="5">
        <v>1</v>
      </c>
      <c r="G6" s="5">
        <f>+C6*D6*E6*F6</f>
        <v>31.82</v>
      </c>
      <c r="I6" s="52"/>
    </row>
    <row r="7" spans="1:9" ht="11.25" thickBot="1" x14ac:dyDescent="0.3">
      <c r="A7" s="11"/>
      <c r="B7" s="5" t="s">
        <v>56</v>
      </c>
      <c r="C7" s="5">
        <v>0</v>
      </c>
      <c r="D7" s="5">
        <v>0</v>
      </c>
      <c r="E7" s="5">
        <v>0</v>
      </c>
      <c r="F7" s="5">
        <v>0</v>
      </c>
      <c r="G7" s="5">
        <f>+C7*D7*E7*F7</f>
        <v>0</v>
      </c>
    </row>
    <row r="8" spans="1:9" ht="11.25" thickBot="1" x14ac:dyDescent="0.3">
      <c r="A8" s="11"/>
      <c r="B8" s="5" t="s">
        <v>30</v>
      </c>
      <c r="C8" s="5"/>
      <c r="D8" s="5"/>
      <c r="E8" s="5"/>
      <c r="F8" s="5"/>
      <c r="G8" s="5"/>
    </row>
    <row r="9" spans="1:9" ht="14.1" customHeight="1" thickBot="1" x14ac:dyDescent="0.3">
      <c r="A9" s="84" t="s">
        <v>57</v>
      </c>
      <c r="B9" s="86"/>
      <c r="C9" s="86"/>
      <c r="D9" s="86"/>
      <c r="E9" s="86"/>
      <c r="F9" s="87"/>
      <c r="G9" s="5">
        <f>SUM(G6:G8)</f>
        <v>31.82</v>
      </c>
    </row>
    <row r="10" spans="1:9" ht="31.5" customHeight="1" thickBot="1" x14ac:dyDescent="0.3">
      <c r="A10" s="8" t="str">
        <f>'PI skaičiuoklė'!C8</f>
        <v>Prašymo leisti iškelti ir atstatyti arba perkelti  geodezinį ženklą Nacionalinei žemės tarnybai pateikimas</v>
      </c>
      <c r="B10" s="33"/>
      <c r="C10" s="33"/>
      <c r="D10" s="33"/>
      <c r="E10" s="33"/>
      <c r="F10" s="33"/>
      <c r="G10" s="33"/>
    </row>
    <row r="11" spans="1:9" ht="21.75" thickBot="1" x14ac:dyDescent="0.3">
      <c r="A11" s="22"/>
      <c r="B11" s="5" t="s">
        <v>58</v>
      </c>
      <c r="C11" s="5">
        <v>1</v>
      </c>
      <c r="D11" s="5">
        <v>22.02</v>
      </c>
      <c r="E11" s="9">
        <v>0.25</v>
      </c>
      <c r="F11" s="5">
        <v>1</v>
      </c>
      <c r="G11" s="5">
        <f>+C11*D11*E11*F11</f>
        <v>5.5049999999999999</v>
      </c>
      <c r="I11" s="52"/>
    </row>
    <row r="12" spans="1:9" ht="11.25" thickBot="1" x14ac:dyDescent="0.3">
      <c r="A12" s="11"/>
      <c r="B12" s="5" t="s">
        <v>59</v>
      </c>
      <c r="C12" s="5">
        <v>0</v>
      </c>
      <c r="D12" s="5">
        <v>0</v>
      </c>
      <c r="E12" s="5">
        <v>0</v>
      </c>
      <c r="F12" s="5">
        <v>0</v>
      </c>
      <c r="G12" s="5">
        <f>+C12*D12*E12*F12</f>
        <v>0</v>
      </c>
    </row>
    <row r="13" spans="1:9" ht="11.25" thickBot="1" x14ac:dyDescent="0.3">
      <c r="A13" s="11"/>
      <c r="B13" s="5" t="s">
        <v>30</v>
      </c>
      <c r="C13" s="5"/>
      <c r="D13" s="5"/>
      <c r="E13" s="5"/>
      <c r="F13" s="5"/>
      <c r="G13" s="5"/>
    </row>
    <row r="14" spans="1:9" ht="11.25" thickBot="1" x14ac:dyDescent="0.3">
      <c r="A14" s="84" t="s">
        <v>60</v>
      </c>
      <c r="B14" s="86"/>
      <c r="C14" s="86"/>
      <c r="D14" s="86"/>
      <c r="E14" s="86"/>
      <c r="F14" s="87"/>
      <c r="G14" s="5">
        <f>SUM(G11:G13)</f>
        <v>5.5049999999999999</v>
      </c>
    </row>
    <row r="15" spans="1:9" ht="25.5" customHeight="1" thickBot="1" x14ac:dyDescent="0.3">
      <c r="A15" s="8" t="str">
        <f>'PI skaičiuoklė'!C9</f>
        <v>Geodezinio ženklo atstatymo arba perkėlimo projekto parengimas</v>
      </c>
      <c r="B15" s="33"/>
      <c r="C15" s="33"/>
      <c r="D15" s="33"/>
      <c r="E15" s="33"/>
      <c r="F15" s="33"/>
      <c r="G15" s="33"/>
    </row>
    <row r="16" spans="1:9" ht="30" customHeight="1" thickBot="1" x14ac:dyDescent="0.3">
      <c r="A16" s="22"/>
      <c r="B16" s="10" t="s">
        <v>83</v>
      </c>
      <c r="C16" s="10">
        <v>0</v>
      </c>
      <c r="D16" s="10">
        <v>0</v>
      </c>
      <c r="E16" s="10">
        <v>0</v>
      </c>
      <c r="F16" s="10">
        <v>0</v>
      </c>
      <c r="G16" s="10">
        <f>+C16*D16*E16*F16</f>
        <v>0</v>
      </c>
      <c r="I16" s="52"/>
    </row>
    <row r="17" spans="1:9" ht="11.25" thickBot="1" x14ac:dyDescent="0.3">
      <c r="A17" s="11"/>
      <c r="B17" s="5" t="s">
        <v>62</v>
      </c>
      <c r="C17" s="5">
        <v>0</v>
      </c>
      <c r="D17" s="5">
        <v>0</v>
      </c>
      <c r="E17" s="5">
        <v>0</v>
      </c>
      <c r="F17" s="5">
        <v>0</v>
      </c>
      <c r="G17" s="5">
        <f>+C17*D17*E17*F17</f>
        <v>0</v>
      </c>
    </row>
    <row r="18" spans="1:9" ht="11.25" thickBot="1" x14ac:dyDescent="0.3">
      <c r="A18" s="11"/>
      <c r="B18" s="5" t="s">
        <v>30</v>
      </c>
      <c r="C18" s="5"/>
      <c r="D18" s="5"/>
      <c r="E18" s="5"/>
      <c r="F18" s="5"/>
      <c r="G18" s="5"/>
    </row>
    <row r="19" spans="1:9" ht="11.25" thickBot="1" x14ac:dyDescent="0.3">
      <c r="A19" s="84" t="s">
        <v>63</v>
      </c>
      <c r="B19" s="86"/>
      <c r="C19" s="86"/>
      <c r="D19" s="86"/>
      <c r="E19" s="86"/>
      <c r="F19" s="87"/>
      <c r="G19" s="5">
        <f>SUM(G16:G18)</f>
        <v>0</v>
      </c>
    </row>
    <row r="20" spans="1:9" ht="45" customHeight="1" thickBot="1" x14ac:dyDescent="0.3">
      <c r="A20" s="8" t="str">
        <f>'PI skaičiuoklė'!C10</f>
        <v>Parengto geodezinio ženklo atstatymo arba perkėlimo projekto pateikimas Nacionalinei žemės tarnybai</v>
      </c>
      <c r="B20" s="33"/>
      <c r="C20" s="33"/>
      <c r="D20" s="33"/>
      <c r="E20" s="33"/>
      <c r="F20" s="33"/>
      <c r="G20" s="33"/>
    </row>
    <row r="21" spans="1:9" ht="21.75" thickBot="1" x14ac:dyDescent="0.3">
      <c r="A21" s="22"/>
      <c r="B21" s="5" t="s">
        <v>58</v>
      </c>
      <c r="C21" s="5">
        <v>1</v>
      </c>
      <c r="D21" s="5">
        <v>22.02</v>
      </c>
      <c r="E21" s="9">
        <v>0.25</v>
      </c>
      <c r="F21" s="5">
        <v>1</v>
      </c>
      <c r="G21" s="5">
        <f>+C21*D21*E21*F21</f>
        <v>5.5049999999999999</v>
      </c>
      <c r="I21" s="52"/>
    </row>
    <row r="22" spans="1:9" ht="11.25" thickBot="1" x14ac:dyDescent="0.3">
      <c r="A22" s="11"/>
      <c r="B22" s="5" t="s">
        <v>64</v>
      </c>
      <c r="C22" s="5">
        <v>0</v>
      </c>
      <c r="D22" s="5">
        <v>0</v>
      </c>
      <c r="E22" s="5">
        <v>0</v>
      </c>
      <c r="F22" s="5">
        <v>0</v>
      </c>
      <c r="G22" s="5">
        <f>+C22*D22*E22*F22</f>
        <v>0</v>
      </c>
    </row>
    <row r="23" spans="1:9" ht="11.25" thickBot="1" x14ac:dyDescent="0.3">
      <c r="A23" s="11"/>
      <c r="B23" s="5" t="s">
        <v>30</v>
      </c>
      <c r="C23" s="5"/>
      <c r="D23" s="5"/>
      <c r="E23" s="5"/>
      <c r="F23" s="5"/>
      <c r="G23" s="5"/>
    </row>
    <row r="24" spans="1:9" ht="11.25" thickBot="1" x14ac:dyDescent="0.3">
      <c r="A24" s="84" t="s">
        <v>65</v>
      </c>
      <c r="B24" s="86"/>
      <c r="C24" s="86"/>
      <c r="D24" s="86"/>
      <c r="E24" s="86"/>
      <c r="F24" s="87"/>
      <c r="G24" s="5">
        <f>SUM(G21:G23)</f>
        <v>5.5049999999999999</v>
      </c>
    </row>
    <row r="25" spans="1:9" ht="31.5" customHeight="1" thickBot="1" x14ac:dyDescent="0.3">
      <c r="A25" s="8" t="str">
        <f>'PI skaičiuoklė'!C11</f>
        <v>Geodezinio ženklo atstatymo arba perkėlimo ataskaitos parengimas</v>
      </c>
      <c r="B25" s="33"/>
      <c r="C25" s="33"/>
      <c r="D25" s="33"/>
      <c r="E25" s="33"/>
      <c r="F25" s="33"/>
      <c r="G25" s="33"/>
    </row>
    <row r="26" spans="1:9" ht="11.25" thickBot="1" x14ac:dyDescent="0.3">
      <c r="A26" s="22"/>
      <c r="B26" s="10" t="s">
        <v>87</v>
      </c>
      <c r="C26" s="10">
        <v>0</v>
      </c>
      <c r="D26" s="10">
        <v>0</v>
      </c>
      <c r="E26" s="10">
        <v>0</v>
      </c>
      <c r="F26" s="10">
        <v>0</v>
      </c>
      <c r="G26" s="10">
        <f>+C26*D26*E26*F26</f>
        <v>0</v>
      </c>
      <c r="I26" s="52"/>
    </row>
    <row r="27" spans="1:9" ht="11.25" thickBot="1" x14ac:dyDescent="0.3">
      <c r="A27" s="11"/>
      <c r="B27" s="5" t="s">
        <v>66</v>
      </c>
      <c r="C27" s="5">
        <v>0</v>
      </c>
      <c r="D27" s="5">
        <v>0</v>
      </c>
      <c r="E27" s="5">
        <v>0</v>
      </c>
      <c r="F27" s="5">
        <v>0</v>
      </c>
      <c r="G27" s="5">
        <f>+C27*D27*E27*F27</f>
        <v>0</v>
      </c>
    </row>
    <row r="28" spans="1:9" ht="11.25" thickBot="1" x14ac:dyDescent="0.3">
      <c r="A28" s="11"/>
      <c r="B28" s="5" t="s">
        <v>30</v>
      </c>
      <c r="C28" s="5"/>
      <c r="D28" s="5"/>
      <c r="E28" s="5"/>
      <c r="F28" s="5"/>
      <c r="G28" s="5"/>
    </row>
    <row r="29" spans="1:9" ht="11.25" thickBot="1" x14ac:dyDescent="0.3">
      <c r="A29" s="84" t="s">
        <v>67</v>
      </c>
      <c r="B29" s="86"/>
      <c r="C29" s="86"/>
      <c r="D29" s="86"/>
      <c r="E29" s="86"/>
      <c r="F29" s="87"/>
      <c r="G29" s="5">
        <f>SUM(G26:G28)</f>
        <v>0</v>
      </c>
    </row>
    <row r="30" spans="1:9" ht="31.5" customHeight="1" thickBot="1" x14ac:dyDescent="0.3">
      <c r="A30" s="8" t="str">
        <f>'PI skaičiuoklė'!C12</f>
        <v>Parengtos geodezinio ženklo atstatymo arba perkėlimo ataskaitos  pateikimas Nacionalinei žemės tarnybai</v>
      </c>
      <c r="B30" s="33"/>
      <c r="C30" s="33"/>
      <c r="D30" s="33"/>
      <c r="E30" s="33"/>
      <c r="F30" s="33"/>
      <c r="G30" s="33"/>
    </row>
    <row r="31" spans="1:9" ht="21.75" thickBot="1" x14ac:dyDescent="0.3">
      <c r="A31" s="22"/>
      <c r="B31" s="5" t="s">
        <v>58</v>
      </c>
      <c r="C31" s="5">
        <v>1</v>
      </c>
      <c r="D31" s="5">
        <v>22.02</v>
      </c>
      <c r="E31" s="5">
        <v>1</v>
      </c>
      <c r="F31" s="5">
        <v>1</v>
      </c>
      <c r="G31" s="5">
        <f>+C31*D31*E31*F31</f>
        <v>22.02</v>
      </c>
      <c r="I31" s="52"/>
    </row>
    <row r="32" spans="1:9" ht="16.5" customHeight="1" thickBot="1" x14ac:dyDescent="0.3">
      <c r="A32" s="11"/>
      <c r="B32" s="5" t="s">
        <v>68</v>
      </c>
      <c r="C32" s="5">
        <v>0</v>
      </c>
      <c r="D32" s="5">
        <v>0</v>
      </c>
      <c r="E32" s="5">
        <v>0</v>
      </c>
      <c r="F32" s="5">
        <v>0</v>
      </c>
      <c r="G32" s="5">
        <f>+C32*D32*E32*F32</f>
        <v>0</v>
      </c>
    </row>
    <row r="33" spans="1:7" ht="28.5" customHeight="1" thickBot="1" x14ac:dyDescent="0.3">
      <c r="A33" s="11"/>
      <c r="B33" s="5" t="s">
        <v>30</v>
      </c>
      <c r="C33" s="5"/>
      <c r="D33" s="5"/>
      <c r="E33" s="5"/>
      <c r="F33" s="5"/>
      <c r="G33" s="5"/>
    </row>
    <row r="34" spans="1:7" ht="11.25" thickBot="1" x14ac:dyDescent="0.3">
      <c r="A34" s="84" t="s">
        <v>69</v>
      </c>
      <c r="B34" s="86"/>
      <c r="C34" s="86"/>
      <c r="D34" s="86"/>
      <c r="E34" s="86"/>
      <c r="F34" s="87"/>
      <c r="G34" s="5">
        <f>SUM(G31:G33)</f>
        <v>22.02</v>
      </c>
    </row>
    <row r="35" spans="1:7" ht="29.25" customHeight="1" thickBot="1" x14ac:dyDescent="0.3">
      <c r="A35" s="88" t="s">
        <v>70</v>
      </c>
      <c r="B35" s="89"/>
      <c r="C35" s="89"/>
      <c r="D35" s="89"/>
      <c r="E35" s="89"/>
      <c r="F35" s="90"/>
      <c r="G35" s="23">
        <f>SUM(G9,G14,G19,G24,G29,G34)</f>
        <v>64.850000000000009</v>
      </c>
    </row>
    <row r="36" spans="1:7" ht="11.25" customHeight="1" thickBot="1" x14ac:dyDescent="0.3">
      <c r="A36" s="20" t="str">
        <f>'PI skaičiuoklė'!B14</f>
        <v>Netaikoma</v>
      </c>
      <c r="B36" s="68"/>
      <c r="C36" s="68"/>
      <c r="D36" s="68"/>
      <c r="E36" s="68"/>
      <c r="F36" s="68"/>
      <c r="G36" s="68"/>
    </row>
    <row r="37" spans="1:7" ht="21.75" thickBot="1" x14ac:dyDescent="0.3">
      <c r="A37" s="8" t="str">
        <f>'PI skaičiuoklė'!C15</f>
        <v>Deklaracijos kartu su dokumentais parengimas</v>
      </c>
      <c r="B37" s="68"/>
      <c r="C37" s="68"/>
      <c r="D37" s="68"/>
      <c r="E37" s="68"/>
      <c r="F37" s="68"/>
      <c r="G37" s="68"/>
    </row>
    <row r="38" spans="1:7" ht="11.25" customHeight="1" thickBot="1" x14ac:dyDescent="0.3">
      <c r="A38" s="22"/>
      <c r="B38" s="5" t="s">
        <v>140</v>
      </c>
      <c r="C38" s="5">
        <v>0</v>
      </c>
      <c r="D38" s="5">
        <v>0</v>
      </c>
      <c r="E38" s="5">
        <v>0</v>
      </c>
      <c r="F38" s="58">
        <v>0</v>
      </c>
      <c r="G38" s="5">
        <f>+C38*D38*E38*F38</f>
        <v>0</v>
      </c>
    </row>
    <row r="39" spans="1:7" ht="11.25" thickBot="1" x14ac:dyDescent="0.3">
      <c r="A39" s="11"/>
      <c r="B39" s="5" t="s">
        <v>129</v>
      </c>
      <c r="C39" s="5">
        <v>0</v>
      </c>
      <c r="D39" s="5">
        <v>0</v>
      </c>
      <c r="E39" s="5">
        <v>0</v>
      </c>
      <c r="F39" s="5">
        <v>0</v>
      </c>
      <c r="G39" s="5">
        <f>+C39*D39*E39*F39</f>
        <v>0</v>
      </c>
    </row>
    <row r="40" spans="1:7" ht="11.25" thickBot="1" x14ac:dyDescent="0.3">
      <c r="A40" s="11"/>
      <c r="B40" s="5" t="s">
        <v>30</v>
      </c>
      <c r="C40" s="5"/>
      <c r="D40" s="5"/>
      <c r="E40" s="5"/>
      <c r="F40" s="5"/>
      <c r="G40" s="5"/>
    </row>
    <row r="41" spans="1:7" ht="11.25" thickBot="1" x14ac:dyDescent="0.3">
      <c r="A41" s="84" t="s">
        <v>131</v>
      </c>
      <c r="B41" s="86"/>
      <c r="C41" s="86"/>
      <c r="D41" s="86"/>
      <c r="E41" s="86"/>
      <c r="F41" s="87"/>
      <c r="G41" s="5">
        <f>SUM(G38:G40)</f>
        <v>0</v>
      </c>
    </row>
    <row r="42" spans="1:7" ht="23.25" customHeight="1" thickBot="1" x14ac:dyDescent="0.3">
      <c r="A42" s="8" t="str">
        <f>'PI skaičiuoklė'!C16</f>
        <v xml:space="preserve">Deklaracijos pasirašymas ir pateikimas </v>
      </c>
      <c r="B42" s="68"/>
      <c r="C42" s="68"/>
      <c r="D42" s="68"/>
      <c r="E42" s="68"/>
      <c r="F42" s="68"/>
      <c r="G42" s="68"/>
    </row>
    <row r="43" spans="1:7" ht="11.25" thickBot="1" x14ac:dyDescent="0.3">
      <c r="A43" s="22"/>
      <c r="B43" s="5" t="s">
        <v>141</v>
      </c>
      <c r="C43" s="5">
        <v>0</v>
      </c>
      <c r="D43" s="5">
        <v>0</v>
      </c>
      <c r="E43" s="5">
        <v>0</v>
      </c>
      <c r="F43" s="10">
        <v>0</v>
      </c>
      <c r="G43" s="5">
        <f>+C43*D43*E43*F43</f>
        <v>0</v>
      </c>
    </row>
    <row r="44" spans="1:7" ht="21.75" customHeight="1" thickBot="1" x14ac:dyDescent="0.3">
      <c r="A44" s="11"/>
      <c r="B44" s="5" t="s">
        <v>130</v>
      </c>
      <c r="C44" s="5">
        <v>0</v>
      </c>
      <c r="D44" s="5">
        <v>0</v>
      </c>
      <c r="E44" s="5">
        <v>0</v>
      </c>
      <c r="F44" s="5">
        <v>0</v>
      </c>
      <c r="G44" s="5">
        <f>+C44*D44*E44*F44</f>
        <v>0</v>
      </c>
    </row>
    <row r="45" spans="1:7" ht="11.25" thickBot="1" x14ac:dyDescent="0.3">
      <c r="A45" s="11"/>
      <c r="B45" s="5" t="s">
        <v>30</v>
      </c>
      <c r="C45" s="5"/>
      <c r="D45" s="5"/>
      <c r="E45" s="5"/>
      <c r="F45" s="5"/>
      <c r="G45" s="5"/>
    </row>
    <row r="46" spans="1:7" ht="11.25" thickBot="1" x14ac:dyDescent="0.3">
      <c r="A46" s="84" t="s">
        <v>132</v>
      </c>
      <c r="B46" s="86"/>
      <c r="C46" s="86"/>
      <c r="D46" s="86"/>
      <c r="E46" s="86"/>
      <c r="F46" s="87"/>
      <c r="G46" s="5">
        <f>SUM(G43:G45)</f>
        <v>0</v>
      </c>
    </row>
    <row r="47" spans="1:7" ht="11.25" thickBot="1" x14ac:dyDescent="0.3">
      <c r="A47" s="88" t="s">
        <v>139</v>
      </c>
      <c r="B47" s="89"/>
      <c r="C47" s="89"/>
      <c r="D47" s="89"/>
      <c r="E47" s="89"/>
      <c r="F47" s="90"/>
      <c r="G47" s="23">
        <f>SUM(G41,G46)</f>
        <v>0</v>
      </c>
    </row>
    <row r="48" spans="1:7" ht="11.25" thickBot="1" x14ac:dyDescent="0.3">
      <c r="A48" s="84"/>
      <c r="B48" s="86"/>
      <c r="C48" s="86"/>
      <c r="D48" s="86"/>
      <c r="E48" s="86"/>
      <c r="F48" s="87"/>
      <c r="G48" s="5"/>
    </row>
    <row r="49" spans="1:9" ht="11.25" customHeight="1" thickBot="1" x14ac:dyDescent="0.3">
      <c r="A49" s="88" t="s">
        <v>73</v>
      </c>
      <c r="B49" s="89"/>
      <c r="C49" s="89"/>
      <c r="D49" s="89"/>
      <c r="E49" s="89"/>
      <c r="F49" s="90"/>
      <c r="G49" s="23">
        <f>SUM(G35,G47)</f>
        <v>64.850000000000009</v>
      </c>
    </row>
    <row r="50" spans="1:9" x14ac:dyDescent="0.25">
      <c r="A50" s="24"/>
      <c r="B50" s="24"/>
      <c r="C50" s="24"/>
      <c r="D50" s="24"/>
      <c r="E50" s="24"/>
      <c r="F50" s="24"/>
      <c r="G50" s="25"/>
    </row>
    <row r="51" spans="1:9" x14ac:dyDescent="0.25">
      <c r="A51" s="24"/>
      <c r="B51" s="24"/>
      <c r="C51" s="24"/>
      <c r="D51" s="24"/>
      <c r="E51" s="24"/>
      <c r="F51" s="24"/>
      <c r="G51" s="25"/>
    </row>
    <row r="52" spans="1:9" x14ac:dyDescent="0.25">
      <c r="I52" s="52"/>
    </row>
    <row r="53" spans="1:9" ht="11.25" thickBot="1" x14ac:dyDescent="0.3"/>
    <row r="54" spans="1:9" ht="11.25" thickBot="1" x14ac:dyDescent="0.3">
      <c r="A54" s="97" t="s">
        <v>74</v>
      </c>
      <c r="B54" s="98"/>
      <c r="C54" s="98"/>
      <c r="D54" s="98"/>
      <c r="E54" s="98"/>
      <c r="F54" s="98"/>
      <c r="G54" s="99"/>
    </row>
    <row r="55" spans="1:9" ht="53.25" thickBot="1" x14ac:dyDescent="0.3">
      <c r="A55" s="26" t="s">
        <v>75</v>
      </c>
      <c r="B55" s="27" t="s">
        <v>49</v>
      </c>
      <c r="C55" s="27" t="s">
        <v>50</v>
      </c>
      <c r="D55" s="27" t="s">
        <v>51</v>
      </c>
      <c r="E55" s="27" t="s">
        <v>52</v>
      </c>
      <c r="F55" s="27" t="s">
        <v>53</v>
      </c>
      <c r="G55" s="27" t="s">
        <v>54</v>
      </c>
    </row>
    <row r="56" spans="1:9" ht="11.25" thickBot="1" x14ac:dyDescent="0.3">
      <c r="A56" s="28">
        <v>1</v>
      </c>
      <c r="B56" s="29">
        <v>2</v>
      </c>
      <c r="C56" s="28">
        <v>3</v>
      </c>
      <c r="D56" s="29">
        <v>4</v>
      </c>
      <c r="E56" s="28">
        <v>5</v>
      </c>
      <c r="F56" s="29">
        <v>6</v>
      </c>
      <c r="G56" s="28">
        <v>7</v>
      </c>
    </row>
    <row r="57" spans="1:9" ht="63.75" thickBot="1" x14ac:dyDescent="0.3">
      <c r="A57" s="20" t="str">
        <f>'PI skaičiuoklė'!B23</f>
        <v xml:space="preserve">17 str. 3 d.: valstybinių geodezinių tinklų geodeziniai punktai, išskyrus valstybinio GPNS trečios tikslumo klasės tinklo geodezinius punktus, perkeliami ministro nustatyta tvarka. </v>
      </c>
      <c r="B57" s="4"/>
      <c r="C57" s="21"/>
      <c r="D57" s="21"/>
      <c r="E57" s="21"/>
      <c r="F57" s="21"/>
      <c r="G57" s="21"/>
      <c r="I57" s="52"/>
    </row>
    <row r="58" spans="1:9" ht="42.75" thickBot="1" x14ac:dyDescent="0.3">
      <c r="A58" s="8" t="str">
        <f>'PI skaičiuoklė'!C24</f>
        <v>Prašymo leisti iškelti ir atstatyti arba perkelti  geodezinį punktą Nacionalinei žemės tarnybai parengimas</v>
      </c>
      <c r="B58" s="4"/>
      <c r="C58" s="21"/>
      <c r="D58" s="21"/>
      <c r="E58" s="21"/>
      <c r="F58" s="21"/>
      <c r="G58" s="21"/>
    </row>
    <row r="59" spans="1:9" ht="32.25" thickBot="1" x14ac:dyDescent="0.3">
      <c r="A59" s="22"/>
      <c r="B59" s="5" t="s">
        <v>55</v>
      </c>
      <c r="C59" s="5">
        <v>1</v>
      </c>
      <c r="D59" s="5">
        <v>15.91</v>
      </c>
      <c r="E59" s="5">
        <v>2</v>
      </c>
      <c r="F59" s="5">
        <v>1</v>
      </c>
      <c r="G59" s="5">
        <f>+C59*D59*E59*F59</f>
        <v>31.82</v>
      </c>
    </row>
    <row r="60" spans="1:9" ht="11.25" thickBot="1" x14ac:dyDescent="0.3">
      <c r="A60" s="11"/>
      <c r="B60" s="5" t="s">
        <v>56</v>
      </c>
      <c r="C60" s="5"/>
      <c r="D60" s="5"/>
      <c r="E60" s="5"/>
      <c r="F60" s="5"/>
      <c r="G60" s="5">
        <f>+C60*D60*E60*F60</f>
        <v>0</v>
      </c>
    </row>
    <row r="61" spans="1:9" ht="11.25" thickBot="1" x14ac:dyDescent="0.3">
      <c r="A61" s="11"/>
      <c r="B61" s="5" t="s">
        <v>30</v>
      </c>
      <c r="C61" s="5"/>
      <c r="D61" s="5"/>
      <c r="E61" s="5"/>
      <c r="F61" s="5"/>
      <c r="G61" s="5"/>
    </row>
    <row r="62" spans="1:9" ht="11.25" thickBot="1" x14ac:dyDescent="0.3">
      <c r="A62" s="84" t="s">
        <v>57</v>
      </c>
      <c r="B62" s="86"/>
      <c r="C62" s="86"/>
      <c r="D62" s="86"/>
      <c r="E62" s="86"/>
      <c r="F62" s="87"/>
      <c r="G62" s="5">
        <f>SUM(G59:G61)</f>
        <v>31.82</v>
      </c>
    </row>
    <row r="63" spans="1:9" ht="42.75" thickBot="1" x14ac:dyDescent="0.3">
      <c r="A63" s="8" t="str">
        <f>'PI skaičiuoklė'!C25</f>
        <v>Prašymo leisti iškelti ir atstatyti arba perkelti  geodezinį punktą  Nacionalinei žemės tarnybai pateikimas</v>
      </c>
      <c r="B63" s="33"/>
      <c r="C63" s="33"/>
      <c r="D63" s="33"/>
      <c r="E63" s="33"/>
      <c r="F63" s="33"/>
      <c r="G63" s="33"/>
    </row>
    <row r="64" spans="1:9" ht="21.75" thickBot="1" x14ac:dyDescent="0.3">
      <c r="A64" s="22"/>
      <c r="B64" s="5" t="s">
        <v>58</v>
      </c>
      <c r="C64" s="5">
        <v>1</v>
      </c>
      <c r="D64" s="5">
        <v>22.02</v>
      </c>
      <c r="E64" s="9">
        <v>0.25</v>
      </c>
      <c r="F64" s="9">
        <v>1</v>
      </c>
      <c r="G64" s="5">
        <f>+C64*D64*E64*F64</f>
        <v>5.5049999999999999</v>
      </c>
    </row>
    <row r="65" spans="1:9" ht="11.25" thickBot="1" x14ac:dyDescent="0.3">
      <c r="A65" s="11"/>
      <c r="B65" s="5" t="s">
        <v>59</v>
      </c>
      <c r="C65" s="5">
        <v>0</v>
      </c>
      <c r="D65" s="5">
        <v>0</v>
      </c>
      <c r="E65" s="5">
        <v>0</v>
      </c>
      <c r="F65" s="5">
        <v>0</v>
      </c>
      <c r="G65" s="5">
        <f>+C65*D65*E65*F65</f>
        <v>0</v>
      </c>
    </row>
    <row r="66" spans="1:9" ht="11.25" thickBot="1" x14ac:dyDescent="0.3">
      <c r="A66" s="11"/>
      <c r="B66" s="5" t="s">
        <v>30</v>
      </c>
      <c r="C66" s="5"/>
      <c r="D66" s="5"/>
      <c r="E66" s="5"/>
      <c r="F66" s="5"/>
      <c r="G66" s="5"/>
    </row>
    <row r="67" spans="1:9" ht="11.25" thickBot="1" x14ac:dyDescent="0.3">
      <c r="A67" s="84" t="s">
        <v>60</v>
      </c>
      <c r="B67" s="86"/>
      <c r="C67" s="86"/>
      <c r="D67" s="86"/>
      <c r="E67" s="86"/>
      <c r="F67" s="87"/>
      <c r="G67" s="5">
        <f>SUM(G64:G66)</f>
        <v>5.5049999999999999</v>
      </c>
      <c r="I67" s="52"/>
    </row>
    <row r="68" spans="1:9" ht="21.75" thickBot="1" x14ac:dyDescent="0.3">
      <c r="A68" s="8" t="str">
        <f>'PI skaičiuoklė'!C26</f>
        <v>Geodezinio punkto atstatymo arba perkėlimo projekto parengimas</v>
      </c>
      <c r="B68" s="10"/>
      <c r="C68" s="10"/>
      <c r="D68" s="10"/>
      <c r="E68" s="10"/>
      <c r="F68" s="10"/>
      <c r="G68" s="10"/>
      <c r="H68" s="65"/>
      <c r="I68" s="65"/>
    </row>
    <row r="69" spans="1:9" ht="11.25" thickBot="1" x14ac:dyDescent="0.3">
      <c r="A69" s="22"/>
      <c r="B69" s="10" t="s">
        <v>83</v>
      </c>
      <c r="C69" s="10">
        <v>0</v>
      </c>
      <c r="D69" s="10">
        <v>0</v>
      </c>
      <c r="E69" s="10">
        <v>0</v>
      </c>
      <c r="F69" s="10">
        <v>0</v>
      </c>
      <c r="G69" s="10">
        <f>+C69*D69*E69*F69</f>
        <v>0</v>
      </c>
      <c r="H69" s="65"/>
      <c r="I69" s="65"/>
    </row>
    <row r="70" spans="1:9" ht="11.25" thickBot="1" x14ac:dyDescent="0.3">
      <c r="A70" s="11"/>
      <c r="B70" s="5" t="s">
        <v>62</v>
      </c>
      <c r="C70" s="5">
        <v>0</v>
      </c>
      <c r="D70" s="5">
        <v>0</v>
      </c>
      <c r="E70" s="5">
        <v>0</v>
      </c>
      <c r="F70" s="5">
        <v>0</v>
      </c>
      <c r="G70" s="5">
        <f>+C70*D70*E70*F70</f>
        <v>0</v>
      </c>
    </row>
    <row r="71" spans="1:9" ht="11.25" thickBot="1" x14ac:dyDescent="0.3">
      <c r="A71" s="11"/>
      <c r="B71" s="5" t="s">
        <v>30</v>
      </c>
      <c r="C71" s="5"/>
      <c r="D71" s="5"/>
      <c r="E71" s="5"/>
      <c r="F71" s="5"/>
      <c r="G71" s="5"/>
    </row>
    <row r="72" spans="1:9" ht="11.25" thickBot="1" x14ac:dyDescent="0.3">
      <c r="A72" s="84" t="s">
        <v>63</v>
      </c>
      <c r="B72" s="86"/>
      <c r="C72" s="86"/>
      <c r="D72" s="86"/>
      <c r="E72" s="86"/>
      <c r="F72" s="87"/>
      <c r="G72" s="5">
        <f>SUM(G69:G71)</f>
        <v>0</v>
      </c>
    </row>
    <row r="73" spans="1:9" ht="42.75" thickBot="1" x14ac:dyDescent="0.3">
      <c r="A73" s="8" t="str">
        <f>'PI skaičiuoklė'!C27</f>
        <v>Parengto geodezinio punkto atstatymo arba perkėlimo projekto pateikimas Nacionalinei žemės tarnybai</v>
      </c>
      <c r="B73" s="33"/>
      <c r="C73" s="33"/>
      <c r="D73" s="33"/>
      <c r="E73" s="33"/>
      <c r="F73" s="33"/>
      <c r="G73" s="33"/>
    </row>
    <row r="74" spans="1:9" ht="21.75" thickBot="1" x14ac:dyDescent="0.3">
      <c r="A74" s="22"/>
      <c r="B74" s="5" t="s">
        <v>58</v>
      </c>
      <c r="C74" s="5">
        <v>1</v>
      </c>
      <c r="D74" s="5">
        <v>22.02</v>
      </c>
      <c r="E74" s="5">
        <v>0.25</v>
      </c>
      <c r="F74" s="5">
        <v>1</v>
      </c>
      <c r="G74" s="5">
        <f>+C74*D74*E74*F74</f>
        <v>5.5049999999999999</v>
      </c>
    </row>
    <row r="75" spans="1:9" ht="11.25" thickBot="1" x14ac:dyDescent="0.3">
      <c r="A75" s="11"/>
      <c r="B75" s="5" t="s">
        <v>64</v>
      </c>
      <c r="C75" s="5">
        <v>0</v>
      </c>
      <c r="D75" s="5">
        <v>0</v>
      </c>
      <c r="E75" s="5">
        <v>0</v>
      </c>
      <c r="F75" s="5">
        <v>0</v>
      </c>
      <c r="G75" s="5">
        <f>+C75*D75*E75*F75</f>
        <v>0</v>
      </c>
    </row>
    <row r="76" spans="1:9" ht="11.25" thickBot="1" x14ac:dyDescent="0.3">
      <c r="A76" s="11"/>
      <c r="B76" s="5" t="s">
        <v>30</v>
      </c>
      <c r="C76" s="5"/>
      <c r="D76" s="5"/>
      <c r="E76" s="5"/>
      <c r="F76" s="5"/>
      <c r="G76" s="5"/>
    </row>
    <row r="77" spans="1:9" ht="11.25" thickBot="1" x14ac:dyDescent="0.3">
      <c r="A77" s="84" t="s">
        <v>65</v>
      </c>
      <c r="B77" s="86"/>
      <c r="C77" s="86"/>
      <c r="D77" s="86"/>
      <c r="E77" s="86"/>
      <c r="F77" s="87"/>
      <c r="G77" s="5">
        <f>SUM(G74:G76)</f>
        <v>5.5049999999999999</v>
      </c>
    </row>
    <row r="78" spans="1:9" ht="21.75" thickBot="1" x14ac:dyDescent="0.3">
      <c r="A78" s="8" t="str">
        <f>'PI skaičiuoklė'!C28</f>
        <v>Geodezinio punkto atstatymo arba perkėlimo ataskaitos parengimas</v>
      </c>
      <c r="B78" s="33"/>
      <c r="C78" s="33"/>
      <c r="D78" s="33"/>
      <c r="E78" s="33"/>
      <c r="F78" s="33"/>
      <c r="G78" s="33"/>
    </row>
    <row r="79" spans="1:9" ht="11.25" thickBot="1" x14ac:dyDescent="0.3">
      <c r="A79" s="22"/>
      <c r="B79" s="10" t="s">
        <v>87</v>
      </c>
      <c r="C79" s="10">
        <v>0</v>
      </c>
      <c r="D79" s="10">
        <v>0</v>
      </c>
      <c r="E79" s="10">
        <v>0</v>
      </c>
      <c r="F79" s="10">
        <v>0</v>
      </c>
      <c r="G79" s="10">
        <f>+C79*D79*E79*F79</f>
        <v>0</v>
      </c>
    </row>
    <row r="80" spans="1:9" ht="11.25" thickBot="1" x14ac:dyDescent="0.3">
      <c r="A80" s="11"/>
      <c r="B80" s="5" t="s">
        <v>66</v>
      </c>
      <c r="C80" s="5">
        <v>0</v>
      </c>
      <c r="D80" s="5">
        <v>0</v>
      </c>
      <c r="E80" s="5">
        <v>0</v>
      </c>
      <c r="F80" s="5">
        <v>0</v>
      </c>
      <c r="G80" s="5">
        <f>+C80*D80*E80*F80</f>
        <v>0</v>
      </c>
    </row>
    <row r="81" spans="1:9" ht="11.25" thickBot="1" x14ac:dyDescent="0.3">
      <c r="A81" s="11"/>
      <c r="B81" s="5" t="s">
        <v>30</v>
      </c>
      <c r="C81" s="5"/>
      <c r="D81" s="5"/>
      <c r="E81" s="5"/>
      <c r="F81" s="5"/>
      <c r="G81" s="5"/>
    </row>
    <row r="82" spans="1:9" ht="11.25" thickBot="1" x14ac:dyDescent="0.3">
      <c r="A82" s="84" t="s">
        <v>67</v>
      </c>
      <c r="B82" s="86"/>
      <c r="C82" s="86"/>
      <c r="D82" s="86"/>
      <c r="E82" s="86"/>
      <c r="F82" s="87"/>
      <c r="G82" s="5">
        <f>SUM(G79:G81)</f>
        <v>0</v>
      </c>
    </row>
    <row r="83" spans="1:9" ht="42.75" thickBot="1" x14ac:dyDescent="0.3">
      <c r="A83" s="8" t="str">
        <f>'PI skaičiuoklė'!C29</f>
        <v>Parengtos geodezinio punkto atstatymo arba perkėlimo ataskaitos  pateikimas Nacionalinei žemės tarnybai</v>
      </c>
      <c r="B83" s="33"/>
      <c r="C83" s="33"/>
      <c r="D83" s="33"/>
      <c r="E83" s="33"/>
      <c r="F83" s="33"/>
      <c r="G83" s="33"/>
    </row>
    <row r="84" spans="1:9" ht="21.75" thickBot="1" x14ac:dyDescent="0.3">
      <c r="A84" s="22"/>
      <c r="B84" s="5" t="s">
        <v>58</v>
      </c>
      <c r="C84" s="5">
        <v>1</v>
      </c>
      <c r="D84" s="5">
        <v>22.02</v>
      </c>
      <c r="E84" s="5">
        <v>1</v>
      </c>
      <c r="F84" s="5">
        <v>1</v>
      </c>
      <c r="G84" s="5">
        <f>+C84*D84*E84*F84</f>
        <v>22.02</v>
      </c>
      <c r="I84" s="52"/>
    </row>
    <row r="85" spans="1:9" ht="11.25" thickBot="1" x14ac:dyDescent="0.3">
      <c r="A85" s="11"/>
      <c r="B85" s="5" t="s">
        <v>68</v>
      </c>
      <c r="C85" s="5">
        <v>0</v>
      </c>
      <c r="D85" s="5">
        <v>0</v>
      </c>
      <c r="E85" s="5">
        <v>0</v>
      </c>
      <c r="F85" s="5">
        <v>0</v>
      </c>
      <c r="G85" s="5">
        <f>+C85*D85*E85*F85</f>
        <v>0</v>
      </c>
    </row>
    <row r="86" spans="1:9" ht="11.25" thickBot="1" x14ac:dyDescent="0.3">
      <c r="A86" s="11"/>
      <c r="B86" s="5" t="s">
        <v>30</v>
      </c>
      <c r="C86" s="5"/>
      <c r="D86" s="5"/>
      <c r="E86" s="5"/>
      <c r="F86" s="5"/>
      <c r="G86" s="5"/>
    </row>
    <row r="87" spans="1:9" ht="11.25" thickBot="1" x14ac:dyDescent="0.3">
      <c r="A87" s="84" t="s">
        <v>69</v>
      </c>
      <c r="B87" s="86"/>
      <c r="C87" s="86"/>
      <c r="D87" s="86"/>
      <c r="E87" s="86"/>
      <c r="F87" s="87"/>
      <c r="G87" s="5">
        <f>SUM(G84:G86)</f>
        <v>22.02</v>
      </c>
    </row>
    <row r="88" spans="1:9" ht="26.45" customHeight="1" thickBot="1" x14ac:dyDescent="0.3">
      <c r="A88" s="88" t="s">
        <v>70</v>
      </c>
      <c r="B88" s="89"/>
      <c r="C88" s="89"/>
      <c r="D88" s="89"/>
      <c r="E88" s="89"/>
      <c r="F88" s="90"/>
      <c r="G88" s="23">
        <f>SUM(G62,G67,G72,G77,G82,G87)</f>
        <v>64.850000000000009</v>
      </c>
    </row>
    <row r="89" spans="1:9" ht="221.25" thickBot="1" x14ac:dyDescent="0.3">
      <c r="A89" s="66" t="str">
        <f>'PI skaičiuoklė'!B31</f>
        <v>13 str. 3 d.:  Europos Sąjungos valstybės narės, Europos ekonominės erdvės valstybės ar Šveicarijos Konfederacijos geodezininkas, įgaliotai institucijai pateikęs išankstinę deklaraciją dėl laikinai ir kartais atliekamų šio įstatymo 12 straipsnio 6 dalyje nurodytų geodezijos ir erdvinių duomenų tvarkymo darbų, Lietuvos Respublikoje gali laikinai ir kartais atlikti šio įstatymo 12 straipsnio 6 dalyje nurodytus geodezijos ir erdvinių duomenų tvarkymo darbus. Šios deklaracijos formą ir pateikimo tvarką tvirtina ministras vadovaudamasis Reglamentuojamų profesinių kvalifikacijų pripažinimo įstatymu &lt;...&gt;.</v>
      </c>
      <c r="B89" s="5"/>
      <c r="C89" s="5"/>
      <c r="D89" s="5"/>
      <c r="E89" s="5"/>
      <c r="F89" s="5"/>
      <c r="G89" s="5"/>
    </row>
    <row r="90" spans="1:9" ht="21.75" thickBot="1" x14ac:dyDescent="0.3">
      <c r="A90" s="63" t="str">
        <f>'PI skaičiuoklė'!C32</f>
        <v>Dektaracijos su dokumentais parengimas</v>
      </c>
      <c r="B90" s="5"/>
      <c r="C90" s="5"/>
      <c r="D90" s="5"/>
      <c r="E90" s="5"/>
      <c r="F90" s="5"/>
      <c r="G90" s="5"/>
    </row>
    <row r="91" spans="1:9" ht="11.25" thickBot="1" x14ac:dyDescent="0.3">
      <c r="A91" s="22"/>
      <c r="B91" s="5" t="s">
        <v>61</v>
      </c>
      <c r="C91" s="5">
        <v>1</v>
      </c>
      <c r="D91" s="5">
        <v>12.7</v>
      </c>
      <c r="E91" s="5">
        <v>3</v>
      </c>
      <c r="F91" s="5">
        <v>1</v>
      </c>
      <c r="G91" s="5">
        <f>+C91*D91*E91*F91</f>
        <v>38.099999999999994</v>
      </c>
    </row>
    <row r="92" spans="1:9" ht="11.25" thickBot="1" x14ac:dyDescent="0.3">
      <c r="A92" s="11"/>
      <c r="B92" s="5" t="s">
        <v>129</v>
      </c>
      <c r="C92" s="5">
        <v>0</v>
      </c>
      <c r="D92" s="5">
        <v>0</v>
      </c>
      <c r="E92" s="5">
        <v>0</v>
      </c>
      <c r="F92" s="5">
        <v>0</v>
      </c>
      <c r="G92" s="5">
        <f>+C92*D92*E92*F92</f>
        <v>0</v>
      </c>
    </row>
    <row r="93" spans="1:9" ht="11.25" thickBot="1" x14ac:dyDescent="0.3">
      <c r="A93" s="11"/>
      <c r="B93" s="5" t="s">
        <v>30</v>
      </c>
      <c r="C93" s="5"/>
      <c r="D93" s="5"/>
      <c r="E93" s="5"/>
      <c r="F93" s="5"/>
      <c r="G93" s="5"/>
    </row>
    <row r="94" spans="1:9" ht="11.25" thickBot="1" x14ac:dyDescent="0.3">
      <c r="A94" s="84" t="s">
        <v>131</v>
      </c>
      <c r="B94" s="86"/>
      <c r="C94" s="86"/>
      <c r="D94" s="86"/>
      <c r="E94" s="86"/>
      <c r="F94" s="87"/>
      <c r="G94" s="5">
        <f>SUM(G91:G93)</f>
        <v>38.099999999999994</v>
      </c>
    </row>
    <row r="95" spans="1:9" ht="21.75" thickBot="1" x14ac:dyDescent="0.3">
      <c r="A95" s="37" t="str">
        <f>'PI skaičiuoklė'!C33</f>
        <v xml:space="preserve">Deklaracijos pasirašymas ir pateikimas </v>
      </c>
      <c r="B95" s="5"/>
      <c r="C95" s="5"/>
      <c r="D95" s="5"/>
      <c r="E95" s="5"/>
      <c r="F95" s="5"/>
      <c r="G95" s="5"/>
    </row>
    <row r="96" spans="1:9" ht="11.25" thickBot="1" x14ac:dyDescent="0.3">
      <c r="A96" s="22"/>
      <c r="B96" s="5" t="s">
        <v>61</v>
      </c>
      <c r="C96" s="5">
        <v>1</v>
      </c>
      <c r="D96" s="5">
        <v>12.7</v>
      </c>
      <c r="E96" s="5">
        <v>0.25</v>
      </c>
      <c r="F96" s="5">
        <v>1</v>
      </c>
      <c r="G96" s="5">
        <f>+C96*D96*E96*F96</f>
        <v>3.1749999999999998</v>
      </c>
    </row>
    <row r="97" spans="1:7" ht="11.25" thickBot="1" x14ac:dyDescent="0.3">
      <c r="A97" s="11"/>
      <c r="B97" s="5" t="s">
        <v>130</v>
      </c>
      <c r="C97" s="5">
        <v>0</v>
      </c>
      <c r="D97" s="5">
        <v>0</v>
      </c>
      <c r="E97" s="5">
        <v>0</v>
      </c>
      <c r="F97" s="5">
        <v>0</v>
      </c>
      <c r="G97" s="5">
        <f>+C97*D97*E97*F97</f>
        <v>0</v>
      </c>
    </row>
    <row r="98" spans="1:7" ht="11.25" thickBot="1" x14ac:dyDescent="0.3">
      <c r="A98" s="11"/>
      <c r="B98" s="5" t="s">
        <v>30</v>
      </c>
      <c r="C98" s="5"/>
      <c r="D98" s="5"/>
      <c r="E98" s="5"/>
      <c r="F98" s="5"/>
      <c r="G98" s="5"/>
    </row>
    <row r="99" spans="1:7" ht="11.25" thickBot="1" x14ac:dyDescent="0.3">
      <c r="A99" s="84" t="s">
        <v>132</v>
      </c>
      <c r="B99" s="86"/>
      <c r="C99" s="86"/>
      <c r="D99" s="86"/>
      <c r="E99" s="86"/>
      <c r="F99" s="87"/>
      <c r="G99" s="5">
        <f>SUM(G96:G98)</f>
        <v>3.1749999999999998</v>
      </c>
    </row>
    <row r="100" spans="1:7" ht="11.25" thickBot="1" x14ac:dyDescent="0.3">
      <c r="A100" s="84"/>
      <c r="B100" s="86"/>
      <c r="C100" s="86"/>
      <c r="D100" s="86"/>
      <c r="E100" s="86"/>
      <c r="F100" s="87"/>
      <c r="G100" s="5"/>
    </row>
    <row r="101" spans="1:7" ht="11.25" thickBot="1" x14ac:dyDescent="0.3">
      <c r="A101" s="88" t="s">
        <v>139</v>
      </c>
      <c r="B101" s="89"/>
      <c r="C101" s="89"/>
      <c r="D101" s="89"/>
      <c r="E101" s="89"/>
      <c r="F101" s="90"/>
      <c r="G101" s="23">
        <f>SUM(G94,G99)</f>
        <v>41.274999999999991</v>
      </c>
    </row>
    <row r="102" spans="1:7" ht="11.25" thickBot="1" x14ac:dyDescent="0.3">
      <c r="A102" s="84"/>
      <c r="B102" s="86"/>
      <c r="C102" s="86"/>
      <c r="D102" s="86"/>
      <c r="E102" s="86"/>
      <c r="F102" s="87"/>
      <c r="G102" s="5"/>
    </row>
    <row r="103" spans="1:7" ht="11.25" thickBot="1" x14ac:dyDescent="0.3">
      <c r="A103" s="88" t="s">
        <v>73</v>
      </c>
      <c r="B103" s="89"/>
      <c r="C103" s="89"/>
      <c r="D103" s="89"/>
      <c r="E103" s="89"/>
      <c r="F103" s="90"/>
      <c r="G103" s="23">
        <f>SUM(G88,G101)</f>
        <v>106.125</v>
      </c>
    </row>
    <row r="105" spans="1:7" x14ac:dyDescent="0.25">
      <c r="A105" s="53"/>
    </row>
  </sheetData>
  <mergeCells count="27">
    <mergeCell ref="A77:F77"/>
    <mergeCell ref="A82:F82"/>
    <mergeCell ref="A41:F41"/>
    <mergeCell ref="A46:F46"/>
    <mergeCell ref="A47:F47"/>
    <mergeCell ref="A1:G1"/>
    <mergeCell ref="A54:G54"/>
    <mergeCell ref="A62:F62"/>
    <mergeCell ref="A87:F87"/>
    <mergeCell ref="A88:F88"/>
    <mergeCell ref="A49:F49"/>
    <mergeCell ref="A9:F9"/>
    <mergeCell ref="A34:F34"/>
    <mergeCell ref="A35:F35"/>
    <mergeCell ref="A48:F48"/>
    <mergeCell ref="A19:F19"/>
    <mergeCell ref="A67:F67"/>
    <mergeCell ref="A72:F72"/>
    <mergeCell ref="A24:F24"/>
    <mergeCell ref="A29:F29"/>
    <mergeCell ref="A14:F14"/>
    <mergeCell ref="A102:F102"/>
    <mergeCell ref="A103:F103"/>
    <mergeCell ref="A100:F100"/>
    <mergeCell ref="A101:F101"/>
    <mergeCell ref="A94:F94"/>
    <mergeCell ref="A99:F99"/>
  </mergeCells>
  <pageMargins left="0.70866141732283472" right="0.70866141732283472" top="1.1417322834645669" bottom="0.9448818897637796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D3FF"/>
  </sheetPr>
  <dimension ref="A1:D89"/>
  <sheetViews>
    <sheetView topLeftCell="A34" zoomScaleNormal="100" workbookViewId="0">
      <selection activeCell="A48" sqref="A48"/>
    </sheetView>
  </sheetViews>
  <sheetFormatPr defaultColWidth="8.5703125" defaultRowHeight="10.5" x14ac:dyDescent="0.25"/>
  <cols>
    <col min="1" max="1" width="33.42578125" style="1" customWidth="1"/>
    <col min="2" max="2" width="16.5703125" style="1" customWidth="1"/>
    <col min="3" max="3" width="15.5703125" style="1" customWidth="1"/>
    <col min="4" max="4" width="36.42578125" style="1" customWidth="1"/>
    <col min="5" max="16384" width="8.5703125" style="1"/>
  </cols>
  <sheetData>
    <row r="1" spans="1:4" ht="20.25" customHeight="1" thickBot="1" x14ac:dyDescent="0.3">
      <c r="A1" s="102" t="s">
        <v>76</v>
      </c>
      <c r="B1" s="103"/>
      <c r="C1" s="103"/>
      <c r="D1" s="104"/>
    </row>
    <row r="2" spans="1:4" ht="24.6" customHeight="1" thickBot="1" x14ac:dyDescent="0.3">
      <c r="A2" s="26" t="s">
        <v>77</v>
      </c>
      <c r="B2" s="105" t="s">
        <v>78</v>
      </c>
      <c r="C2" s="106"/>
      <c r="D2" s="27" t="s">
        <v>7</v>
      </c>
    </row>
    <row r="3" spans="1:4" ht="11.25" thickBot="1" x14ac:dyDescent="0.3">
      <c r="A3" s="28">
        <v>1</v>
      </c>
      <c r="B3" s="100">
        <v>2</v>
      </c>
      <c r="C3" s="101"/>
      <c r="D3" s="28">
        <v>3</v>
      </c>
    </row>
    <row r="4" spans="1:4" ht="168.75" thickBot="1" x14ac:dyDescent="0.3">
      <c r="A4" s="20" t="str">
        <f>'PI skaičiuoklė'!B6</f>
        <v xml:space="preserve"> 16 str.  5 d. 1 p. ir 2 p.: 1. valstybinių geodezinių tinklų (valstybinis globalinės padėties nustatymo sistemos nulinės, pirmos, antros ir trečios tikslumo klasių tinklas, valstybinis vertikalusis pirmos, antros ir trečios tikslumo klasių tinklas, &lt;...&gt;) geodeziniai ženklai gali būti perkeliami Nacionalinės žemės tarnybos vadovo nustatyta tvarka; 2. savivaldybės geodezinių tinklų (valstybinio globalinės padėties nustatymo sistemos trečios tikslumo klasės sutankinimo geodezinis tinklas) – savivaldybės administracijos direktoriaus nustatyta tvarka. </v>
      </c>
      <c r="B4" s="4"/>
      <c r="C4" s="4"/>
      <c r="D4" s="4"/>
    </row>
    <row r="5" spans="1:4" ht="32.25" thickBot="1" x14ac:dyDescent="0.3">
      <c r="A5" s="8" t="str">
        <f>'PI skaičiuoklė'!C7</f>
        <v>Prašymo leisti iškelti ir atstatyti arba perkelti  geodezinį ženklą Nacionalinei žemės tarnybai parengimas</v>
      </c>
      <c r="B5" s="4"/>
      <c r="C5" s="4"/>
      <c r="D5" s="4"/>
    </row>
    <row r="6" spans="1:4" ht="11.25" thickBot="1" x14ac:dyDescent="0.3">
      <c r="A6" s="11"/>
      <c r="B6" s="5" t="s">
        <v>79</v>
      </c>
      <c r="C6" s="5">
        <v>0</v>
      </c>
      <c r="D6" s="5">
        <f>+C6</f>
        <v>0</v>
      </c>
    </row>
    <row r="7" spans="1:4" ht="11.25" thickBot="1" x14ac:dyDescent="0.3">
      <c r="A7" s="11"/>
      <c r="B7" s="5" t="s">
        <v>56</v>
      </c>
      <c r="C7" s="5">
        <v>0</v>
      </c>
      <c r="D7" s="5">
        <f>+C7</f>
        <v>0</v>
      </c>
    </row>
    <row r="8" spans="1:4" ht="20.100000000000001" customHeight="1" thickBot="1" x14ac:dyDescent="0.3">
      <c r="A8" s="84" t="s">
        <v>80</v>
      </c>
      <c r="B8" s="86"/>
      <c r="C8" s="86"/>
      <c r="D8" s="4">
        <f>SUM(D6:D7)</f>
        <v>0</v>
      </c>
    </row>
    <row r="9" spans="1:4" ht="32.25" thickBot="1" x14ac:dyDescent="0.3">
      <c r="A9" s="8" t="str">
        <f>'PI skaičiuoklė'!C8</f>
        <v>Prašymo leisti iškelti ir atstatyti arba perkelti  geodezinį ženklą Nacionalinei žemės tarnybai pateikimas</v>
      </c>
      <c r="B9" s="4"/>
      <c r="C9" s="4"/>
      <c r="D9" s="4"/>
    </row>
    <row r="10" spans="1:4" ht="11.25" thickBot="1" x14ac:dyDescent="0.3">
      <c r="A10" s="11"/>
      <c r="B10" s="5" t="s">
        <v>81</v>
      </c>
      <c r="C10" s="5">
        <v>0</v>
      </c>
      <c r="D10" s="5">
        <f>+C10</f>
        <v>0</v>
      </c>
    </row>
    <row r="11" spans="1:4" ht="11.25" thickBot="1" x14ac:dyDescent="0.3">
      <c r="A11" s="11"/>
      <c r="B11" s="5" t="s">
        <v>59</v>
      </c>
      <c r="C11" s="5">
        <v>0</v>
      </c>
      <c r="D11" s="5">
        <f>+C11</f>
        <v>0</v>
      </c>
    </row>
    <row r="12" spans="1:4" ht="11.25" thickBot="1" x14ac:dyDescent="0.3">
      <c r="A12" s="84" t="s">
        <v>82</v>
      </c>
      <c r="B12" s="86"/>
      <c r="C12" s="86"/>
      <c r="D12" s="4">
        <f>SUM(D10:D11)</f>
        <v>0</v>
      </c>
    </row>
    <row r="13" spans="1:4" ht="21.75" thickBot="1" x14ac:dyDescent="0.3">
      <c r="A13" s="8" t="str">
        <f>'PI skaičiuoklė'!C9</f>
        <v>Geodezinio ženklo atstatymo arba perkėlimo projekto parengimas</v>
      </c>
      <c r="B13" s="4"/>
      <c r="C13" s="4"/>
      <c r="D13" s="4"/>
    </row>
    <row r="14" spans="1:4" ht="11.25" thickBot="1" x14ac:dyDescent="0.3">
      <c r="A14" s="11"/>
      <c r="B14" s="5" t="s">
        <v>83</v>
      </c>
      <c r="C14" s="5">
        <v>0</v>
      </c>
      <c r="D14" s="5">
        <f>+C14</f>
        <v>0</v>
      </c>
    </row>
    <row r="15" spans="1:4" ht="11.25" customHeight="1" thickBot="1" x14ac:dyDescent="0.3">
      <c r="A15" s="11"/>
      <c r="B15" s="5" t="s">
        <v>62</v>
      </c>
      <c r="C15" s="5">
        <v>0</v>
      </c>
      <c r="D15" s="5">
        <f>+C15</f>
        <v>0</v>
      </c>
    </row>
    <row r="16" spans="1:4" ht="23.45" customHeight="1" thickBot="1" x14ac:dyDescent="0.3">
      <c r="A16" s="84" t="s">
        <v>84</v>
      </c>
      <c r="B16" s="86"/>
      <c r="C16" s="86"/>
      <c r="D16" s="4">
        <f>SUM(D14:D15)</f>
        <v>0</v>
      </c>
    </row>
    <row r="17" spans="1:4" ht="32.25" thickBot="1" x14ac:dyDescent="0.3">
      <c r="A17" s="8" t="str">
        <f>'PI skaičiuoklė'!C10</f>
        <v>Parengto geodezinio ženklo atstatymo arba perkėlimo projekto pateikimas Nacionalinei žemės tarnybai</v>
      </c>
      <c r="B17" s="4"/>
      <c r="C17" s="4"/>
      <c r="D17" s="4"/>
    </row>
    <row r="18" spans="1:4" ht="11.25" thickBot="1" x14ac:dyDescent="0.3">
      <c r="A18" s="11"/>
      <c r="B18" s="5" t="s">
        <v>85</v>
      </c>
      <c r="C18" s="5">
        <v>0</v>
      </c>
      <c r="D18" s="5">
        <f>+C18</f>
        <v>0</v>
      </c>
    </row>
    <row r="19" spans="1:4" ht="11.25" thickBot="1" x14ac:dyDescent="0.3">
      <c r="A19" s="11"/>
      <c r="B19" s="5" t="s">
        <v>64</v>
      </c>
      <c r="C19" s="5">
        <v>0</v>
      </c>
      <c r="D19" s="5">
        <f>+C19</f>
        <v>0</v>
      </c>
    </row>
    <row r="20" spans="1:4" ht="11.25" thickBot="1" x14ac:dyDescent="0.3">
      <c r="A20" s="84" t="s">
        <v>86</v>
      </c>
      <c r="B20" s="86"/>
      <c r="C20" s="86"/>
      <c r="D20" s="4">
        <f>SUM(D18:D19)</f>
        <v>0</v>
      </c>
    </row>
    <row r="21" spans="1:4" ht="32.25" thickBot="1" x14ac:dyDescent="0.3">
      <c r="A21" s="8" t="str">
        <f>'PI skaičiuoklė'!C7</f>
        <v>Prašymo leisti iškelti ir atstatyti arba perkelti  geodezinį ženklą Nacionalinei žemės tarnybai parengimas</v>
      </c>
      <c r="B21" s="4"/>
      <c r="C21" s="4"/>
      <c r="D21" s="4"/>
    </row>
    <row r="22" spans="1:4" ht="11.25" thickBot="1" x14ac:dyDescent="0.3">
      <c r="A22" s="11"/>
      <c r="B22" s="5" t="s">
        <v>87</v>
      </c>
      <c r="C22" s="5">
        <v>0</v>
      </c>
      <c r="D22" s="5">
        <f>+C22</f>
        <v>0</v>
      </c>
    </row>
    <row r="23" spans="1:4" ht="11.25" thickBot="1" x14ac:dyDescent="0.3">
      <c r="A23" s="11"/>
      <c r="B23" s="5" t="s">
        <v>66</v>
      </c>
      <c r="C23" s="5">
        <v>0</v>
      </c>
      <c r="D23" s="5">
        <f>+C23</f>
        <v>0</v>
      </c>
    </row>
    <row r="24" spans="1:4" ht="11.25" thickBot="1" x14ac:dyDescent="0.3">
      <c r="A24" s="84" t="s">
        <v>88</v>
      </c>
      <c r="B24" s="86"/>
      <c r="C24" s="86"/>
      <c r="D24" s="4">
        <f>SUM(D22:D23)</f>
        <v>0</v>
      </c>
    </row>
    <row r="25" spans="1:4" ht="42.75" thickBot="1" x14ac:dyDescent="0.3">
      <c r="A25" s="8" t="str">
        <f>'PI skaičiuoklė'!C12</f>
        <v>Parengtos geodezinio ženklo atstatymo arba perkėlimo ataskaitos  pateikimas Nacionalinei žemės tarnybai</v>
      </c>
      <c r="B25" s="4"/>
      <c r="C25" s="4"/>
      <c r="D25" s="4"/>
    </row>
    <row r="26" spans="1:4" ht="11.25" thickBot="1" x14ac:dyDescent="0.3">
      <c r="A26" s="11"/>
      <c r="B26" s="5" t="s">
        <v>89</v>
      </c>
      <c r="C26" s="5">
        <v>0</v>
      </c>
      <c r="D26" s="5">
        <f>+C26</f>
        <v>0</v>
      </c>
    </row>
    <row r="27" spans="1:4" ht="11.25" thickBot="1" x14ac:dyDescent="0.3">
      <c r="A27" s="11"/>
      <c r="B27" s="5" t="s">
        <v>68</v>
      </c>
      <c r="C27" s="5">
        <v>0</v>
      </c>
      <c r="D27" s="5">
        <f>+C27</f>
        <v>0</v>
      </c>
    </row>
    <row r="28" spans="1:4" ht="11.25" thickBot="1" x14ac:dyDescent="0.3">
      <c r="A28" s="84" t="s">
        <v>90</v>
      </c>
      <c r="B28" s="86"/>
      <c r="C28" s="86"/>
      <c r="D28" s="4">
        <f>SUM(D26:D27)</f>
        <v>0</v>
      </c>
    </row>
    <row r="29" spans="1:4" ht="11.25" thickBot="1" x14ac:dyDescent="0.3">
      <c r="A29" s="8" t="s">
        <v>30</v>
      </c>
      <c r="B29" s="5"/>
      <c r="C29" s="5"/>
      <c r="D29" s="5" t="s">
        <v>30</v>
      </c>
    </row>
    <row r="30" spans="1:4" ht="11.25" thickBot="1" x14ac:dyDescent="0.3">
      <c r="A30" s="88" t="s">
        <v>91</v>
      </c>
      <c r="B30" s="89"/>
      <c r="C30" s="89"/>
      <c r="D30" s="4">
        <f>SUM(D8,D12)</f>
        <v>0</v>
      </c>
    </row>
    <row r="31" spans="1:4" ht="21" customHeight="1" thickBot="1" x14ac:dyDescent="0.3">
      <c r="A31" s="20" t="str">
        <f>'PI skaičiuoklė'!B14</f>
        <v>Netaikoma</v>
      </c>
      <c r="B31" s="68"/>
      <c r="C31" s="68"/>
      <c r="D31" s="68"/>
    </row>
    <row r="32" spans="1:4" ht="21.75" thickBot="1" x14ac:dyDescent="0.3">
      <c r="A32" s="37" t="str">
        <f>'PI skaičiuoklė'!C15</f>
        <v>Deklaracijos kartu su dokumentais parengimas</v>
      </c>
      <c r="B32" s="68"/>
      <c r="C32" s="68"/>
      <c r="D32" s="68"/>
    </row>
    <row r="33" spans="1:4" ht="11.25" thickBot="1" x14ac:dyDescent="0.3">
      <c r="A33" s="11"/>
      <c r="B33" s="5" t="s">
        <v>140</v>
      </c>
      <c r="C33" s="5">
        <v>0</v>
      </c>
      <c r="D33" s="5">
        <f>+C33</f>
        <v>0</v>
      </c>
    </row>
    <row r="34" spans="1:4" ht="11.25" thickBot="1" x14ac:dyDescent="0.3">
      <c r="A34" s="11"/>
      <c r="B34" s="5" t="s">
        <v>129</v>
      </c>
      <c r="C34" s="5">
        <v>0</v>
      </c>
      <c r="D34" s="5">
        <f>+C34</f>
        <v>0</v>
      </c>
    </row>
    <row r="35" spans="1:4" ht="11.25" thickBot="1" x14ac:dyDescent="0.3">
      <c r="A35" s="84" t="s">
        <v>136</v>
      </c>
      <c r="B35" s="86"/>
      <c r="C35" s="86"/>
      <c r="D35" s="5">
        <f>SUM(D33:D34)</f>
        <v>0</v>
      </c>
    </row>
    <row r="36" spans="1:4" ht="21.75" customHeight="1" thickBot="1" x14ac:dyDescent="0.3">
      <c r="A36" s="37" t="str">
        <f>'PI skaičiuoklė'!C16</f>
        <v xml:space="preserve">Deklaracijos pasirašymas ir pateikimas </v>
      </c>
      <c r="B36" s="68"/>
      <c r="C36" s="68"/>
      <c r="D36" s="68"/>
    </row>
    <row r="37" spans="1:4" ht="11.25" thickBot="1" x14ac:dyDescent="0.3">
      <c r="A37" s="11"/>
      <c r="B37" s="5" t="s">
        <v>141</v>
      </c>
      <c r="C37" s="5">
        <v>0</v>
      </c>
      <c r="D37" s="5">
        <f>+C37</f>
        <v>0</v>
      </c>
    </row>
    <row r="38" spans="1:4" ht="11.25" thickBot="1" x14ac:dyDescent="0.3">
      <c r="A38" s="11"/>
      <c r="B38" s="5" t="s">
        <v>130</v>
      </c>
      <c r="C38" s="5">
        <v>0</v>
      </c>
      <c r="D38" s="5">
        <f>+C38</f>
        <v>0</v>
      </c>
    </row>
    <row r="39" spans="1:4" ht="11.25" thickBot="1" x14ac:dyDescent="0.3">
      <c r="A39" s="84" t="s">
        <v>137</v>
      </c>
      <c r="B39" s="86"/>
      <c r="C39" s="86"/>
      <c r="D39" s="5">
        <f>SUM(D37:D38)</f>
        <v>0</v>
      </c>
    </row>
    <row r="40" spans="1:4" ht="21.75" customHeight="1" thickBot="1" x14ac:dyDescent="0.3">
      <c r="A40" s="11"/>
      <c r="B40" s="5" t="s">
        <v>30</v>
      </c>
      <c r="C40" s="5"/>
      <c r="D40" s="5" t="s">
        <v>94</v>
      </c>
    </row>
    <row r="41" spans="1:4" ht="11.25" customHeight="1" thickBot="1" x14ac:dyDescent="0.3">
      <c r="A41" s="88" t="s">
        <v>138</v>
      </c>
      <c r="B41" s="89"/>
      <c r="C41" s="90"/>
      <c r="D41" s="43">
        <f>SUM(D35,D39)</f>
        <v>0</v>
      </c>
    </row>
    <row r="42" spans="1:4" ht="11.25" customHeight="1" thickBot="1" x14ac:dyDescent="0.3">
      <c r="A42" s="88" t="s">
        <v>146</v>
      </c>
      <c r="B42" s="89"/>
      <c r="C42" s="90"/>
      <c r="D42" s="43">
        <f>SUM(D30,D41)</f>
        <v>0</v>
      </c>
    </row>
    <row r="43" spans="1:4" ht="11.25" customHeight="1" x14ac:dyDescent="0.25">
      <c r="A43" s="24"/>
      <c r="B43" s="24"/>
      <c r="C43" s="24"/>
      <c r="D43" s="61"/>
    </row>
    <row r="44" spans="1:4" ht="11.25" customHeight="1" x14ac:dyDescent="0.25">
      <c r="A44" s="24"/>
      <c r="B44" s="24"/>
      <c r="C44" s="24"/>
      <c r="D44" s="61"/>
    </row>
    <row r="45" spans="1:4" ht="11.25" customHeight="1" thickBot="1" x14ac:dyDescent="0.3">
      <c r="A45" s="59"/>
      <c r="B45" s="60"/>
      <c r="C45" s="60"/>
      <c r="D45" s="62"/>
    </row>
    <row r="46" spans="1:4" ht="21.75" customHeight="1" thickBot="1" x14ac:dyDescent="0.3">
      <c r="A46" s="26" t="s">
        <v>95</v>
      </c>
      <c r="B46" s="105" t="s">
        <v>78</v>
      </c>
      <c r="C46" s="106"/>
      <c r="D46" s="27" t="s">
        <v>7</v>
      </c>
    </row>
    <row r="47" spans="1:4" ht="11.25" customHeight="1" thickBot="1" x14ac:dyDescent="0.3">
      <c r="A47" s="28">
        <v>1</v>
      </c>
      <c r="B47" s="100">
        <v>2</v>
      </c>
      <c r="C47" s="101"/>
      <c r="D47" s="28">
        <v>3</v>
      </c>
    </row>
    <row r="48" spans="1:4" ht="53.25" thickBot="1" x14ac:dyDescent="0.3">
      <c r="A48" s="20" t="str">
        <f>'PI skaičiuoklė'!B23</f>
        <v xml:space="preserve">17 str. 3 d.: valstybinių geodezinių tinklų geodeziniai punktai, išskyrus valstybinio GPNS trečios tikslumo klasės tinklo geodezinius punktus, perkeliami ministro nustatyta tvarka. </v>
      </c>
      <c r="B48" s="4"/>
      <c r="C48" s="4"/>
      <c r="D48" s="4"/>
    </row>
    <row r="49" spans="1:4" ht="27.75" customHeight="1" thickBot="1" x14ac:dyDescent="0.3">
      <c r="A49" s="74" t="str">
        <f>'PI skaičiuoklė'!C24</f>
        <v>Prašymo leisti iškelti ir atstatyti arba perkelti  geodezinį punktą Nacionalinei žemės tarnybai parengimas</v>
      </c>
      <c r="B49" s="4"/>
      <c r="C49" s="4"/>
      <c r="D49" s="4"/>
    </row>
    <row r="50" spans="1:4" ht="11.25" thickBot="1" x14ac:dyDescent="0.3">
      <c r="A50" s="11"/>
      <c r="B50" s="5" t="s">
        <v>79</v>
      </c>
      <c r="C50" s="5">
        <v>0</v>
      </c>
      <c r="D50" s="5">
        <f>+C50</f>
        <v>0</v>
      </c>
    </row>
    <row r="51" spans="1:4" ht="11.25" customHeight="1" thickBot="1" x14ac:dyDescent="0.3">
      <c r="A51" s="11"/>
      <c r="B51" s="5" t="s">
        <v>56</v>
      </c>
      <c r="C51" s="5">
        <v>0</v>
      </c>
      <c r="D51" s="5">
        <f>+C51</f>
        <v>0</v>
      </c>
    </row>
    <row r="52" spans="1:4" ht="11.25" thickBot="1" x14ac:dyDescent="0.3">
      <c r="A52" s="84" t="s">
        <v>80</v>
      </c>
      <c r="B52" s="86"/>
      <c r="C52" s="86"/>
      <c r="D52" s="4">
        <f>SUM(D50:D51)</f>
        <v>0</v>
      </c>
    </row>
    <row r="53" spans="1:4" ht="42.75" thickBot="1" x14ac:dyDescent="0.3">
      <c r="A53" s="8" t="str">
        <f>'PI skaičiuoklė'!C25</f>
        <v>Prašymo leisti iškelti ir atstatyti arba perkelti  geodezinį punktą  Nacionalinei žemės tarnybai pateikimas</v>
      </c>
      <c r="B53" s="4"/>
      <c r="C53" s="4"/>
      <c r="D53" s="4"/>
    </row>
    <row r="54" spans="1:4" ht="11.25" thickBot="1" x14ac:dyDescent="0.3">
      <c r="A54" s="11"/>
      <c r="B54" s="5" t="s">
        <v>81</v>
      </c>
      <c r="C54" s="5">
        <v>0</v>
      </c>
      <c r="D54" s="5">
        <f>+C54</f>
        <v>0</v>
      </c>
    </row>
    <row r="55" spans="1:4" ht="11.25" thickBot="1" x14ac:dyDescent="0.3">
      <c r="A55" s="11"/>
      <c r="B55" s="5" t="s">
        <v>59</v>
      </c>
      <c r="C55" s="5">
        <v>0</v>
      </c>
      <c r="D55" s="5">
        <f>+C55</f>
        <v>0</v>
      </c>
    </row>
    <row r="56" spans="1:4" ht="11.25" thickBot="1" x14ac:dyDescent="0.3">
      <c r="A56" s="84" t="s">
        <v>82</v>
      </c>
      <c r="B56" s="86"/>
      <c r="C56" s="86"/>
      <c r="D56" s="4">
        <f>SUM(D54:D55)</f>
        <v>0</v>
      </c>
    </row>
    <row r="57" spans="1:4" ht="11.25" thickBot="1" x14ac:dyDescent="0.3">
      <c r="A57" s="8" t="s">
        <v>30</v>
      </c>
      <c r="B57" s="5"/>
      <c r="C57" s="5"/>
      <c r="D57" s="5" t="s">
        <v>30</v>
      </c>
    </row>
    <row r="58" spans="1:4" ht="21.75" thickBot="1" x14ac:dyDescent="0.3">
      <c r="A58" s="8" t="str">
        <f>'PI skaičiuoklė'!C26</f>
        <v>Geodezinio punkto atstatymo arba perkėlimo projekto parengimas</v>
      </c>
      <c r="B58" s="4"/>
      <c r="C58" s="4"/>
      <c r="D58" s="4"/>
    </row>
    <row r="59" spans="1:4" ht="11.25" thickBot="1" x14ac:dyDescent="0.3">
      <c r="A59" s="11"/>
      <c r="B59" s="5" t="s">
        <v>83</v>
      </c>
      <c r="C59" s="5">
        <v>0</v>
      </c>
      <c r="D59" s="5">
        <f>+C59</f>
        <v>0</v>
      </c>
    </row>
    <row r="60" spans="1:4" ht="11.25" thickBot="1" x14ac:dyDescent="0.3">
      <c r="A60" s="11"/>
      <c r="B60" s="5" t="s">
        <v>62</v>
      </c>
      <c r="C60" s="5">
        <v>0</v>
      </c>
      <c r="D60" s="5">
        <f>+C60</f>
        <v>0</v>
      </c>
    </row>
    <row r="61" spans="1:4" ht="11.25" thickBot="1" x14ac:dyDescent="0.3">
      <c r="A61" s="84" t="s">
        <v>84</v>
      </c>
      <c r="B61" s="86"/>
      <c r="C61" s="86"/>
      <c r="D61" s="4">
        <f>SUM(D59:D60)</f>
        <v>0</v>
      </c>
    </row>
    <row r="62" spans="1:4" ht="32.25" thickBot="1" x14ac:dyDescent="0.3">
      <c r="A62" s="8" t="str">
        <f>'PI skaičiuoklė'!C27</f>
        <v>Parengto geodezinio punkto atstatymo arba perkėlimo projekto pateikimas Nacionalinei žemės tarnybai</v>
      </c>
      <c r="B62" s="4"/>
      <c r="C62" s="4"/>
      <c r="D62" s="4"/>
    </row>
    <row r="63" spans="1:4" ht="11.25" thickBot="1" x14ac:dyDescent="0.3">
      <c r="A63" s="11"/>
      <c r="B63" s="5" t="s">
        <v>85</v>
      </c>
      <c r="C63" s="5">
        <v>0</v>
      </c>
      <c r="D63" s="5">
        <f>+C63</f>
        <v>0</v>
      </c>
    </row>
    <row r="64" spans="1:4" ht="11.25" thickBot="1" x14ac:dyDescent="0.3">
      <c r="A64" s="11"/>
      <c r="B64" s="5" t="s">
        <v>64</v>
      </c>
      <c r="C64" s="5">
        <v>0</v>
      </c>
      <c r="D64" s="5">
        <f>+C64</f>
        <v>0</v>
      </c>
    </row>
    <row r="65" spans="1:4" ht="11.25" thickBot="1" x14ac:dyDescent="0.3">
      <c r="A65" s="84" t="s">
        <v>86</v>
      </c>
      <c r="B65" s="86"/>
      <c r="C65" s="86"/>
      <c r="D65" s="4">
        <f>SUM(D63:D64)</f>
        <v>0</v>
      </c>
    </row>
    <row r="66" spans="1:4" ht="11.25" thickBot="1" x14ac:dyDescent="0.3">
      <c r="A66" s="8" t="s">
        <v>30</v>
      </c>
      <c r="B66" s="5"/>
      <c r="C66" s="5"/>
      <c r="D66" s="5" t="s">
        <v>30</v>
      </c>
    </row>
    <row r="67" spans="1:4" ht="21.75" thickBot="1" x14ac:dyDescent="0.3">
      <c r="A67" s="8" t="str">
        <f>'PI skaičiuoklė'!C28</f>
        <v>Geodezinio punkto atstatymo arba perkėlimo ataskaitos parengimas</v>
      </c>
      <c r="B67" s="4"/>
      <c r="C67" s="4"/>
      <c r="D67" s="4"/>
    </row>
    <row r="68" spans="1:4" ht="11.25" thickBot="1" x14ac:dyDescent="0.3">
      <c r="A68" s="11"/>
      <c r="B68" s="5" t="s">
        <v>87</v>
      </c>
      <c r="C68" s="5">
        <v>0</v>
      </c>
      <c r="D68" s="5">
        <f>+C68</f>
        <v>0</v>
      </c>
    </row>
    <row r="69" spans="1:4" ht="11.25" thickBot="1" x14ac:dyDescent="0.3">
      <c r="A69" s="11"/>
      <c r="B69" s="5" t="s">
        <v>66</v>
      </c>
      <c r="C69" s="5">
        <v>0</v>
      </c>
      <c r="D69" s="5">
        <f>+C69</f>
        <v>0</v>
      </c>
    </row>
    <row r="70" spans="1:4" ht="11.25" thickBot="1" x14ac:dyDescent="0.3">
      <c r="A70" s="84" t="s">
        <v>88</v>
      </c>
      <c r="B70" s="86"/>
      <c r="C70" s="86"/>
      <c r="D70" s="4">
        <f>SUM(D68:D69)</f>
        <v>0</v>
      </c>
    </row>
    <row r="71" spans="1:4" ht="11.25" thickBot="1" x14ac:dyDescent="0.3">
      <c r="A71" s="8" t="s">
        <v>30</v>
      </c>
      <c r="B71" s="5"/>
      <c r="C71" s="5"/>
      <c r="D71" s="5" t="s">
        <v>30</v>
      </c>
    </row>
    <row r="72" spans="1:4" ht="42.75" thickBot="1" x14ac:dyDescent="0.3">
      <c r="A72" s="8" t="str">
        <f>'PI skaičiuoklė'!C29</f>
        <v>Parengtos geodezinio punkto atstatymo arba perkėlimo ataskaitos  pateikimas Nacionalinei žemės tarnybai</v>
      </c>
      <c r="B72" s="4"/>
      <c r="C72" s="4"/>
      <c r="D72" s="4"/>
    </row>
    <row r="73" spans="1:4" ht="11.25" thickBot="1" x14ac:dyDescent="0.3">
      <c r="A73" s="11"/>
      <c r="B73" s="5" t="s">
        <v>89</v>
      </c>
      <c r="C73" s="5">
        <v>0</v>
      </c>
      <c r="D73" s="5">
        <f>+C73</f>
        <v>0</v>
      </c>
    </row>
    <row r="74" spans="1:4" ht="11.25" thickBot="1" x14ac:dyDescent="0.3">
      <c r="A74" s="11"/>
      <c r="B74" s="5" t="s">
        <v>59</v>
      </c>
      <c r="C74" s="5">
        <v>0</v>
      </c>
      <c r="D74" s="5">
        <f>+C74</f>
        <v>0</v>
      </c>
    </row>
    <row r="75" spans="1:4" ht="11.25" thickBot="1" x14ac:dyDescent="0.3">
      <c r="A75" s="84" t="s">
        <v>90</v>
      </c>
      <c r="B75" s="86"/>
      <c r="C75" s="86"/>
      <c r="D75" s="4">
        <f>SUM(D73:D74)</f>
        <v>0</v>
      </c>
    </row>
    <row r="76" spans="1:4" ht="11.25" thickBot="1" x14ac:dyDescent="0.3">
      <c r="A76" s="8" t="s">
        <v>30</v>
      </c>
      <c r="B76" s="5"/>
      <c r="C76" s="5"/>
      <c r="D76" s="5" t="s">
        <v>30</v>
      </c>
    </row>
    <row r="77" spans="1:4" ht="11.25" thickBot="1" x14ac:dyDescent="0.3">
      <c r="A77" s="88" t="s">
        <v>91</v>
      </c>
      <c r="B77" s="89"/>
      <c r="C77" s="89"/>
      <c r="D77" s="4">
        <f>SUM(D52,D75)</f>
        <v>0</v>
      </c>
    </row>
    <row r="78" spans="1:4" ht="112.5" customHeight="1" thickBot="1" x14ac:dyDescent="0.3">
      <c r="A78" s="67" t="str">
        <f>'PI skaičiuoklė'!B31</f>
        <v>13 str. 3 d.:  Europos Sąjungos valstybės narės, Europos ekonominės erdvės valstybės ar Šveicarijos Konfederacijos geodezininkas, įgaliotai institucijai pateikęs išankstinę deklaraciją dėl laikinai ir kartais atliekamų šio įstatymo 12 straipsnio 6 dalyje nurodytų geodezijos ir erdvinių duomenų tvarkymo darbų, Lietuvos Respublikoje gali laikinai ir kartais atlikti šio įstatymo 12 straipsnio 6 dalyje nurodytus geodezijos ir erdvinių duomenų tvarkymo darbus. Šios deklaracijos formą ir pateikimo tvarką tvirtina ministras vadovaudamasis Reglamentuojamų profesinių kvalifikacijų pripažinimo įstatymu &lt;...&gt;.</v>
      </c>
      <c r="B78" s="68"/>
      <c r="C78" s="68"/>
      <c r="D78" s="68"/>
    </row>
    <row r="79" spans="1:4" ht="26.25" customHeight="1" thickBot="1" x14ac:dyDescent="0.3">
      <c r="A79" s="8" t="str">
        <f>'PI skaičiuoklė'!C32</f>
        <v>Dektaracijos su dokumentais parengimas</v>
      </c>
      <c r="B79" s="68"/>
      <c r="C79" s="68"/>
      <c r="D79" s="68"/>
    </row>
    <row r="80" spans="1:4" ht="11.25" thickBot="1" x14ac:dyDescent="0.3">
      <c r="A80" s="11"/>
      <c r="B80" s="5" t="s">
        <v>92</v>
      </c>
      <c r="C80" s="5">
        <v>0</v>
      </c>
      <c r="D80" s="5">
        <f>+C80</f>
        <v>0</v>
      </c>
    </row>
    <row r="81" spans="1:4" ht="11.25" thickBot="1" x14ac:dyDescent="0.3">
      <c r="A81" s="11"/>
      <c r="B81" s="5" t="s">
        <v>71</v>
      </c>
      <c r="C81" s="5">
        <v>0</v>
      </c>
      <c r="D81" s="5">
        <f>+C81</f>
        <v>0</v>
      </c>
    </row>
    <row r="82" spans="1:4" ht="11.25" thickBot="1" x14ac:dyDescent="0.3">
      <c r="A82" s="84" t="s">
        <v>136</v>
      </c>
      <c r="B82" s="86"/>
      <c r="C82" s="86"/>
      <c r="D82" s="5">
        <f>SUM(D80:D81)</f>
        <v>0</v>
      </c>
    </row>
    <row r="83" spans="1:4" ht="21.75" customHeight="1" thickBot="1" x14ac:dyDescent="0.3">
      <c r="A83" s="8" t="str">
        <f>'PI skaičiuoklė'!C33</f>
        <v xml:space="preserve">Deklaracijos pasirašymas ir pateikimas </v>
      </c>
      <c r="B83" s="68"/>
      <c r="C83" s="68"/>
      <c r="D83" s="68"/>
    </row>
    <row r="84" spans="1:4" ht="11.25" thickBot="1" x14ac:dyDescent="0.3">
      <c r="A84" s="11"/>
      <c r="B84" s="5" t="s">
        <v>93</v>
      </c>
      <c r="C84" s="5">
        <v>0</v>
      </c>
      <c r="D84" s="5">
        <f>+C84</f>
        <v>0</v>
      </c>
    </row>
    <row r="85" spans="1:4" ht="11.25" thickBot="1" x14ac:dyDescent="0.3">
      <c r="A85" s="11"/>
      <c r="B85" s="5" t="s">
        <v>72</v>
      </c>
      <c r="C85" s="5">
        <v>0</v>
      </c>
      <c r="D85" s="5">
        <f>+C85</f>
        <v>0</v>
      </c>
    </row>
    <row r="86" spans="1:4" ht="11.25" thickBot="1" x14ac:dyDescent="0.3">
      <c r="A86" s="84" t="s">
        <v>137</v>
      </c>
      <c r="B86" s="86"/>
      <c r="C86" s="86"/>
      <c r="D86" s="5">
        <f>SUM(D84:D85)</f>
        <v>0</v>
      </c>
    </row>
    <row r="87" spans="1:4" ht="11.25" thickBot="1" x14ac:dyDescent="0.3">
      <c r="A87" s="11"/>
      <c r="B87" s="5" t="s">
        <v>30</v>
      </c>
      <c r="C87" s="5"/>
      <c r="D87" s="43" t="s">
        <v>94</v>
      </c>
    </row>
    <row r="88" spans="1:4" ht="11.25" thickBot="1" x14ac:dyDescent="0.3">
      <c r="A88" s="88" t="s">
        <v>138</v>
      </c>
      <c r="B88" s="89"/>
      <c r="C88" s="89"/>
      <c r="D88" s="72">
        <f>SUM(D82,D86)</f>
        <v>0</v>
      </c>
    </row>
    <row r="89" spans="1:4" ht="11.25" thickBot="1" x14ac:dyDescent="0.3">
      <c r="A89" s="88" t="s">
        <v>147</v>
      </c>
      <c r="B89" s="89"/>
      <c r="C89" s="89"/>
      <c r="D89" s="69">
        <f>SUM(D77,D88)</f>
        <v>0</v>
      </c>
    </row>
  </sheetData>
  <mergeCells count="27">
    <mergeCell ref="A1:D1"/>
    <mergeCell ref="A52:C52"/>
    <mergeCell ref="A75:C75"/>
    <mergeCell ref="A77:C77"/>
    <mergeCell ref="A8:C8"/>
    <mergeCell ref="A12:C12"/>
    <mergeCell ref="A30:C30"/>
    <mergeCell ref="B2:C2"/>
    <mergeCell ref="B3:C3"/>
    <mergeCell ref="B46:C46"/>
    <mergeCell ref="A28:C28"/>
    <mergeCell ref="A16:C16"/>
    <mergeCell ref="A20:C20"/>
    <mergeCell ref="A24:C24"/>
    <mergeCell ref="A89:C89"/>
    <mergeCell ref="A35:C35"/>
    <mergeCell ref="A39:C39"/>
    <mergeCell ref="A41:C41"/>
    <mergeCell ref="A42:C42"/>
    <mergeCell ref="A82:C82"/>
    <mergeCell ref="A86:C86"/>
    <mergeCell ref="A88:C88"/>
    <mergeCell ref="A56:C56"/>
    <mergeCell ref="A61:C61"/>
    <mergeCell ref="A65:C65"/>
    <mergeCell ref="A70:C70"/>
    <mergeCell ref="B47:C47"/>
  </mergeCells>
  <pageMargins left="0.70866141732283472" right="0.70866141732283472" top="0.78740157480314965" bottom="0.78740157480314965"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44BBA4"/>
  </sheetPr>
  <dimension ref="A1:E88"/>
  <sheetViews>
    <sheetView topLeftCell="A51" zoomScaleNormal="100" workbookViewId="0">
      <selection activeCell="E42" sqref="E42"/>
    </sheetView>
  </sheetViews>
  <sheetFormatPr defaultColWidth="8.5703125" defaultRowHeight="10.5" x14ac:dyDescent="0.25"/>
  <cols>
    <col min="1" max="1" width="28.5703125" style="1" customWidth="1"/>
    <col min="2" max="2" width="13" style="1" customWidth="1"/>
    <col min="3" max="3" width="22.5703125" style="1" customWidth="1"/>
    <col min="4" max="4" width="37.42578125" style="1" customWidth="1"/>
    <col min="5" max="5" width="17.5703125" style="1" customWidth="1"/>
    <col min="6" max="16384" width="8.5703125" style="1"/>
  </cols>
  <sheetData>
    <row r="1" spans="1:5" ht="16.5" customHeight="1" thickBot="1" x14ac:dyDescent="0.3">
      <c r="A1" s="102" t="s">
        <v>96</v>
      </c>
      <c r="B1" s="103"/>
      <c r="C1" s="103"/>
      <c r="D1" s="103"/>
      <c r="E1" s="104"/>
    </row>
    <row r="2" spans="1:5" ht="44.25" customHeight="1" thickBot="1" x14ac:dyDescent="0.3">
      <c r="A2" s="26" t="s">
        <v>77</v>
      </c>
      <c r="B2" s="27" t="s">
        <v>97</v>
      </c>
      <c r="C2" s="27" t="s">
        <v>98</v>
      </c>
      <c r="D2" s="27" t="s">
        <v>99</v>
      </c>
      <c r="E2" s="27" t="s">
        <v>8</v>
      </c>
    </row>
    <row r="3" spans="1:5" ht="13.5" customHeight="1" thickBot="1" x14ac:dyDescent="0.3">
      <c r="A3" s="28">
        <v>1</v>
      </c>
      <c r="B3" s="29">
        <v>2</v>
      </c>
      <c r="C3" s="29">
        <v>3</v>
      </c>
      <c r="D3" s="29">
        <v>4</v>
      </c>
      <c r="E3" s="29">
        <v>5</v>
      </c>
    </row>
    <row r="4" spans="1:5" ht="200.25" thickBot="1" x14ac:dyDescent="0.3">
      <c r="A4" s="20" t="str">
        <f>'PI skaičiuoklė'!B6</f>
        <v xml:space="preserve"> 16 str.  5 d. 1 p. ir 2 p.: 1. valstybinių geodezinių tinklų (valstybinis globalinės padėties nustatymo sistemos nulinės, pirmos, antros ir trečios tikslumo klasių tinklas, valstybinis vertikalusis pirmos, antros ir trečios tikslumo klasių tinklas, &lt;...&gt;) geodeziniai ženklai gali būti perkeliami Nacionalinės žemės tarnybos vadovo nustatyta tvarka; 2. savivaldybės geodezinių tinklų (valstybinio globalinės padėties nustatymo sistemos trečios tikslumo klasės sutankinimo geodezinis tinklas) – savivaldybės administracijos direktoriaus nustatyta tvarka. </v>
      </c>
      <c r="B4" s="4"/>
      <c r="C4" s="4"/>
      <c r="D4" s="4"/>
      <c r="E4" s="4"/>
    </row>
    <row r="5" spans="1:5" ht="42.75" thickBot="1" x14ac:dyDescent="0.3">
      <c r="A5" s="8" t="str">
        <f>'PI skaičiuoklė'!C7</f>
        <v>Prašymo leisti iškelti ir atstatyti arba perkelti  geodezinį ženklą Nacionalinei žemės tarnybai parengimas</v>
      </c>
      <c r="B5" s="4"/>
      <c r="C5" s="4"/>
      <c r="D5" s="4"/>
      <c r="E5" s="4"/>
    </row>
    <row r="6" spans="1:5" ht="11.25" thickBot="1" x14ac:dyDescent="0.3">
      <c r="A6" s="11"/>
      <c r="B6" s="5" t="s">
        <v>79</v>
      </c>
      <c r="C6" s="5">
        <v>0</v>
      </c>
      <c r="D6" s="5">
        <v>0</v>
      </c>
      <c r="E6" s="5">
        <f>+C6*D6</f>
        <v>0</v>
      </c>
    </row>
    <row r="7" spans="1:5" ht="11.25" thickBot="1" x14ac:dyDescent="0.3">
      <c r="A7" s="11"/>
      <c r="B7" s="5" t="s">
        <v>56</v>
      </c>
      <c r="C7" s="5">
        <v>0</v>
      </c>
      <c r="D7" s="5">
        <v>0</v>
      </c>
      <c r="E7" s="5">
        <f>+C7*D7</f>
        <v>0</v>
      </c>
    </row>
    <row r="8" spans="1:5" ht="14.1" customHeight="1" thickBot="1" x14ac:dyDescent="0.3">
      <c r="A8" s="84" t="s">
        <v>100</v>
      </c>
      <c r="B8" s="86"/>
      <c r="C8" s="86"/>
      <c r="D8" s="87"/>
      <c r="E8" s="5">
        <f>SUM(E6:E7)</f>
        <v>0</v>
      </c>
    </row>
    <row r="9" spans="1:5" ht="42.75" thickBot="1" x14ac:dyDescent="0.3">
      <c r="A9" s="8" t="str">
        <f>'PI skaičiuoklė'!C8</f>
        <v>Prašymo leisti iškelti ir atstatyti arba perkelti  geodezinį ženklą Nacionalinei žemės tarnybai pateikimas</v>
      </c>
      <c r="B9" s="4"/>
      <c r="C9" s="4"/>
      <c r="D9" s="4"/>
      <c r="E9" s="4"/>
    </row>
    <row r="10" spans="1:5" ht="11.25" thickBot="1" x14ac:dyDescent="0.3">
      <c r="A10" s="11"/>
      <c r="B10" s="5" t="s">
        <v>81</v>
      </c>
      <c r="C10" s="5">
        <v>0</v>
      </c>
      <c r="D10" s="5">
        <v>0</v>
      </c>
      <c r="E10" s="5">
        <f>+C10*D10</f>
        <v>0</v>
      </c>
    </row>
    <row r="11" spans="1:5" ht="11.25" thickBot="1" x14ac:dyDescent="0.3">
      <c r="A11" s="11"/>
      <c r="B11" s="5" t="s">
        <v>59</v>
      </c>
      <c r="C11" s="5">
        <v>0</v>
      </c>
      <c r="D11" s="5">
        <v>0</v>
      </c>
      <c r="E11" s="5">
        <f>+C11*D11</f>
        <v>0</v>
      </c>
    </row>
    <row r="12" spans="1:5" ht="11.25" thickBot="1" x14ac:dyDescent="0.3">
      <c r="A12" s="84" t="s">
        <v>101</v>
      </c>
      <c r="B12" s="86"/>
      <c r="C12" s="86"/>
      <c r="D12" s="87"/>
      <c r="E12" s="5">
        <f>SUM(E10:E11)</f>
        <v>0</v>
      </c>
    </row>
    <row r="13" spans="1:5" ht="32.25" thickBot="1" x14ac:dyDescent="0.3">
      <c r="A13" s="8" t="str">
        <f>'PI skaičiuoklė'!C9</f>
        <v>Geodezinio ženklo atstatymo arba perkėlimo projekto parengimas</v>
      </c>
      <c r="B13" s="4"/>
      <c r="C13" s="4"/>
      <c r="D13" s="4"/>
      <c r="E13" s="4"/>
    </row>
    <row r="14" spans="1:5" ht="11.25" thickBot="1" x14ac:dyDescent="0.3">
      <c r="A14" s="11"/>
      <c r="B14" s="5" t="s">
        <v>83</v>
      </c>
      <c r="C14" s="5">
        <v>0</v>
      </c>
      <c r="D14" s="5">
        <v>0</v>
      </c>
      <c r="E14" s="5">
        <f>+C14*D14</f>
        <v>0</v>
      </c>
    </row>
    <row r="15" spans="1:5" ht="11.25" thickBot="1" x14ac:dyDescent="0.3">
      <c r="A15" s="11"/>
      <c r="B15" s="5" t="s">
        <v>62</v>
      </c>
      <c r="C15" s="5">
        <v>0</v>
      </c>
      <c r="D15" s="5">
        <v>0</v>
      </c>
      <c r="E15" s="5">
        <f>+C15*D15</f>
        <v>0</v>
      </c>
    </row>
    <row r="16" spans="1:5" ht="11.25" thickBot="1" x14ac:dyDescent="0.3">
      <c r="A16" s="84" t="s">
        <v>102</v>
      </c>
      <c r="B16" s="86"/>
      <c r="C16" s="86"/>
      <c r="D16" s="87"/>
      <c r="E16" s="5">
        <f>SUM(E14:E15)</f>
        <v>0</v>
      </c>
    </row>
    <row r="17" spans="1:5" ht="42.75" thickBot="1" x14ac:dyDescent="0.3">
      <c r="A17" s="8" t="str">
        <f>'PI skaičiuoklė'!C10</f>
        <v>Parengto geodezinio ženklo atstatymo arba perkėlimo projekto pateikimas Nacionalinei žemės tarnybai</v>
      </c>
      <c r="B17" s="4"/>
      <c r="C17" s="4"/>
      <c r="D17" s="4"/>
      <c r="E17" s="4"/>
    </row>
    <row r="18" spans="1:5" ht="11.25" thickBot="1" x14ac:dyDescent="0.3">
      <c r="A18" s="11"/>
      <c r="B18" s="5" t="s">
        <v>85</v>
      </c>
      <c r="C18" s="5">
        <v>0</v>
      </c>
      <c r="D18" s="5">
        <v>0</v>
      </c>
      <c r="E18" s="5">
        <f>+C18*D18</f>
        <v>0</v>
      </c>
    </row>
    <row r="19" spans="1:5" ht="11.25" thickBot="1" x14ac:dyDescent="0.3">
      <c r="A19" s="11"/>
      <c r="B19" s="5" t="s">
        <v>64</v>
      </c>
      <c r="C19" s="5">
        <v>0</v>
      </c>
      <c r="D19" s="5">
        <v>0</v>
      </c>
      <c r="E19" s="5">
        <f>+C19*D19</f>
        <v>0</v>
      </c>
    </row>
    <row r="20" spans="1:5" ht="11.25" thickBot="1" x14ac:dyDescent="0.3">
      <c r="A20" s="84" t="s">
        <v>103</v>
      </c>
      <c r="B20" s="86"/>
      <c r="C20" s="86"/>
      <c r="D20" s="87"/>
      <c r="E20" s="5">
        <f>SUM(E18:E19)</f>
        <v>0</v>
      </c>
    </row>
    <row r="21" spans="1:5" ht="32.25" thickBot="1" x14ac:dyDescent="0.3">
      <c r="A21" s="8" t="str">
        <f>'PI skaičiuoklė'!C11</f>
        <v>Geodezinio ženklo atstatymo arba perkėlimo ataskaitos parengimas</v>
      </c>
      <c r="B21" s="4"/>
      <c r="C21" s="4"/>
      <c r="D21" s="4"/>
      <c r="E21" s="4"/>
    </row>
    <row r="22" spans="1:5" ht="11.25" thickBot="1" x14ac:dyDescent="0.3">
      <c r="A22" s="11"/>
      <c r="B22" s="5" t="s">
        <v>87</v>
      </c>
      <c r="C22" s="5">
        <v>0</v>
      </c>
      <c r="D22" s="5">
        <v>0</v>
      </c>
      <c r="E22" s="5">
        <f>+C22*D22</f>
        <v>0</v>
      </c>
    </row>
    <row r="23" spans="1:5" ht="11.25" thickBot="1" x14ac:dyDescent="0.3">
      <c r="A23" s="11"/>
      <c r="B23" s="5" t="s">
        <v>66</v>
      </c>
      <c r="C23" s="5">
        <v>0</v>
      </c>
      <c r="D23" s="5">
        <v>0</v>
      </c>
      <c r="E23" s="5">
        <f>+C23*D23</f>
        <v>0</v>
      </c>
    </row>
    <row r="24" spans="1:5" ht="11.25" thickBot="1" x14ac:dyDescent="0.3">
      <c r="A24" s="84" t="s">
        <v>104</v>
      </c>
      <c r="B24" s="86"/>
      <c r="C24" s="86"/>
      <c r="D24" s="87"/>
      <c r="E24" s="5">
        <f>SUM(E22:E23)</f>
        <v>0</v>
      </c>
    </row>
    <row r="25" spans="1:5" ht="42.75" thickBot="1" x14ac:dyDescent="0.3">
      <c r="A25" s="8" t="str">
        <f>'PI skaičiuoklė'!C12</f>
        <v>Parengtos geodezinio ženklo atstatymo arba perkėlimo ataskaitos  pateikimas Nacionalinei žemės tarnybai</v>
      </c>
      <c r="B25" s="4"/>
      <c r="C25" s="4"/>
      <c r="D25" s="4"/>
      <c r="E25" s="4"/>
    </row>
    <row r="26" spans="1:5" ht="11.25" thickBot="1" x14ac:dyDescent="0.3">
      <c r="A26" s="11"/>
      <c r="B26" s="5" t="s">
        <v>89</v>
      </c>
      <c r="C26" s="5">
        <v>0</v>
      </c>
      <c r="D26" s="5">
        <v>0</v>
      </c>
      <c r="E26" s="5">
        <f>+C26*D26</f>
        <v>0</v>
      </c>
    </row>
    <row r="27" spans="1:5" ht="11.25" thickBot="1" x14ac:dyDescent="0.3">
      <c r="A27" s="11"/>
      <c r="B27" s="5" t="s">
        <v>68</v>
      </c>
      <c r="C27" s="5">
        <v>0</v>
      </c>
      <c r="D27" s="5">
        <v>0</v>
      </c>
      <c r="E27" s="5">
        <f>+C27*D27</f>
        <v>0</v>
      </c>
    </row>
    <row r="28" spans="1:5" ht="11.25" thickBot="1" x14ac:dyDescent="0.3">
      <c r="A28" s="84" t="s">
        <v>105</v>
      </c>
      <c r="B28" s="86"/>
      <c r="C28" s="86"/>
      <c r="D28" s="87"/>
      <c r="E28" s="5">
        <f>SUM(E26:E27)</f>
        <v>0</v>
      </c>
    </row>
    <row r="29" spans="1:5" ht="11.25" thickBot="1" x14ac:dyDescent="0.3">
      <c r="A29" s="11"/>
      <c r="B29" s="5" t="s">
        <v>30</v>
      </c>
      <c r="C29" s="5">
        <v>0</v>
      </c>
      <c r="D29" s="5"/>
      <c r="E29" s="5" t="s">
        <v>106</v>
      </c>
    </row>
    <row r="30" spans="1:5" ht="11.25" thickBot="1" x14ac:dyDescent="0.3">
      <c r="A30" s="88" t="s">
        <v>107</v>
      </c>
      <c r="B30" s="89"/>
      <c r="C30" s="89"/>
      <c r="D30" s="90"/>
      <c r="E30" s="4">
        <f>SUM(E8,E28)</f>
        <v>0</v>
      </c>
    </row>
    <row r="31" spans="1:5" ht="26.25" customHeight="1" thickBot="1" x14ac:dyDescent="0.3">
      <c r="A31" s="71" t="str">
        <f>'PI skaičiuoklė'!B14</f>
        <v>Netaikoma</v>
      </c>
      <c r="B31" s="70"/>
      <c r="C31" s="70"/>
      <c r="D31" s="70"/>
      <c r="E31" s="70"/>
    </row>
    <row r="32" spans="1:5" ht="21" customHeight="1" thickBot="1" x14ac:dyDescent="0.3">
      <c r="A32" s="8" t="str">
        <f>'PI skaičiuoklė'!C15</f>
        <v>Deklaracijos kartu su dokumentais parengimas</v>
      </c>
      <c r="B32" s="68"/>
      <c r="C32" s="68"/>
      <c r="D32" s="68"/>
      <c r="E32" s="68"/>
    </row>
    <row r="33" spans="1:5" ht="11.25" customHeight="1" thickBot="1" x14ac:dyDescent="0.3">
      <c r="A33" s="11"/>
      <c r="B33" s="5" t="s">
        <v>140</v>
      </c>
      <c r="C33" s="5">
        <v>0</v>
      </c>
      <c r="D33" s="5">
        <v>0</v>
      </c>
      <c r="E33" s="5">
        <f>+C33*D33</f>
        <v>0</v>
      </c>
    </row>
    <row r="34" spans="1:5" ht="11.25" customHeight="1" thickBot="1" x14ac:dyDescent="0.3">
      <c r="A34" s="11"/>
      <c r="B34" s="5" t="s">
        <v>129</v>
      </c>
      <c r="C34" s="5">
        <v>0</v>
      </c>
      <c r="D34" s="5">
        <v>0</v>
      </c>
      <c r="E34" s="5">
        <f>+C34*D34</f>
        <v>0</v>
      </c>
    </row>
    <row r="35" spans="1:5" ht="11.25" customHeight="1" thickBot="1" x14ac:dyDescent="0.3">
      <c r="A35" s="84" t="s">
        <v>133</v>
      </c>
      <c r="B35" s="86"/>
      <c r="C35" s="86"/>
      <c r="D35" s="87"/>
      <c r="E35" s="5">
        <f>SUM(E33:E34)</f>
        <v>0</v>
      </c>
    </row>
    <row r="36" spans="1:5" ht="21.75" customHeight="1" thickBot="1" x14ac:dyDescent="0.3">
      <c r="A36" s="8" t="str">
        <f>'PI skaičiuoklė'!C16</f>
        <v xml:space="preserve">Deklaracijos pasirašymas ir pateikimas </v>
      </c>
      <c r="B36" s="68"/>
      <c r="C36" s="68"/>
      <c r="D36" s="68"/>
      <c r="E36" s="68"/>
    </row>
    <row r="37" spans="1:5" ht="11.25" customHeight="1" thickBot="1" x14ac:dyDescent="0.3">
      <c r="A37" s="11"/>
      <c r="B37" s="5" t="s">
        <v>141</v>
      </c>
      <c r="C37" s="5">
        <v>0</v>
      </c>
      <c r="D37" s="5">
        <v>0</v>
      </c>
      <c r="E37" s="5">
        <f>+C37*D37</f>
        <v>0</v>
      </c>
    </row>
    <row r="38" spans="1:5" ht="21.75" customHeight="1" thickBot="1" x14ac:dyDescent="0.3">
      <c r="A38" s="11"/>
      <c r="B38" s="5" t="s">
        <v>130</v>
      </c>
      <c r="C38" s="5">
        <v>0</v>
      </c>
      <c r="D38" s="5">
        <v>0</v>
      </c>
      <c r="E38" s="5">
        <f>+C38*D38</f>
        <v>0</v>
      </c>
    </row>
    <row r="39" spans="1:5" ht="11.25" customHeight="1" thickBot="1" x14ac:dyDescent="0.3">
      <c r="A39" s="84" t="s">
        <v>134</v>
      </c>
      <c r="B39" s="86"/>
      <c r="C39" s="86"/>
      <c r="D39" s="87"/>
      <c r="E39" s="5">
        <f>SUM(E37:E38)</f>
        <v>0</v>
      </c>
    </row>
    <row r="40" spans="1:5" ht="11.25" thickBot="1" x14ac:dyDescent="0.3">
      <c r="A40" s="11"/>
      <c r="B40" s="5" t="s">
        <v>30</v>
      </c>
      <c r="C40" s="5"/>
      <c r="D40" s="5"/>
      <c r="E40" s="5" t="s">
        <v>94</v>
      </c>
    </row>
    <row r="41" spans="1:5" ht="11.25" thickBot="1" x14ac:dyDescent="0.3">
      <c r="A41" s="107" t="s">
        <v>135</v>
      </c>
      <c r="B41" s="107"/>
      <c r="C41" s="107"/>
      <c r="D41" s="107"/>
      <c r="E41" s="43">
        <f>SUM(E35,E39)</f>
        <v>0</v>
      </c>
    </row>
    <row r="42" spans="1:5" ht="11.25" thickBot="1" x14ac:dyDescent="0.3">
      <c r="A42" s="107" t="s">
        <v>150</v>
      </c>
      <c r="B42" s="107"/>
      <c r="C42" s="107"/>
      <c r="D42" s="107"/>
      <c r="E42" s="43">
        <f>SUM(E30,E41)</f>
        <v>0</v>
      </c>
    </row>
    <row r="43" spans="1:5" x14ac:dyDescent="0.25">
      <c r="A43" s="24"/>
      <c r="B43" s="24"/>
      <c r="C43" s="24"/>
      <c r="D43" s="24"/>
      <c r="E43" s="61"/>
    </row>
    <row r="44" spans="1:5" x14ac:dyDescent="0.25">
      <c r="A44" s="24"/>
      <c r="B44" s="24"/>
      <c r="C44" s="24"/>
      <c r="D44" s="24"/>
      <c r="E44" s="61"/>
    </row>
    <row r="45" spans="1:5" ht="11.25" customHeight="1" thickBot="1" x14ac:dyDescent="0.3"/>
    <row r="46" spans="1:5" ht="11.25" thickBot="1" x14ac:dyDescent="0.3">
      <c r="A46" s="108" t="s">
        <v>108</v>
      </c>
      <c r="B46" s="109"/>
      <c r="C46" s="109"/>
      <c r="D46" s="109"/>
      <c r="E46" s="110"/>
    </row>
    <row r="47" spans="1:5" ht="11.25" customHeight="1" thickBot="1" x14ac:dyDescent="0.3">
      <c r="A47" s="26" t="s">
        <v>95</v>
      </c>
      <c r="B47" s="27" t="s">
        <v>97</v>
      </c>
      <c r="C47" s="27" t="s">
        <v>98</v>
      </c>
      <c r="D47" s="27" t="s">
        <v>99</v>
      </c>
      <c r="E47" s="27" t="s">
        <v>8</v>
      </c>
    </row>
    <row r="48" spans="1:5" ht="11.25" thickBot="1" x14ac:dyDescent="0.3">
      <c r="A48" s="28">
        <v>1</v>
      </c>
      <c r="B48" s="29">
        <v>2</v>
      </c>
      <c r="C48" s="29">
        <v>3</v>
      </c>
      <c r="D48" s="29">
        <v>4</v>
      </c>
      <c r="E48" s="29">
        <v>5</v>
      </c>
    </row>
    <row r="49" spans="1:5" ht="74.25" thickBot="1" x14ac:dyDescent="0.3">
      <c r="A49" s="20" t="str">
        <f>'PI skaičiuoklė'!B23</f>
        <v xml:space="preserve">17 str. 3 d.: valstybinių geodezinių tinklų geodeziniai punktai, išskyrus valstybinio GPNS trečios tikslumo klasės tinklo geodezinius punktus, perkeliami ministro nustatyta tvarka. </v>
      </c>
      <c r="B49" s="4"/>
      <c r="C49" s="4"/>
      <c r="D49" s="4"/>
      <c r="E49" s="4"/>
    </row>
    <row r="50" spans="1:5" ht="42.75" thickBot="1" x14ac:dyDescent="0.3">
      <c r="A50" s="8" t="str">
        <f>'PI skaičiuoklė'!C24</f>
        <v>Prašymo leisti iškelti ir atstatyti arba perkelti  geodezinį punktą Nacionalinei žemės tarnybai parengimas</v>
      </c>
      <c r="B50" s="4"/>
      <c r="C50" s="4"/>
      <c r="D50" s="4"/>
      <c r="E50" s="4"/>
    </row>
    <row r="51" spans="1:5" ht="11.25" thickBot="1" x14ac:dyDescent="0.3">
      <c r="A51" s="11"/>
      <c r="B51" s="5" t="s">
        <v>79</v>
      </c>
      <c r="C51" s="5">
        <v>0</v>
      </c>
      <c r="D51" s="5">
        <v>0</v>
      </c>
      <c r="E51" s="5">
        <f>+C51*D51</f>
        <v>0</v>
      </c>
    </row>
    <row r="52" spans="1:5" ht="11.25" thickBot="1" x14ac:dyDescent="0.3">
      <c r="A52" s="11"/>
      <c r="B52" s="5" t="s">
        <v>56</v>
      </c>
      <c r="C52" s="5">
        <v>0</v>
      </c>
      <c r="D52" s="5">
        <v>0</v>
      </c>
      <c r="E52" s="5">
        <f>+C52*D52</f>
        <v>0</v>
      </c>
    </row>
    <row r="53" spans="1:5" ht="11.25" thickBot="1" x14ac:dyDescent="0.3">
      <c r="A53" s="84" t="s">
        <v>100</v>
      </c>
      <c r="B53" s="86"/>
      <c r="C53" s="86"/>
      <c r="D53" s="87"/>
      <c r="E53" s="5">
        <f>SUM(E51:E52)</f>
        <v>0</v>
      </c>
    </row>
    <row r="54" spans="1:5" ht="42.75" thickBot="1" x14ac:dyDescent="0.3">
      <c r="A54" s="8" t="str">
        <f>'PI skaičiuoklė'!C25</f>
        <v>Prašymo leisti iškelti ir atstatyti arba perkelti  geodezinį punktą  Nacionalinei žemės tarnybai pateikimas</v>
      </c>
      <c r="B54" s="4"/>
      <c r="C54" s="4"/>
      <c r="D54" s="4"/>
      <c r="E54" s="4"/>
    </row>
    <row r="55" spans="1:5" ht="11.25" thickBot="1" x14ac:dyDescent="0.3">
      <c r="A55" s="11"/>
      <c r="B55" s="5" t="s">
        <v>81</v>
      </c>
      <c r="C55" s="5">
        <v>0</v>
      </c>
      <c r="D55" s="5">
        <v>0</v>
      </c>
      <c r="E55" s="5">
        <f>+C55*D55</f>
        <v>0</v>
      </c>
    </row>
    <row r="56" spans="1:5" ht="11.25" thickBot="1" x14ac:dyDescent="0.3">
      <c r="A56" s="11"/>
      <c r="B56" s="5" t="s">
        <v>59</v>
      </c>
      <c r="C56" s="5">
        <v>0</v>
      </c>
      <c r="D56" s="5">
        <v>0</v>
      </c>
      <c r="E56" s="5">
        <f>+C56*D56</f>
        <v>0</v>
      </c>
    </row>
    <row r="57" spans="1:5" ht="11.25" thickBot="1" x14ac:dyDescent="0.3">
      <c r="A57" s="84" t="s">
        <v>101</v>
      </c>
      <c r="B57" s="86"/>
      <c r="C57" s="86"/>
      <c r="D57" s="87"/>
      <c r="E57" s="5">
        <f>SUM(E55:E56)</f>
        <v>0</v>
      </c>
    </row>
    <row r="58" spans="1:5" ht="11.25" thickBot="1" x14ac:dyDescent="0.3">
      <c r="A58" s="11"/>
      <c r="B58" s="5" t="s">
        <v>30</v>
      </c>
      <c r="C58" s="5"/>
      <c r="D58" s="5"/>
      <c r="E58" s="5" t="s">
        <v>106</v>
      </c>
    </row>
    <row r="59" spans="1:5" ht="32.25" thickBot="1" x14ac:dyDescent="0.3">
      <c r="A59" s="8" t="str">
        <f>'PI skaičiuoklė'!C26</f>
        <v>Geodezinio punkto atstatymo arba perkėlimo projekto parengimas</v>
      </c>
      <c r="B59" s="4"/>
      <c r="C59" s="4"/>
      <c r="D59" s="4"/>
      <c r="E59" s="4"/>
    </row>
    <row r="60" spans="1:5" ht="11.25" thickBot="1" x14ac:dyDescent="0.3">
      <c r="A60" s="11"/>
      <c r="B60" s="5" t="s">
        <v>83</v>
      </c>
      <c r="C60" s="5">
        <v>0</v>
      </c>
      <c r="D60" s="5">
        <v>0</v>
      </c>
      <c r="E60" s="5">
        <f>+C60*D60</f>
        <v>0</v>
      </c>
    </row>
    <row r="61" spans="1:5" ht="11.25" thickBot="1" x14ac:dyDescent="0.3">
      <c r="A61" s="11"/>
      <c r="B61" s="5" t="s">
        <v>62</v>
      </c>
      <c r="C61" s="5">
        <v>0</v>
      </c>
      <c r="D61" s="5">
        <v>0</v>
      </c>
      <c r="E61" s="5">
        <f>+C61*D61</f>
        <v>0</v>
      </c>
    </row>
    <row r="62" spans="1:5" ht="11.25" thickBot="1" x14ac:dyDescent="0.3">
      <c r="A62" s="84" t="s">
        <v>102</v>
      </c>
      <c r="B62" s="86"/>
      <c r="C62" s="86"/>
      <c r="D62" s="87"/>
      <c r="E62" s="5">
        <f>SUM(E60:E61)</f>
        <v>0</v>
      </c>
    </row>
    <row r="63" spans="1:5" ht="42.75" thickBot="1" x14ac:dyDescent="0.3">
      <c r="A63" s="8" t="str">
        <f>'PI skaičiuoklė'!C27</f>
        <v>Parengto geodezinio punkto atstatymo arba perkėlimo projekto pateikimas Nacionalinei žemės tarnybai</v>
      </c>
      <c r="B63" s="4"/>
      <c r="C63" s="4"/>
      <c r="D63" s="4"/>
      <c r="E63" s="4"/>
    </row>
    <row r="64" spans="1:5" ht="11.25" thickBot="1" x14ac:dyDescent="0.3">
      <c r="A64" s="11"/>
      <c r="B64" s="5" t="s">
        <v>85</v>
      </c>
      <c r="C64" s="5">
        <v>0</v>
      </c>
      <c r="D64" s="5">
        <v>0</v>
      </c>
      <c r="E64" s="5">
        <f>+C64*D64</f>
        <v>0</v>
      </c>
    </row>
    <row r="65" spans="1:5" ht="11.25" thickBot="1" x14ac:dyDescent="0.3">
      <c r="A65" s="11"/>
      <c r="B65" s="5" t="s">
        <v>64</v>
      </c>
      <c r="C65" s="5">
        <v>0</v>
      </c>
      <c r="D65" s="5">
        <v>0</v>
      </c>
      <c r="E65" s="5">
        <f>+C65*D65</f>
        <v>0</v>
      </c>
    </row>
    <row r="66" spans="1:5" ht="11.25" thickBot="1" x14ac:dyDescent="0.3">
      <c r="A66" s="84" t="s">
        <v>103</v>
      </c>
      <c r="B66" s="86"/>
      <c r="C66" s="86"/>
      <c r="D66" s="87"/>
      <c r="E66" s="5">
        <f>SUM(E64:E65)</f>
        <v>0</v>
      </c>
    </row>
    <row r="67" spans="1:5" ht="32.25" thickBot="1" x14ac:dyDescent="0.3">
      <c r="A67" s="8" t="str">
        <f>'PI skaičiuoklė'!C28</f>
        <v>Geodezinio punkto atstatymo arba perkėlimo ataskaitos parengimas</v>
      </c>
      <c r="B67" s="4"/>
      <c r="C67" s="4"/>
      <c r="D67" s="4"/>
      <c r="E67" s="4"/>
    </row>
    <row r="68" spans="1:5" ht="11.25" thickBot="1" x14ac:dyDescent="0.3">
      <c r="A68" s="11"/>
      <c r="B68" s="5" t="s">
        <v>87</v>
      </c>
      <c r="C68" s="5">
        <v>0</v>
      </c>
      <c r="D68" s="5">
        <v>0</v>
      </c>
      <c r="E68" s="5">
        <f>+C68*D68</f>
        <v>0</v>
      </c>
    </row>
    <row r="69" spans="1:5" ht="11.25" thickBot="1" x14ac:dyDescent="0.3">
      <c r="A69" s="11"/>
      <c r="B69" s="5" t="s">
        <v>66</v>
      </c>
      <c r="C69" s="5">
        <v>0</v>
      </c>
      <c r="D69" s="5">
        <v>0</v>
      </c>
      <c r="E69" s="5">
        <f>+C69*D69</f>
        <v>0</v>
      </c>
    </row>
    <row r="70" spans="1:5" ht="11.25" thickBot="1" x14ac:dyDescent="0.3">
      <c r="A70" s="84" t="s">
        <v>104</v>
      </c>
      <c r="B70" s="86"/>
      <c r="C70" s="86"/>
      <c r="D70" s="87"/>
      <c r="E70" s="5">
        <f>SUM(E68:E69)</f>
        <v>0</v>
      </c>
    </row>
    <row r="71" spans="1:5" ht="42.75" thickBot="1" x14ac:dyDescent="0.3">
      <c r="A71" s="8" t="str">
        <f>'PI skaičiuoklė'!C29</f>
        <v>Parengtos geodezinio punkto atstatymo arba perkėlimo ataskaitos  pateikimas Nacionalinei žemės tarnybai</v>
      </c>
      <c r="B71" s="4"/>
      <c r="C71" s="4"/>
      <c r="D71" s="4"/>
      <c r="E71" s="4"/>
    </row>
    <row r="72" spans="1:5" ht="11.25" thickBot="1" x14ac:dyDescent="0.3">
      <c r="A72" s="11"/>
      <c r="B72" s="5" t="s">
        <v>89</v>
      </c>
      <c r="C72" s="5">
        <v>0</v>
      </c>
      <c r="D72" s="5">
        <v>0</v>
      </c>
      <c r="E72" s="5">
        <f>+C72*D72</f>
        <v>0</v>
      </c>
    </row>
    <row r="73" spans="1:5" ht="11.25" thickBot="1" x14ac:dyDescent="0.3">
      <c r="A73" s="11"/>
      <c r="B73" s="5" t="s">
        <v>68</v>
      </c>
      <c r="C73" s="5">
        <v>0</v>
      </c>
      <c r="D73" s="5">
        <v>0</v>
      </c>
      <c r="E73" s="5">
        <f>+C73*D73</f>
        <v>0</v>
      </c>
    </row>
    <row r="74" spans="1:5" ht="11.25" thickBot="1" x14ac:dyDescent="0.3">
      <c r="A74" s="84" t="s">
        <v>105</v>
      </c>
      <c r="B74" s="86"/>
      <c r="C74" s="86"/>
      <c r="D74" s="87"/>
      <c r="E74" s="5">
        <f>SUM(E72:E73)</f>
        <v>0</v>
      </c>
    </row>
    <row r="75" spans="1:5" ht="11.25" thickBot="1" x14ac:dyDescent="0.3">
      <c r="A75" s="11"/>
      <c r="B75" s="5" t="s">
        <v>30</v>
      </c>
      <c r="C75" s="5"/>
      <c r="D75" s="5"/>
      <c r="E75" s="5" t="s">
        <v>106</v>
      </c>
    </row>
    <row r="76" spans="1:5" ht="11.25" thickBot="1" x14ac:dyDescent="0.3">
      <c r="A76" s="88" t="s">
        <v>107</v>
      </c>
      <c r="B76" s="89"/>
      <c r="C76" s="89"/>
      <c r="D76" s="90"/>
      <c r="E76" s="4">
        <f>SUM(E53,E74)</f>
        <v>0</v>
      </c>
    </row>
    <row r="77" spans="1:5" ht="231.75" thickBot="1" x14ac:dyDescent="0.3">
      <c r="A77" s="67" t="str">
        <f>'PI skaičiuoklė'!B31</f>
        <v>13 str. 3 d.:  Europos Sąjungos valstybės narės, Europos ekonominės erdvės valstybės ar Šveicarijos Konfederacijos geodezininkas, įgaliotai institucijai pateikęs išankstinę deklaraciją dėl laikinai ir kartais atliekamų šio įstatymo 12 straipsnio 6 dalyje nurodytų geodezijos ir erdvinių duomenų tvarkymo darbų, Lietuvos Respublikoje gali laikinai ir kartais atlikti šio įstatymo 12 straipsnio 6 dalyje nurodytus geodezijos ir erdvinių duomenų tvarkymo darbus. Šios deklaracijos formą ir pateikimo tvarką tvirtina ministras vadovaudamasis Reglamentuojamų profesinių kvalifikacijų pripažinimo įstatymu &lt;...&gt;.</v>
      </c>
      <c r="B77" s="68"/>
      <c r="C77" s="68"/>
      <c r="D77" s="68"/>
      <c r="E77" s="68"/>
    </row>
    <row r="78" spans="1:5" ht="21.75" thickBot="1" x14ac:dyDescent="0.3">
      <c r="A78" s="8" t="str">
        <f>'PI skaičiuoklė'!C32</f>
        <v>Dektaracijos su dokumentais parengimas</v>
      </c>
      <c r="B78" s="68"/>
      <c r="C78" s="68"/>
      <c r="D78" s="68"/>
      <c r="E78" s="68"/>
    </row>
    <row r="79" spans="1:5" ht="11.25" thickBot="1" x14ac:dyDescent="0.3">
      <c r="A79" s="11"/>
      <c r="B79" s="5" t="s">
        <v>140</v>
      </c>
      <c r="C79" s="5">
        <v>0</v>
      </c>
      <c r="D79" s="5">
        <v>0</v>
      </c>
      <c r="E79" s="5">
        <f>+C79*D79</f>
        <v>0</v>
      </c>
    </row>
    <row r="80" spans="1:5" ht="11.25" thickBot="1" x14ac:dyDescent="0.3">
      <c r="A80" s="11"/>
      <c r="B80" s="5" t="s">
        <v>129</v>
      </c>
      <c r="C80" s="5">
        <v>0</v>
      </c>
      <c r="D80" s="5">
        <v>0</v>
      </c>
      <c r="E80" s="5">
        <f>+C80*D80</f>
        <v>0</v>
      </c>
    </row>
    <row r="81" spans="1:5" ht="11.25" thickBot="1" x14ac:dyDescent="0.3">
      <c r="A81" s="84" t="s">
        <v>133</v>
      </c>
      <c r="B81" s="86"/>
      <c r="C81" s="86"/>
      <c r="D81" s="87"/>
      <c r="E81" s="5">
        <f>SUM(E79:E80)</f>
        <v>0</v>
      </c>
    </row>
    <row r="82" spans="1:5" ht="21.75" thickBot="1" x14ac:dyDescent="0.3">
      <c r="A82" s="8" t="str">
        <f>'PI skaičiuoklė'!C33</f>
        <v xml:space="preserve">Deklaracijos pasirašymas ir pateikimas </v>
      </c>
      <c r="B82" s="68"/>
      <c r="C82" s="68"/>
      <c r="D82" s="68"/>
      <c r="E82" s="68"/>
    </row>
    <row r="83" spans="1:5" ht="11.25" thickBot="1" x14ac:dyDescent="0.3">
      <c r="A83" s="11"/>
      <c r="B83" s="5" t="s">
        <v>141</v>
      </c>
      <c r="C83" s="5">
        <v>0</v>
      </c>
      <c r="D83" s="5">
        <v>0</v>
      </c>
      <c r="E83" s="5">
        <f>+C83*D83</f>
        <v>0</v>
      </c>
    </row>
    <row r="84" spans="1:5" ht="11.25" thickBot="1" x14ac:dyDescent="0.3">
      <c r="A84" s="11"/>
      <c r="B84" s="5" t="s">
        <v>130</v>
      </c>
      <c r="C84" s="5">
        <v>0</v>
      </c>
      <c r="D84" s="5">
        <v>0</v>
      </c>
      <c r="E84" s="5">
        <f>+C84*D84</f>
        <v>0</v>
      </c>
    </row>
    <row r="85" spans="1:5" ht="11.25" thickBot="1" x14ac:dyDescent="0.3">
      <c r="A85" s="84" t="s">
        <v>134</v>
      </c>
      <c r="B85" s="86"/>
      <c r="C85" s="86"/>
      <c r="D85" s="87"/>
      <c r="E85" s="5">
        <f>SUM(E83:E84)</f>
        <v>0</v>
      </c>
    </row>
    <row r="86" spans="1:5" ht="11.25" thickBot="1" x14ac:dyDescent="0.3">
      <c r="A86" s="11"/>
      <c r="B86" s="5" t="s">
        <v>30</v>
      </c>
      <c r="C86" s="5"/>
      <c r="D86" s="5"/>
      <c r="E86" s="5" t="s">
        <v>94</v>
      </c>
    </row>
    <row r="87" spans="1:5" ht="11.25" thickBot="1" x14ac:dyDescent="0.3">
      <c r="A87" s="88" t="s">
        <v>135</v>
      </c>
      <c r="B87" s="89"/>
      <c r="C87" s="89"/>
      <c r="D87" s="90"/>
      <c r="E87" s="5">
        <f>SUM(E81,E85)</f>
        <v>0</v>
      </c>
    </row>
    <row r="88" spans="1:5" ht="11.25" thickBot="1" x14ac:dyDescent="0.3">
      <c r="A88" s="88" t="s">
        <v>148</v>
      </c>
      <c r="B88" s="89"/>
      <c r="C88" s="89"/>
      <c r="D88" s="90"/>
      <c r="E88" s="4">
        <f>SUM(E76,E87)</f>
        <v>0</v>
      </c>
    </row>
  </sheetData>
  <mergeCells count="24">
    <mergeCell ref="A1:E1"/>
    <mergeCell ref="A46:E46"/>
    <mergeCell ref="A53:D53"/>
    <mergeCell ref="A74:D74"/>
    <mergeCell ref="A76:D76"/>
    <mergeCell ref="A8:D8"/>
    <mergeCell ref="A28:D28"/>
    <mergeCell ref="A30:D30"/>
    <mergeCell ref="A12:D12"/>
    <mergeCell ref="A16:D16"/>
    <mergeCell ref="A57:D57"/>
    <mergeCell ref="A62:D62"/>
    <mergeCell ref="A66:D66"/>
    <mergeCell ref="A81:D81"/>
    <mergeCell ref="A85:D85"/>
    <mergeCell ref="A87:D87"/>
    <mergeCell ref="A88:D88"/>
    <mergeCell ref="A20:D20"/>
    <mergeCell ref="A24:D24"/>
    <mergeCell ref="A70:D70"/>
    <mergeCell ref="A35:D35"/>
    <mergeCell ref="A39:D39"/>
    <mergeCell ref="A41:D41"/>
    <mergeCell ref="A42:D42"/>
  </mergeCells>
  <pageMargins left="0.70866141732283472" right="0.70866141732283472" top="1.3385826771653544" bottom="1.3385826771653544"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2F1F0"/>
  </sheetPr>
  <dimension ref="A1:C91"/>
  <sheetViews>
    <sheetView topLeftCell="A80" zoomScaleNormal="100" workbookViewId="0">
      <selection activeCell="C79" sqref="C79"/>
    </sheetView>
  </sheetViews>
  <sheetFormatPr defaultColWidth="8.5703125" defaultRowHeight="10.5" x14ac:dyDescent="0.25"/>
  <cols>
    <col min="1" max="1" width="39" style="1" customWidth="1"/>
    <col min="2" max="2" width="32.28515625" style="1" customWidth="1"/>
    <col min="3" max="3" width="24.5703125" style="1" customWidth="1"/>
    <col min="4" max="16384" width="8.5703125" style="1"/>
  </cols>
  <sheetData>
    <row r="1" spans="1:3" ht="21" customHeight="1" thickBot="1" x14ac:dyDescent="0.3">
      <c r="A1" s="94" t="s">
        <v>109</v>
      </c>
      <c r="B1" s="95"/>
      <c r="C1" s="96"/>
    </row>
    <row r="2" spans="1:3" ht="26.45" customHeight="1" thickBot="1" x14ac:dyDescent="0.3">
      <c r="A2" s="26" t="s">
        <v>77</v>
      </c>
      <c r="B2" s="27" t="s">
        <v>110</v>
      </c>
      <c r="C2" s="27" t="s">
        <v>111</v>
      </c>
    </row>
    <row r="3" spans="1:3" ht="11.25" customHeight="1" thickBot="1" x14ac:dyDescent="0.3">
      <c r="A3" s="28">
        <v>1</v>
      </c>
      <c r="B3" s="29">
        <v>2</v>
      </c>
      <c r="C3" s="29">
        <v>3</v>
      </c>
    </row>
    <row r="4" spans="1:3" ht="30.75" customHeight="1" thickBot="1" x14ac:dyDescent="0.3">
      <c r="A4" s="20" t="str">
        <f>'PI skaičiuoklė'!B6</f>
        <v xml:space="preserve"> 16 str.  5 d. 1 p. ir 2 p.: 1. valstybinių geodezinių tinklų (valstybinis globalinės padėties nustatymo sistemos nulinės, pirmos, antros ir trečios tikslumo klasių tinklas, valstybinis vertikalusis pirmos, antros ir trečios tikslumo klasių tinklas, &lt;...&gt;) geodeziniai ženklai gali būti perkeliami Nacionalinės žemės tarnybos vadovo nustatyta tvarka; 2. savivaldybės geodezinių tinklų (valstybinio globalinės padėties nustatymo sistemos trečios tikslumo klasės sutankinimo geodezinis tinklas) – savivaldybės administracijos direktoriaus nustatyta tvarka. </v>
      </c>
      <c r="B4" s="4"/>
      <c r="C4" s="4"/>
    </row>
    <row r="5" spans="1:3" ht="32.25" thickBot="1" x14ac:dyDescent="0.3">
      <c r="A5" s="8" t="str">
        <f>'PI skaičiuoklė'!C7</f>
        <v>Prašymo leisti iškelti ir atstatyti arba perkelti  geodezinį ženklą Nacionalinei žemės tarnybai parengimas</v>
      </c>
      <c r="B5" s="4"/>
      <c r="C5" s="4"/>
    </row>
    <row r="6" spans="1:3" ht="11.25" thickBot="1" x14ac:dyDescent="0.3">
      <c r="A6" s="11"/>
      <c r="B6" s="5" t="s">
        <v>79</v>
      </c>
      <c r="C6" s="5">
        <v>0</v>
      </c>
    </row>
    <row r="7" spans="1:3" ht="11.25" thickBot="1" x14ac:dyDescent="0.3">
      <c r="A7" s="11"/>
      <c r="B7" s="5" t="s">
        <v>56</v>
      </c>
      <c r="C7" s="5">
        <v>0</v>
      </c>
    </row>
    <row r="8" spans="1:3" ht="12" customHeight="1" thickBot="1" x14ac:dyDescent="0.3">
      <c r="A8" s="84" t="s">
        <v>112</v>
      </c>
      <c r="B8" s="87"/>
      <c r="C8" s="5">
        <f>SUM(C6:C7)</f>
        <v>0</v>
      </c>
    </row>
    <row r="9" spans="1:3" ht="32.25" thickBot="1" x14ac:dyDescent="0.3">
      <c r="A9" s="8" t="str">
        <f>'PI skaičiuoklė'!C8</f>
        <v>Prašymo leisti iškelti ir atstatyti arba perkelti  geodezinį ženklą Nacionalinei žemės tarnybai pateikimas</v>
      </c>
      <c r="B9" s="4"/>
      <c r="C9" s="4"/>
    </row>
    <row r="10" spans="1:3" ht="11.25" thickBot="1" x14ac:dyDescent="0.3">
      <c r="A10" s="11"/>
      <c r="B10" s="5" t="s">
        <v>81</v>
      </c>
      <c r="C10" s="5">
        <v>0</v>
      </c>
    </row>
    <row r="11" spans="1:3" ht="11.25" thickBot="1" x14ac:dyDescent="0.3">
      <c r="A11" s="11"/>
      <c r="B11" s="5" t="s">
        <v>59</v>
      </c>
      <c r="C11" s="5">
        <v>0</v>
      </c>
    </row>
    <row r="12" spans="1:3" ht="18.95" customHeight="1" thickBot="1" x14ac:dyDescent="0.3">
      <c r="A12" s="84" t="s">
        <v>113</v>
      </c>
      <c r="B12" s="87"/>
      <c r="C12" s="5">
        <f>SUM(C10:C11)</f>
        <v>0</v>
      </c>
    </row>
    <row r="13" spans="1:3" ht="21.75" thickBot="1" x14ac:dyDescent="0.3">
      <c r="A13" s="8" t="str">
        <f>'PI skaičiuoklė'!C9</f>
        <v>Geodezinio ženklo atstatymo arba perkėlimo projekto parengimas</v>
      </c>
      <c r="B13" s="4"/>
      <c r="C13" s="4"/>
    </row>
    <row r="14" spans="1:3" ht="69" customHeight="1" thickBot="1" x14ac:dyDescent="0.3">
      <c r="A14" s="11"/>
      <c r="B14" s="5" t="s">
        <v>114</v>
      </c>
      <c r="C14" s="5">
        <v>50</v>
      </c>
    </row>
    <row r="15" spans="1:3" ht="77.25" customHeight="1" thickBot="1" x14ac:dyDescent="0.3">
      <c r="A15" s="11"/>
      <c r="B15" s="5" t="s">
        <v>115</v>
      </c>
      <c r="C15" s="5">
        <v>40</v>
      </c>
    </row>
    <row r="16" spans="1:3" ht="11.25" thickBot="1" x14ac:dyDescent="0.3">
      <c r="A16" s="84" t="s">
        <v>116</v>
      </c>
      <c r="B16" s="87"/>
      <c r="C16" s="5">
        <f>SUM(C14:C15)</f>
        <v>90</v>
      </c>
    </row>
    <row r="17" spans="1:3" ht="32.25" thickBot="1" x14ac:dyDescent="0.3">
      <c r="A17" s="8" t="str">
        <f>'PI skaičiuoklė'!C10</f>
        <v>Parengto geodezinio ženklo atstatymo arba perkėlimo projekto pateikimas Nacionalinei žemės tarnybai</v>
      </c>
      <c r="B17" s="4"/>
      <c r="C17" s="4"/>
    </row>
    <row r="18" spans="1:3" ht="11.25" thickBot="1" x14ac:dyDescent="0.3">
      <c r="A18" s="11"/>
      <c r="B18" s="5" t="s">
        <v>85</v>
      </c>
      <c r="C18" s="5">
        <v>0</v>
      </c>
    </row>
    <row r="19" spans="1:3" ht="15" customHeight="1" thickBot="1" x14ac:dyDescent="0.3">
      <c r="A19" s="11"/>
      <c r="B19" s="5" t="s">
        <v>64</v>
      </c>
      <c r="C19" s="5">
        <v>0</v>
      </c>
    </row>
    <row r="20" spans="1:3" ht="11.25" thickBot="1" x14ac:dyDescent="0.3">
      <c r="A20" s="84" t="s">
        <v>117</v>
      </c>
      <c r="B20" s="87"/>
      <c r="C20" s="5">
        <f>SUM(C18:C19)</f>
        <v>0</v>
      </c>
    </row>
    <row r="21" spans="1:3" ht="21.75" thickBot="1" x14ac:dyDescent="0.3">
      <c r="A21" s="8" t="str">
        <f>'PI skaičiuoklė'!C11</f>
        <v>Geodezinio ženklo atstatymo arba perkėlimo ataskaitos parengimas</v>
      </c>
      <c r="B21" s="4"/>
      <c r="C21" s="4"/>
    </row>
    <row r="22" spans="1:3" ht="53.25" thickBot="1" x14ac:dyDescent="0.3">
      <c r="A22" s="11"/>
      <c r="B22" s="42" t="s">
        <v>118</v>
      </c>
      <c r="C22" s="43">
        <v>90</v>
      </c>
    </row>
    <row r="23" spans="1:3" ht="42.75" thickBot="1" x14ac:dyDescent="0.3">
      <c r="A23" s="11"/>
      <c r="B23" s="43" t="s">
        <v>119</v>
      </c>
      <c r="C23" s="5">
        <v>180</v>
      </c>
    </row>
    <row r="24" spans="1:3" ht="53.25" thickBot="1" x14ac:dyDescent="0.3">
      <c r="A24" s="11"/>
      <c r="B24" s="44" t="s">
        <v>120</v>
      </c>
      <c r="C24" s="5">
        <v>810</v>
      </c>
    </row>
    <row r="25" spans="1:3" ht="72.75" customHeight="1" thickBot="1" x14ac:dyDescent="0.3">
      <c r="A25" s="11"/>
      <c r="B25" s="43" t="s">
        <v>121</v>
      </c>
      <c r="C25" s="5">
        <v>90</v>
      </c>
    </row>
    <row r="26" spans="1:3" ht="11.25" thickBot="1" x14ac:dyDescent="0.3">
      <c r="A26" s="84" t="s">
        <v>122</v>
      </c>
      <c r="B26" s="87"/>
      <c r="C26" s="5">
        <f>SUM(C22:C23:C24:C25)</f>
        <v>1170</v>
      </c>
    </row>
    <row r="27" spans="1:3" ht="23.25" customHeight="1" thickBot="1" x14ac:dyDescent="0.3">
      <c r="A27" s="8" t="str">
        <f>'PI skaičiuoklė'!C12</f>
        <v>Parengtos geodezinio ženklo atstatymo arba perkėlimo ataskaitos  pateikimas Nacionalinei žemės tarnybai</v>
      </c>
      <c r="B27" s="4"/>
      <c r="C27" s="4"/>
    </row>
    <row r="28" spans="1:3" ht="15" customHeight="1" thickBot="1" x14ac:dyDescent="0.3">
      <c r="A28" s="11"/>
      <c r="B28" s="5" t="s">
        <v>89</v>
      </c>
      <c r="C28" s="5">
        <v>0</v>
      </c>
    </row>
    <row r="29" spans="1:3" ht="15" customHeight="1" thickBot="1" x14ac:dyDescent="0.3">
      <c r="A29" s="11"/>
      <c r="B29" s="5" t="s">
        <v>68</v>
      </c>
      <c r="C29" s="5">
        <v>0</v>
      </c>
    </row>
    <row r="30" spans="1:3" ht="15" customHeight="1" thickBot="1" x14ac:dyDescent="0.3">
      <c r="A30" s="84" t="s">
        <v>123</v>
      </c>
      <c r="B30" s="87"/>
      <c r="C30" s="5">
        <f>SUM(C28:C29)</f>
        <v>0</v>
      </c>
    </row>
    <row r="31" spans="1:3" ht="15" customHeight="1" thickBot="1" x14ac:dyDescent="0.3">
      <c r="A31" s="11"/>
      <c r="B31" s="5" t="s">
        <v>30</v>
      </c>
      <c r="C31" s="5"/>
    </row>
    <row r="32" spans="1:3" ht="27" customHeight="1" thickBot="1" x14ac:dyDescent="0.3">
      <c r="A32" s="88" t="s">
        <v>124</v>
      </c>
      <c r="B32" s="90"/>
      <c r="C32" s="30">
        <f>SUM(C8,C12,C16,C20,C26,C30)</f>
        <v>1260</v>
      </c>
    </row>
    <row r="33" spans="1:3" ht="13.5" customHeight="1" thickBot="1" x14ac:dyDescent="0.3">
      <c r="A33" s="54" t="str">
        <f>'PI skaičiuoklė'!B14</f>
        <v>Netaikoma</v>
      </c>
      <c r="B33" s="68"/>
      <c r="C33" s="68"/>
    </row>
    <row r="34" spans="1:3" ht="24.75" customHeight="1" thickBot="1" x14ac:dyDescent="0.3">
      <c r="A34" s="8" t="str">
        <f>'PI skaičiuoklė'!C15</f>
        <v>Deklaracijos kartu su dokumentais parengimas</v>
      </c>
      <c r="B34" s="68"/>
      <c r="C34" s="68"/>
    </row>
    <row r="35" spans="1:3" ht="13.5" customHeight="1" thickBot="1" x14ac:dyDescent="0.3">
      <c r="A35" s="31"/>
      <c r="B35" s="5" t="s">
        <v>151</v>
      </c>
      <c r="C35" s="5">
        <v>0</v>
      </c>
    </row>
    <row r="36" spans="1:3" ht="13.5" customHeight="1" thickBot="1" x14ac:dyDescent="0.3">
      <c r="A36" s="11"/>
      <c r="B36" s="5" t="s">
        <v>152</v>
      </c>
      <c r="C36" s="5">
        <v>0</v>
      </c>
    </row>
    <row r="37" spans="1:3" ht="13.5" customHeight="1" thickBot="1" x14ac:dyDescent="0.3">
      <c r="A37" s="84" t="s">
        <v>142</v>
      </c>
      <c r="B37" s="87"/>
      <c r="C37" s="5">
        <v>0</v>
      </c>
    </row>
    <row r="38" spans="1:3" ht="13.5" customHeight="1" thickBot="1" x14ac:dyDescent="0.3">
      <c r="A38" s="8" t="str">
        <f>'PI skaičiuoklė'!C16</f>
        <v xml:space="preserve">Deklaracijos pasirašymas ir pateikimas </v>
      </c>
      <c r="B38" s="68"/>
      <c r="C38" s="68"/>
    </row>
    <row r="39" spans="1:3" ht="10.5" customHeight="1" thickBot="1" x14ac:dyDescent="0.3">
      <c r="A39" s="11"/>
      <c r="B39" s="5" t="s">
        <v>141</v>
      </c>
      <c r="C39" s="5">
        <v>0</v>
      </c>
    </row>
    <row r="40" spans="1:3" ht="11.25" thickBot="1" x14ac:dyDescent="0.3">
      <c r="A40" s="11"/>
      <c r="B40" s="5" t="s">
        <v>130</v>
      </c>
      <c r="C40" s="5">
        <v>0</v>
      </c>
    </row>
    <row r="41" spans="1:3" ht="11.25" thickBot="1" x14ac:dyDescent="0.3">
      <c r="A41" s="84" t="s">
        <v>143</v>
      </c>
      <c r="B41" s="87"/>
      <c r="C41" s="5">
        <f>SUM(C39,C40)</f>
        <v>0</v>
      </c>
    </row>
    <row r="42" spans="1:3" ht="11.25" customHeight="1" thickBot="1" x14ac:dyDescent="0.3">
      <c r="A42" s="11"/>
      <c r="B42" s="5" t="s">
        <v>30</v>
      </c>
      <c r="C42" s="5" t="s">
        <v>30</v>
      </c>
    </row>
    <row r="43" spans="1:3" ht="24" customHeight="1" thickBot="1" x14ac:dyDescent="0.3">
      <c r="A43" s="88" t="s">
        <v>144</v>
      </c>
      <c r="B43" s="90"/>
      <c r="C43" s="23">
        <f>SUM(C37,C41)</f>
        <v>0</v>
      </c>
    </row>
    <row r="44" spans="1:3" ht="25.5" customHeight="1" thickBot="1" x14ac:dyDescent="0.3">
      <c r="A44" s="88" t="s">
        <v>153</v>
      </c>
      <c r="B44" s="90"/>
      <c r="C44" s="23">
        <f>SUM(C32,C43)</f>
        <v>1260</v>
      </c>
    </row>
    <row r="45" spans="1:3" ht="11.25" customHeight="1" x14ac:dyDescent="0.25">
      <c r="A45" s="24"/>
      <c r="B45" s="24"/>
      <c r="C45" s="32"/>
    </row>
    <row r="47" spans="1:3" ht="11.25" customHeight="1" thickBot="1" x14ac:dyDescent="0.3"/>
    <row r="48" spans="1:3" ht="18.75" customHeight="1" thickBot="1" x14ac:dyDescent="0.3">
      <c r="A48" s="97" t="s">
        <v>125</v>
      </c>
      <c r="B48" s="98"/>
      <c r="C48" s="99"/>
    </row>
    <row r="49" spans="1:3" ht="21.75" thickBot="1" x14ac:dyDescent="0.3">
      <c r="A49" s="26" t="s">
        <v>95</v>
      </c>
      <c r="B49" s="27" t="s">
        <v>110</v>
      </c>
      <c r="C49" s="27" t="s">
        <v>111</v>
      </c>
    </row>
    <row r="50" spans="1:3" ht="11.25" thickBot="1" x14ac:dyDescent="0.3">
      <c r="A50" s="28">
        <v>1</v>
      </c>
      <c r="B50" s="29">
        <v>2</v>
      </c>
      <c r="C50" s="29">
        <v>3</v>
      </c>
    </row>
    <row r="51" spans="1:3" ht="11.25" customHeight="1" thickBot="1" x14ac:dyDescent="0.3">
      <c r="A51" s="20" t="str">
        <f>'PI skaičiuoklė'!B23</f>
        <v xml:space="preserve">17 str. 3 d.: valstybinių geodezinių tinklų geodeziniai punktai, išskyrus valstybinio GPNS trečios tikslumo klasės tinklo geodezinius punktus, perkeliami ministro nustatyta tvarka. </v>
      </c>
      <c r="B51" s="4"/>
      <c r="C51" s="4"/>
    </row>
    <row r="52" spans="1:3" ht="32.25" thickBot="1" x14ac:dyDescent="0.3">
      <c r="A52" s="8" t="str">
        <f>'PI skaičiuoklė'!C24</f>
        <v>Prašymo leisti iškelti ir atstatyti arba perkelti  geodezinį punktą Nacionalinei žemės tarnybai parengimas</v>
      </c>
      <c r="B52" s="4"/>
      <c r="C52" s="4"/>
    </row>
    <row r="53" spans="1:3" ht="11.25" thickBot="1" x14ac:dyDescent="0.3">
      <c r="A53" s="11"/>
      <c r="B53" s="5" t="s">
        <v>79</v>
      </c>
      <c r="C53" s="5">
        <v>0</v>
      </c>
    </row>
    <row r="54" spans="1:3" ht="11.25" thickBot="1" x14ac:dyDescent="0.3">
      <c r="A54" s="11"/>
      <c r="B54" s="5" t="s">
        <v>56</v>
      </c>
      <c r="C54" s="5">
        <v>0</v>
      </c>
    </row>
    <row r="55" spans="1:3" ht="11.25" thickBot="1" x14ac:dyDescent="0.3">
      <c r="A55" s="84" t="s">
        <v>112</v>
      </c>
      <c r="B55" s="87"/>
      <c r="C55" s="5">
        <f>SUM(C53:C54)</f>
        <v>0</v>
      </c>
    </row>
    <row r="56" spans="1:3" ht="32.25" thickBot="1" x14ac:dyDescent="0.3">
      <c r="A56" s="8" t="str">
        <f>'PI skaičiuoklė'!C25</f>
        <v>Prašymo leisti iškelti ir atstatyti arba perkelti  geodezinį punktą  Nacionalinei žemės tarnybai pateikimas</v>
      </c>
      <c r="B56" s="4"/>
      <c r="C56" s="4"/>
    </row>
    <row r="57" spans="1:3" ht="11.25" thickBot="1" x14ac:dyDescent="0.3">
      <c r="A57" s="11"/>
      <c r="B57" s="5" t="s">
        <v>81</v>
      </c>
      <c r="C57" s="5">
        <v>0</v>
      </c>
    </row>
    <row r="58" spans="1:3" ht="11.25" customHeight="1" thickBot="1" x14ac:dyDescent="0.3">
      <c r="A58" s="11"/>
      <c r="B58" s="5" t="s">
        <v>59</v>
      </c>
      <c r="C58" s="5">
        <v>0</v>
      </c>
    </row>
    <row r="59" spans="1:3" ht="11.25" thickBot="1" x14ac:dyDescent="0.3">
      <c r="A59" s="84" t="s">
        <v>113</v>
      </c>
      <c r="B59" s="87"/>
      <c r="C59" s="5">
        <f>SUM(C57:C58)</f>
        <v>0</v>
      </c>
    </row>
    <row r="60" spans="1:3" ht="21.75" thickBot="1" x14ac:dyDescent="0.3">
      <c r="A60" s="8" t="str">
        <f>'PI skaičiuoklė'!C26</f>
        <v>Geodezinio punkto atstatymo arba perkėlimo projekto parengimas</v>
      </c>
      <c r="B60" s="4"/>
      <c r="C60" s="4"/>
    </row>
    <row r="61" spans="1:3" ht="53.25" thickBot="1" x14ac:dyDescent="0.3">
      <c r="A61" s="11"/>
      <c r="B61" s="5" t="s">
        <v>154</v>
      </c>
      <c r="C61" s="5">
        <v>40</v>
      </c>
    </row>
    <row r="62" spans="1:3" ht="63.75" thickBot="1" x14ac:dyDescent="0.3">
      <c r="A62" s="11"/>
      <c r="B62" s="5" t="s">
        <v>126</v>
      </c>
      <c r="C62" s="5">
        <v>50</v>
      </c>
    </row>
    <row r="63" spans="1:3" ht="11.25" thickBot="1" x14ac:dyDescent="0.3">
      <c r="A63" s="84" t="s">
        <v>116</v>
      </c>
      <c r="B63" s="87"/>
      <c r="C63" s="5">
        <f>SUM(C61:C62)</f>
        <v>90</v>
      </c>
    </row>
    <row r="64" spans="1:3" ht="32.25" thickBot="1" x14ac:dyDescent="0.3">
      <c r="A64" s="8" t="str">
        <f>'PI skaičiuoklė'!C27</f>
        <v>Parengto geodezinio punkto atstatymo arba perkėlimo projekto pateikimas Nacionalinei žemės tarnybai</v>
      </c>
      <c r="B64" s="4"/>
      <c r="C64" s="4"/>
    </row>
    <row r="65" spans="1:3" ht="11.25" thickBot="1" x14ac:dyDescent="0.3">
      <c r="A65" s="11"/>
      <c r="B65" s="5" t="s">
        <v>85</v>
      </c>
      <c r="C65" s="5">
        <v>0</v>
      </c>
    </row>
    <row r="66" spans="1:3" ht="11.25" thickBot="1" x14ac:dyDescent="0.3">
      <c r="A66" s="11"/>
      <c r="B66" s="5" t="s">
        <v>64</v>
      </c>
      <c r="C66" s="5">
        <v>0</v>
      </c>
    </row>
    <row r="67" spans="1:3" ht="11.25" thickBot="1" x14ac:dyDescent="0.3">
      <c r="A67" s="84" t="s">
        <v>117</v>
      </c>
      <c r="B67" s="87"/>
      <c r="C67" s="5">
        <f>SUM(C65:C66)</f>
        <v>0</v>
      </c>
    </row>
    <row r="68" spans="1:3" ht="21.75" thickBot="1" x14ac:dyDescent="0.3">
      <c r="A68" s="8" t="str">
        <f>'PI skaičiuoklė'!C28</f>
        <v>Geodezinio punkto atstatymo arba perkėlimo ataskaitos parengimas</v>
      </c>
      <c r="B68" s="4"/>
      <c r="C68" s="4"/>
    </row>
    <row r="69" spans="1:3" ht="53.25" thickBot="1" x14ac:dyDescent="0.3">
      <c r="A69" s="11"/>
      <c r="B69" s="42" t="s">
        <v>118</v>
      </c>
      <c r="C69" s="43">
        <v>90</v>
      </c>
    </row>
    <row r="70" spans="1:3" ht="42.75" thickBot="1" x14ac:dyDescent="0.3">
      <c r="A70" s="11"/>
      <c r="B70" s="43" t="s">
        <v>119</v>
      </c>
      <c r="C70" s="5">
        <v>180</v>
      </c>
    </row>
    <row r="71" spans="1:3" ht="53.25" thickBot="1" x14ac:dyDescent="0.3">
      <c r="A71" s="11"/>
      <c r="B71" s="44" t="s">
        <v>120</v>
      </c>
      <c r="C71" s="5">
        <v>810</v>
      </c>
    </row>
    <row r="72" spans="1:3" ht="53.25" thickBot="1" x14ac:dyDescent="0.3">
      <c r="A72" s="40"/>
      <c r="B72" s="43" t="s">
        <v>121</v>
      </c>
      <c r="C72" s="5">
        <v>90</v>
      </c>
    </row>
    <row r="73" spans="1:3" ht="11.25" thickBot="1" x14ac:dyDescent="0.3">
      <c r="A73" s="84" t="s">
        <v>122</v>
      </c>
      <c r="B73" s="111"/>
      <c r="C73" s="5">
        <f>SUM(C69:C72)</f>
        <v>1170</v>
      </c>
    </row>
    <row r="74" spans="1:3" ht="32.25" thickBot="1" x14ac:dyDescent="0.3">
      <c r="A74" s="8" t="str">
        <f>'PI skaičiuoklė'!C29</f>
        <v>Parengtos geodezinio punkto atstatymo arba perkėlimo ataskaitos  pateikimas Nacionalinei žemės tarnybai</v>
      </c>
      <c r="B74" s="4"/>
      <c r="C74" s="4"/>
    </row>
    <row r="75" spans="1:3" ht="11.25" thickBot="1" x14ac:dyDescent="0.3">
      <c r="A75" s="11"/>
      <c r="B75" s="5" t="s">
        <v>89</v>
      </c>
      <c r="C75" s="5">
        <v>0</v>
      </c>
    </row>
    <row r="76" spans="1:3" ht="11.25" thickBot="1" x14ac:dyDescent="0.3">
      <c r="A76" s="11"/>
      <c r="B76" s="5" t="s">
        <v>68</v>
      </c>
      <c r="C76" s="5">
        <v>0</v>
      </c>
    </row>
    <row r="77" spans="1:3" ht="11.25" thickBot="1" x14ac:dyDescent="0.3">
      <c r="A77" s="84" t="s">
        <v>123</v>
      </c>
      <c r="B77" s="87"/>
      <c r="C77" s="5">
        <f>SUM(C75:C76)</f>
        <v>0</v>
      </c>
    </row>
    <row r="78" spans="1:3" ht="11.25" thickBot="1" x14ac:dyDescent="0.3">
      <c r="A78" s="11"/>
      <c r="B78" s="5" t="s">
        <v>30</v>
      </c>
      <c r="C78" s="5"/>
    </row>
    <row r="79" spans="1:3" ht="28.5" customHeight="1" thickBot="1" x14ac:dyDescent="0.3">
      <c r="A79" s="88" t="s">
        <v>124</v>
      </c>
      <c r="B79" s="90"/>
      <c r="C79" s="30">
        <f>SUM(C55,C59,C63,C67,C73,C77)</f>
        <v>1260</v>
      </c>
    </row>
    <row r="80" spans="1:3" ht="158.25" thickBot="1" x14ac:dyDescent="0.3">
      <c r="A80" s="67" t="str">
        <f>'PI skaičiuoklė'!B31</f>
        <v>13 str. 3 d.:  Europos Sąjungos valstybės narės, Europos ekonominės erdvės valstybės ar Šveicarijos Konfederacijos geodezininkas, įgaliotai institucijai pateikęs išankstinę deklaraciją dėl laikinai ir kartais atliekamų šio įstatymo 12 straipsnio 6 dalyje nurodytų geodezijos ir erdvinių duomenų tvarkymo darbų, Lietuvos Respublikoje gali laikinai ir kartais atlikti šio įstatymo 12 straipsnio 6 dalyje nurodytus geodezijos ir erdvinių duomenų tvarkymo darbus. Šios deklaracijos formą ir pateikimo tvarką tvirtina ministras vadovaudamasis Reglamentuojamų profesinių kvalifikacijų pripažinimo įstatymu &lt;...&gt;.</v>
      </c>
      <c r="B80" s="68"/>
      <c r="C80" s="68"/>
    </row>
    <row r="81" spans="1:3" ht="11.25" thickBot="1" x14ac:dyDescent="0.3">
      <c r="A81" s="8" t="str">
        <f>'PI skaičiuoklė'!C32</f>
        <v>Dektaracijos su dokumentais parengimas</v>
      </c>
      <c r="B81" s="68"/>
      <c r="C81" s="68"/>
    </row>
    <row r="82" spans="1:3" ht="11.25" thickBot="1" x14ac:dyDescent="0.3">
      <c r="A82" s="31"/>
      <c r="B82" s="5" t="s">
        <v>140</v>
      </c>
      <c r="C82" s="5">
        <v>0</v>
      </c>
    </row>
    <row r="83" spans="1:3" ht="11.25" thickBot="1" x14ac:dyDescent="0.3">
      <c r="A83" s="11"/>
      <c r="B83" s="5" t="s">
        <v>129</v>
      </c>
      <c r="C83" s="5">
        <v>0</v>
      </c>
    </row>
    <row r="84" spans="1:3" ht="11.25" thickBot="1" x14ac:dyDescent="0.3">
      <c r="A84" s="84" t="s">
        <v>142</v>
      </c>
      <c r="B84" s="87"/>
      <c r="C84" s="5">
        <f>SUM(C82:C83)</f>
        <v>0</v>
      </c>
    </row>
    <row r="85" spans="1:3" ht="11.25" thickBot="1" x14ac:dyDescent="0.3">
      <c r="A85" s="8" t="str">
        <f>'PI skaičiuoklė'!C33</f>
        <v xml:space="preserve">Deklaracijos pasirašymas ir pateikimas </v>
      </c>
      <c r="B85" s="68"/>
      <c r="C85" s="68"/>
    </row>
    <row r="86" spans="1:3" ht="11.25" thickBot="1" x14ac:dyDescent="0.3">
      <c r="A86" s="11"/>
      <c r="B86" s="5" t="s">
        <v>141</v>
      </c>
      <c r="C86" s="5">
        <v>0</v>
      </c>
    </row>
    <row r="87" spans="1:3" ht="11.25" thickBot="1" x14ac:dyDescent="0.3">
      <c r="A87" s="11"/>
      <c r="B87" s="5" t="s">
        <v>130</v>
      </c>
      <c r="C87" s="5">
        <v>0</v>
      </c>
    </row>
    <row r="88" spans="1:3" ht="11.25" thickBot="1" x14ac:dyDescent="0.3">
      <c r="A88" s="84" t="s">
        <v>143</v>
      </c>
      <c r="B88" s="87"/>
      <c r="C88" s="5">
        <f>SUM(C86:C87)</f>
        <v>0</v>
      </c>
    </row>
    <row r="89" spans="1:3" ht="11.25" thickBot="1" x14ac:dyDescent="0.3">
      <c r="A89" s="11"/>
      <c r="B89" s="5" t="s">
        <v>30</v>
      </c>
      <c r="C89" s="5" t="s">
        <v>30</v>
      </c>
    </row>
    <row r="90" spans="1:3" ht="22.5" customHeight="1" thickBot="1" x14ac:dyDescent="0.3">
      <c r="A90" s="88" t="s">
        <v>144</v>
      </c>
      <c r="B90" s="90"/>
      <c r="C90" s="23">
        <f>SUM(C84,C88)</f>
        <v>0</v>
      </c>
    </row>
    <row r="91" spans="1:3" ht="11.25" thickBot="1" x14ac:dyDescent="0.3">
      <c r="A91" s="88" t="s">
        <v>149</v>
      </c>
      <c r="B91" s="90"/>
      <c r="C91" s="30">
        <f>SUM(C79,C90)</f>
        <v>1260</v>
      </c>
    </row>
  </sheetData>
  <mergeCells count="24">
    <mergeCell ref="A1:C1"/>
    <mergeCell ref="A48:C48"/>
    <mergeCell ref="A55:B55"/>
    <mergeCell ref="A77:B77"/>
    <mergeCell ref="A59:B59"/>
    <mergeCell ref="A63:B63"/>
    <mergeCell ref="A26:B26"/>
    <mergeCell ref="A67:B67"/>
    <mergeCell ref="A73:B73"/>
    <mergeCell ref="A37:B37"/>
    <mergeCell ref="A41:B41"/>
    <mergeCell ref="A43:B43"/>
    <mergeCell ref="A44:B44"/>
    <mergeCell ref="A8:B8"/>
    <mergeCell ref="A30:B30"/>
    <mergeCell ref="A32:B32"/>
    <mergeCell ref="A12:B12"/>
    <mergeCell ref="A16:B16"/>
    <mergeCell ref="A20:B20"/>
    <mergeCell ref="A84:B84"/>
    <mergeCell ref="A88:B88"/>
    <mergeCell ref="A90:B90"/>
    <mergeCell ref="A91:B91"/>
    <mergeCell ref="A79:B7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3C6FD267EEB4C4AA98A08362A7AC38E" ma:contentTypeVersion="15" ma:contentTypeDescription="Create a new document." ma:contentTypeScope="" ma:versionID="0cf8d2ce660ec410668976a6b501e57e">
  <xsd:schema xmlns:xsd="http://www.w3.org/2001/XMLSchema" xmlns:xs="http://www.w3.org/2001/XMLSchema" xmlns:p="http://schemas.microsoft.com/office/2006/metadata/properties" xmlns:ns2="add8782f-f6ae-4a7a-b3dc-e45836c3ecdd" xmlns:ns3="3787be0d-3851-487e-851a-b8ac951a2609" targetNamespace="http://schemas.microsoft.com/office/2006/metadata/properties" ma:root="true" ma:fieldsID="14988e1f36033826e2eb908a8d22af8e" ns2:_="" ns3:_="">
    <xsd:import namespace="add8782f-f6ae-4a7a-b3dc-e45836c3ecdd"/>
    <xsd:import namespace="3787be0d-3851-487e-851a-b8ac951a260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ObjectDetectorVersions" minOccurs="0"/>
                <xsd:element ref="ns2:MediaLengthInSecond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d8782f-f6ae-4a7a-b3dc-e45836c3ec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b763af57-ddc4-4b49-90b1-28f02697adfa"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787be0d-3851-487e-851a-b8ac951a260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4e4051c1-e4fd-414d-b347-ce1215ee5296}" ma:internalName="TaxCatchAll" ma:showField="CatchAllData" ma:web="3787be0d-3851-487e-851a-b8ac951a260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dd8782f-f6ae-4a7a-b3dc-e45836c3ecdd">
      <Terms xmlns="http://schemas.microsoft.com/office/infopath/2007/PartnerControls"/>
    </lcf76f155ced4ddcb4097134ff3c332f>
    <TaxCatchAll xmlns="3787be0d-3851-487e-851a-b8ac951a2609" xsi:nil="true"/>
  </documentManagement>
</p:properties>
</file>

<file path=customXml/itemProps1.xml><?xml version="1.0" encoding="utf-8"?>
<ds:datastoreItem xmlns:ds="http://schemas.openxmlformats.org/officeDocument/2006/customXml" ds:itemID="{5FB391C0-8A65-4764-BF64-FBC7A7CF89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d8782f-f6ae-4a7a-b3dc-e45836c3ecdd"/>
    <ds:schemaRef ds:uri="3787be0d-3851-487e-851a-b8ac951a26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DC1A6D7-905F-475A-B17F-3B15D109AA66}">
  <ds:schemaRefs>
    <ds:schemaRef ds:uri="http://schemas.microsoft.com/sharepoint/v3/contenttype/forms"/>
  </ds:schemaRefs>
</ds:datastoreItem>
</file>

<file path=customXml/itemProps3.xml><?xml version="1.0" encoding="utf-8"?>
<ds:datastoreItem xmlns:ds="http://schemas.openxmlformats.org/officeDocument/2006/customXml" ds:itemID="{E049A1B8-5C13-4E29-B3DA-24B0C0F80DFE}">
  <ds:schemaRefs>
    <ds:schemaRef ds:uri="http://schemas.microsoft.com/office/2006/metadata/properties"/>
    <ds:schemaRef ds:uri="http://schemas.microsoft.com/office/infopath/2007/PartnerControls"/>
    <ds:schemaRef ds:uri="add8782f-f6ae-4a7a-b3dc-e45836c3ecdd"/>
    <ds:schemaRef ds:uri="3787be0d-3851-487e-851a-b8ac951a2609"/>
  </ds:schemaRefs>
</ds:datastoreItem>
</file>

<file path=docMetadata/LabelInfo.xml><?xml version="1.0" encoding="utf-8"?>
<clbl:labelList xmlns:clbl="http://schemas.microsoft.com/office/2020/mipLabelMetadata">
  <clbl:label id="{7bce49ad-6e13-4667-9698-89b6274ba9f6}" enabled="0" method="" siteId="{7bce49ad-6e13-4667-9698-89b6274ba9f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PI skaičiuoklė</vt:lpstr>
      <vt:lpstr>Išlaidos darbuotojams</vt:lpstr>
      <vt:lpstr>Išlaidos investicijoms</vt:lpstr>
      <vt:lpstr>Išlaidos medžiagoms</vt:lpstr>
      <vt:lpstr>Išlaidos paslaugoms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Danguolė Salžiūnienė</dc:creator>
  <cp:keywords/>
  <dc:description/>
  <cp:lastModifiedBy>Jolita Aldonienė</cp:lastModifiedBy>
  <cp:revision/>
  <dcterms:created xsi:type="dcterms:W3CDTF">2017-11-29T09:20:31Z</dcterms:created>
  <dcterms:modified xsi:type="dcterms:W3CDTF">2025-11-03T08:06:26Z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0x010100F3C6FD267EEB4C4AA98A08362A7AC38E</vt:lpwstr>
  </property>
  <property fmtid="{D5CDD505-2E9C-101B-9397-08002B2CF9AE}" pid="3" name="MediaServiceImageTags">
    <vt:lpwstr/>
  </property>
</Properties>
</file>