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https://lrvk-my.sharepoint.com/personal/regina_kiseliene_lrv_lt/Documents/Darbalaukis/"/>
    </mc:Choice>
  </mc:AlternateContent>
  <xr:revisionPtr revIDLastSave="0" documentId="8_{D9FDF859-F41F-442A-8278-B48C33361362}" xr6:coauthVersionLast="47" xr6:coauthVersionMax="47" xr10:uidLastSave="{00000000-0000-0000-0000-000000000000}"/>
  <bookViews>
    <workbookView xWindow="1520" yWindow="1520" windowWidth="19200" windowHeight="9970" xr2:uid="{00000000-000D-0000-FFFF-FFFF00000000}"/>
  </bookViews>
  <sheets>
    <sheet name="PSDF metinė BV ataskaitos forma" sheetId="3" r:id="rId1"/>
  </sheets>
  <definedNames>
    <definedName name="_xlnm.Print_Area" localSheetId="0">'PSDF metinė BV ataskaitos forma'!$A$1:$H$57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" i="3" l="1"/>
  <c r="D23" i="3"/>
  <c r="D22" i="3"/>
  <c r="G44" i="3"/>
  <c r="G31" i="3"/>
  <c r="H37" i="3"/>
  <c r="F31" i="3"/>
  <c r="G20" i="3"/>
  <c r="G16" i="3"/>
  <c r="E28" i="3" l="1"/>
  <c r="D24" i="3"/>
  <c r="D40" i="3" l="1"/>
  <c r="D31" i="3"/>
  <c r="C31" i="3"/>
  <c r="C24" i="3"/>
  <c r="D44" i="3" l="1"/>
  <c r="D38" i="3" s="1"/>
  <c r="D19" i="3" l="1"/>
  <c r="D18" i="3"/>
  <c r="D16" i="3" l="1"/>
  <c r="D14" i="3" s="1"/>
  <c r="G14" i="3"/>
  <c r="G40" i="3" l="1"/>
  <c r="G38" i="3" s="1"/>
  <c r="E25" i="3" l="1"/>
  <c r="E27" i="3"/>
  <c r="E29" i="3"/>
  <c r="E30" i="3"/>
  <c r="E31" i="3"/>
  <c r="E32" i="3"/>
  <c r="E33" i="3"/>
  <c r="E34" i="3"/>
  <c r="E35" i="3"/>
  <c r="E36" i="3"/>
  <c r="E37" i="3"/>
  <c r="E24" i="3"/>
  <c r="G24" i="3"/>
  <c r="F24" i="3"/>
  <c r="H25" i="3"/>
  <c r="H27" i="3"/>
  <c r="H28" i="3"/>
  <c r="H29" i="3"/>
  <c r="H30" i="3"/>
  <c r="H34" i="3"/>
  <c r="H35" i="3"/>
  <c r="H36" i="3"/>
  <c r="H32" i="3" l="1"/>
  <c r="H33" i="3"/>
  <c r="H24" i="3"/>
  <c r="H31" i="3" l="1"/>
</calcChain>
</file>

<file path=xl/sharedStrings.xml><?xml version="1.0" encoding="utf-8"?>
<sst xmlns="http://schemas.openxmlformats.org/spreadsheetml/2006/main" count="163" uniqueCount="74">
  <si>
    <t>pagrindinė dalis</t>
  </si>
  <si>
    <t>rizikos valdymo dalis</t>
  </si>
  <si>
    <t>PSDF biudžeto rezervas</t>
  </si>
  <si>
    <t xml:space="preserve">lėšų suma, viršijanti planinių apyvartos lėšų sumą </t>
  </si>
  <si>
    <t>PSDF biudžeto apyvartos lėšos</t>
  </si>
  <si>
    <t>planinės apyvartos lėšos</t>
  </si>
  <si>
    <t>Eil. Nr.</t>
  </si>
  <si>
    <t>Straipsnio pavadinimas</t>
  </si>
  <si>
    <t>I.</t>
  </si>
  <si>
    <t>Lėšų likutis ataskaitinio laikotarpio pradžioje</t>
  </si>
  <si>
    <t>Iš jo:</t>
  </si>
  <si>
    <t>I.1.</t>
  </si>
  <si>
    <t>I.2.</t>
  </si>
  <si>
    <t>II.</t>
  </si>
  <si>
    <t>II.1.</t>
  </si>
  <si>
    <t>II.2.</t>
  </si>
  <si>
    <t>III.</t>
  </si>
  <si>
    <t>III.1.</t>
  </si>
  <si>
    <t>III.2.</t>
  </si>
  <si>
    <t>IV.</t>
  </si>
  <si>
    <t>Lėšų likutis ataskaitinio laikotarpio pabaigoje</t>
  </si>
  <si>
    <t>IV.1.</t>
  </si>
  <si>
    <t>IV.2.</t>
  </si>
  <si>
    <t>Iš jų:</t>
  </si>
  <si>
    <t>I.1.1.</t>
  </si>
  <si>
    <t>I.1.2.</t>
  </si>
  <si>
    <t>I.2.1.</t>
  </si>
  <si>
    <t>I.2.2.</t>
  </si>
  <si>
    <t>Ataskaitinio laikotarpio biudžetas</t>
  </si>
  <si>
    <t>Ataskaitinio laikotarpio biudžeto vykdymas</t>
  </si>
  <si>
    <t>Praėjusio ataskaitinio laikotarpio biudžetas</t>
  </si>
  <si>
    <t>Praėjusio ataskaitinio laikotarpio biudžeto vykdymas</t>
  </si>
  <si>
    <t>Privalomojo sveikatos draudimo įmokos</t>
  </si>
  <si>
    <t>Lietuvos Respublikos valstybės biudžeto įmokos už apdraustuosius, draudžiamus valstybės lėšomis</t>
  </si>
  <si>
    <t>Lietuvos Respublikos valstybės biudžeto asignavimai</t>
  </si>
  <si>
    <t>II.3.</t>
  </si>
  <si>
    <t>Kitos teisėtai gautos pajamos</t>
  </si>
  <si>
    <t>BIUDŽETO PAJAMOS (ĮPLAUKOS)</t>
  </si>
  <si>
    <t>BIUDŽETO IŠLAIDOS</t>
  </si>
  <si>
    <t>III.3.</t>
  </si>
  <si>
    <t>III.4.</t>
  </si>
  <si>
    <t>III.5.</t>
  </si>
  <si>
    <t>III.6.</t>
  </si>
  <si>
    <t>Sveikatos programoms ir kitoms sveikatos draudimo išlaidoms apmokėti</t>
  </si>
  <si>
    <t>Privalomojo sveikatos draudimo sistemos funkcionavimui ir šį draudimą vykdančių institucijų veiklos išlaidoms apmokėti</t>
  </si>
  <si>
    <t>VSDF veiklos sąnaudoms, susidarančioms dėl privalomojo sveikatos draudimo įmokų surinkimo ir pervedimo į PSDF, kompensuoti</t>
  </si>
  <si>
    <t>Valstybės deleguotoms funkcijoms finansuoti Lietuvos Respublikos valstybės biudžeto asignavimais</t>
  </si>
  <si>
    <t>–</t>
  </si>
  <si>
    <t>Ataskaitinio laikotarpio biudžeto ir biudžeto vykdymo skirtumas
 (4-3)</t>
  </si>
  <si>
    <t>Praėjusio ataskaitinio laikotarpio biudžeto ir biudžeto vykdymo skirtumas 
(7-6)</t>
  </si>
  <si>
    <t>Forma patvirtinta</t>
  </si>
  <si>
    <t>Valstybinės ligonių kasos prie Sveikatos apsaugos</t>
  </si>
  <si>
    <t>(Eurais)</t>
  </si>
  <si>
    <t>PSDF* biudžeto apyvartos lėšos</t>
  </si>
  <si>
    <t>VSDF** valdybos administruojamos privalomojo sveikatos draudimo įmokos ir su jomis susijusios sumos</t>
  </si>
  <si>
    <t>IV.1.1.</t>
  </si>
  <si>
    <t>IV.1.2.</t>
  </si>
  <si>
    <t>IV.2.1.</t>
  </si>
  <si>
    <t>IV.2.2.</t>
  </si>
  <si>
    <t>įsakymu Nr. 1K-114</t>
  </si>
  <si>
    <t xml:space="preserve">ministerijos direktoriaus 2024 m. balandžio 2 d. </t>
  </si>
  <si>
    <t>Ekonomikos departamento Finansų ir apskaitos skyriaus vedėjas</t>
  </si>
  <si>
    <t>PRIVALOMOJO SVEIKATOS DRAUDIMO FONDO BIUDŽETO VYKDYMO ATASKAITA</t>
  </si>
  <si>
    <t>VALSTYBINĖ LIGONIŲ KASA PRIE SVEIKATOS APSAUGOS MINISTERIJOS</t>
  </si>
  <si>
    <t xml:space="preserve">Paaiškinimai: </t>
  </si>
  <si>
    <t>Asmens sveikatos priežiūros paslaugoms</t>
  </si>
  <si>
    <t>Už metus, pasibaigusius 2025 gruodžio 31 d.</t>
  </si>
  <si>
    <t xml:space="preserve"> Ataskaitoje pateikta apibendrinta PSDF biudžeto ir jo rezervo informacija.</t>
  </si>
  <si>
    <t>Visvaldas Vilkas</t>
  </si>
  <si>
    <t>* Privalomojo sveikatos draudimo fondas.</t>
  </si>
  <si>
    <t>** Valstybinio socialinio draudimo fondas.</t>
  </si>
  <si>
    <t>Vaistams, medicinos pagalbos priemonėms (įskaitant ortopedijos technines priemones), specialiosios medicininės paskirties maisto produktams ir medicinos priemonių nuomai</t>
  </si>
  <si>
    <t>Direktoriaus pavaduotoja, laikinai vykdanti direktoriaus funkcijas</t>
  </si>
  <si>
    <t>Tatjana Golubajeva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</si>
</sst>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_€_-;\-* #,##0.00\ _€_-;_-* &quot;-&quot;??\ _€_-;_-@_-"/>
  </numFmts>
  <fonts count="16">
    <font>
      <sz val="11"/>
      <color theme="1"/>
      <name val="Calibri"/>
      <family val="2"/>
      <charset val="186"/>
      <scheme val="minor"/>
    </font>
    <font>
      <sz val="10"/>
      <name val="HelveticaLT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sz val="10"/>
      <name val="Times New Roman"/>
      <family val="1"/>
      <charset val="186"/>
    </font>
    <font>
      <sz val="10"/>
      <name val="Arial Baltic"/>
      <charset val="186"/>
    </font>
    <font>
      <sz val="11"/>
      <color theme="1"/>
      <name val="Times New Roman"/>
      <family val="1"/>
      <charset val="186"/>
    </font>
    <font>
      <sz val="11"/>
      <color theme="1"/>
      <name val="Calibri"/>
      <family val="2"/>
      <charset val="186"/>
      <scheme val="minor"/>
    </font>
    <font>
      <sz val="11"/>
      <color indexed="8"/>
      <name val="Calibri"/>
      <family val="2"/>
    </font>
    <font>
      <b/>
      <sz val="11"/>
      <color theme="1"/>
      <name val="Aptos"/>
      <family val="2"/>
    </font>
    <font>
      <sz val="11"/>
      <color theme="1"/>
      <name val="Aptos"/>
      <family val="2"/>
    </font>
    <font>
      <sz val="11"/>
      <color rgb="FF000000"/>
      <name val="Aptos"/>
      <family val="2"/>
    </font>
    <font>
      <sz val="11"/>
      <name val="Aptos"/>
      <family val="2"/>
    </font>
    <font>
      <b/>
      <sz val="11"/>
      <name val="Aptos"/>
      <family val="2"/>
    </font>
    <font>
      <i/>
      <sz val="11"/>
      <color rgb="FF000000"/>
      <name val="Aptos"/>
      <family val="2"/>
    </font>
    <font>
      <sz val="1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5" fillId="0" borderId="0"/>
    <xf numFmtId="0" fontId="2" fillId="0" borderId="0"/>
    <xf numFmtId="43" fontId="7" fillId="0" borderId="0" applyFont="0" applyFill="0" applyBorder="0" applyAlignment="0" applyProtection="0"/>
    <xf numFmtId="0" fontId="8" fillId="0" borderId="0"/>
  </cellStyleXfs>
  <cellXfs count="64">
    <xf numFmtId="0" fontId="0" fillId="0" borderId="0" xfId="0"/>
    <xf numFmtId="0" fontId="6" fillId="2" borderId="0" xfId="0" applyFont="1" applyFill="1"/>
    <xf numFmtId="164" fontId="6" fillId="2" borderId="0" xfId="0" applyNumberFormat="1" applyFont="1" applyFill="1"/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right" vertical="center" wrapText="1"/>
    </xf>
    <xf numFmtId="0" fontId="10" fillId="2" borderId="1" xfId="0" applyFont="1" applyFill="1" applyBorder="1" applyAlignment="1">
      <alignment horizontal="left" vertical="center" wrapText="1" indent="1"/>
    </xf>
    <xf numFmtId="43" fontId="9" fillId="2" borderId="1" xfId="7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right" vertical="center" wrapText="1"/>
    </xf>
    <xf numFmtId="0" fontId="11" fillId="2" borderId="1" xfId="0" applyFont="1" applyFill="1" applyBorder="1"/>
    <xf numFmtId="0" fontId="11" fillId="2" borderId="1" xfId="0" applyFont="1" applyFill="1" applyBorder="1" applyAlignment="1">
      <alignment horizontal="left" wrapText="1" indent="1"/>
    </xf>
    <xf numFmtId="0" fontId="9" fillId="2" borderId="1" xfId="0" applyFont="1" applyFill="1" applyBorder="1" applyAlignment="1">
      <alignment horizontal="right" wrapText="1"/>
    </xf>
    <xf numFmtId="0" fontId="11" fillId="2" borderId="1" xfId="0" applyFont="1" applyFill="1" applyBorder="1" applyAlignment="1">
      <alignment wrapText="1"/>
    </xf>
    <xf numFmtId="0" fontId="11" fillId="2" borderId="0" xfId="0" applyFont="1" applyFill="1"/>
    <xf numFmtId="0" fontId="11" fillId="2" borderId="0" xfId="0" applyFont="1" applyFill="1" applyAlignment="1">
      <alignment wrapText="1"/>
    </xf>
    <xf numFmtId="43" fontId="10" fillId="2" borderId="1" xfId="7" applyFont="1" applyFill="1" applyBorder="1" applyAlignment="1">
      <alignment horizontal="center" vertical="center" wrapText="1"/>
    </xf>
    <xf numFmtId="43" fontId="10" fillId="2" borderId="1" xfId="7" applyFont="1" applyFill="1" applyBorder="1" applyAlignment="1">
      <alignment horizontal="center" vertical="center"/>
    </xf>
    <xf numFmtId="4" fontId="12" fillId="2" borderId="1" xfId="8" applyNumberFormat="1" applyFont="1" applyFill="1" applyBorder="1" applyAlignment="1">
      <alignment horizontal="right" vertical="center"/>
    </xf>
    <xf numFmtId="0" fontId="10" fillId="2" borderId="0" xfId="0" applyFont="1" applyFill="1"/>
    <xf numFmtId="0" fontId="10" fillId="2" borderId="0" xfId="0" applyFont="1" applyFill="1" applyAlignment="1">
      <alignment horizontal="right"/>
    </xf>
    <xf numFmtId="0" fontId="13" fillId="2" borderId="0" xfId="5" applyFont="1" applyFill="1" applyAlignment="1">
      <alignment horizontal="right"/>
    </xf>
    <xf numFmtId="0" fontId="10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right" vertical="center" wrapText="1" indent="2"/>
    </xf>
    <xf numFmtId="0" fontId="10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4" fontId="9" fillId="2" borderId="1" xfId="7" applyNumberFormat="1" applyFont="1" applyFill="1" applyBorder="1" applyAlignment="1">
      <alignment horizontal="right" vertical="center" wrapText="1"/>
    </xf>
    <xf numFmtId="4" fontId="9" fillId="2" borderId="4" xfId="7" applyNumberFormat="1" applyFont="1" applyFill="1" applyBorder="1" applyAlignment="1">
      <alignment horizontal="right" vertical="center" wrapText="1"/>
    </xf>
    <xf numFmtId="4" fontId="9" fillId="2" borderId="1" xfId="7" applyNumberFormat="1" applyFont="1" applyFill="1" applyBorder="1" applyAlignment="1">
      <alignment horizontal="right" vertical="center"/>
    </xf>
    <xf numFmtId="4" fontId="10" fillId="2" borderId="6" xfId="7" applyNumberFormat="1" applyFont="1" applyFill="1" applyBorder="1" applyAlignment="1">
      <alignment horizontal="right" vertical="top" wrapText="1"/>
    </xf>
    <xf numFmtId="4" fontId="10" fillId="2" borderId="4" xfId="7" applyNumberFormat="1" applyFont="1" applyFill="1" applyBorder="1" applyAlignment="1">
      <alignment horizontal="right" vertical="center" wrapText="1"/>
    </xf>
    <xf numFmtId="4" fontId="10" fillId="2" borderId="7" xfId="7" applyNumberFormat="1" applyFont="1" applyFill="1" applyBorder="1" applyAlignment="1">
      <alignment horizontal="right" vertical="top" wrapText="1"/>
    </xf>
    <xf numFmtId="4" fontId="10" fillId="2" borderId="5" xfId="7" applyNumberFormat="1" applyFont="1" applyFill="1" applyBorder="1" applyAlignment="1">
      <alignment horizontal="right" vertical="center" wrapText="1"/>
    </xf>
    <xf numFmtId="4" fontId="10" fillId="2" borderId="1" xfId="7" applyNumberFormat="1" applyFont="1" applyFill="1" applyBorder="1" applyAlignment="1">
      <alignment horizontal="right" vertical="center" wrapText="1"/>
    </xf>
    <xf numFmtId="4" fontId="10" fillId="2" borderId="1" xfId="7" applyNumberFormat="1" applyFont="1" applyFill="1" applyBorder="1" applyAlignment="1">
      <alignment horizontal="right" vertical="center"/>
    </xf>
    <xf numFmtId="4" fontId="10" fillId="2" borderId="1" xfId="0" applyNumberFormat="1" applyFont="1" applyFill="1" applyBorder="1" applyAlignment="1">
      <alignment horizontal="right" vertical="center" wrapText="1"/>
    </xf>
    <xf numFmtId="4" fontId="10" fillId="2" borderId="1" xfId="7" applyNumberFormat="1" applyFont="1" applyFill="1" applyBorder="1" applyAlignment="1">
      <alignment horizontal="right"/>
    </xf>
    <xf numFmtId="0" fontId="0" fillId="2" borderId="0" xfId="0" applyFill="1"/>
    <xf numFmtId="4" fontId="10" fillId="0" borderId="1" xfId="7" applyNumberFormat="1" applyFont="1" applyFill="1" applyBorder="1" applyAlignment="1">
      <alignment horizontal="right" vertical="center" wrapText="1"/>
    </xf>
    <xf numFmtId="4" fontId="10" fillId="0" borderId="1" xfId="7" applyNumberFormat="1" applyFont="1" applyFill="1" applyBorder="1" applyAlignment="1">
      <alignment horizontal="right" vertical="center"/>
    </xf>
    <xf numFmtId="0" fontId="15" fillId="2" borderId="0" xfId="0" applyFont="1" applyFill="1" applyAlignment="1">
      <alignment horizontal="left" wrapText="1"/>
    </xf>
    <xf numFmtId="4" fontId="6" fillId="2" borderId="0" xfId="0" applyNumberFormat="1" applyFont="1" applyFill="1"/>
    <xf numFmtId="0" fontId="12" fillId="2" borderId="0" xfId="0" applyFont="1" applyFill="1" applyAlignment="1">
      <alignment horizontal="left" wrapText="1"/>
    </xf>
    <xf numFmtId="43" fontId="9" fillId="2" borderId="1" xfId="7" applyFont="1" applyFill="1" applyBorder="1" applyAlignment="1">
      <alignment horizontal="center" vertical="center"/>
    </xf>
    <xf numFmtId="4" fontId="10" fillId="2" borderId="4" xfId="0" applyNumberFormat="1" applyFont="1" applyFill="1" applyBorder="1" applyAlignment="1">
      <alignment horizontal="right" vertical="top" wrapText="1"/>
    </xf>
    <xf numFmtId="4" fontId="10" fillId="2" borderId="5" xfId="0" applyNumberFormat="1" applyFont="1" applyFill="1" applyBorder="1" applyAlignment="1">
      <alignment horizontal="right" vertical="top" wrapText="1"/>
    </xf>
    <xf numFmtId="4" fontId="9" fillId="2" borderId="4" xfId="0" applyNumberFormat="1" applyFont="1" applyFill="1" applyBorder="1" applyAlignment="1">
      <alignment horizontal="right" vertical="top" wrapText="1"/>
    </xf>
    <xf numFmtId="4" fontId="9" fillId="2" borderId="5" xfId="0" applyNumberFormat="1" applyFont="1" applyFill="1" applyBorder="1" applyAlignment="1">
      <alignment horizontal="right" vertical="top" wrapText="1"/>
    </xf>
    <xf numFmtId="4" fontId="10" fillId="2" borderId="4" xfId="7" applyNumberFormat="1" applyFont="1" applyFill="1" applyBorder="1" applyAlignment="1">
      <alignment horizontal="right" vertical="top" wrapText="1"/>
    </xf>
    <xf numFmtId="4" fontId="10" fillId="2" borderId="5" xfId="7" applyNumberFormat="1" applyFont="1" applyFill="1" applyBorder="1" applyAlignment="1">
      <alignment horizontal="right" vertical="top" wrapText="1"/>
    </xf>
    <xf numFmtId="0" fontId="10" fillId="2" borderId="0" xfId="0" applyFont="1" applyFill="1" applyAlignment="1">
      <alignment horizontal="center"/>
    </xf>
    <xf numFmtId="0" fontId="12" fillId="2" borderId="0" xfId="5" applyFont="1" applyFill="1" applyAlignment="1">
      <alignment horizontal="left"/>
    </xf>
    <xf numFmtId="0" fontId="10" fillId="2" borderId="0" xfId="0" applyFont="1" applyFill="1" applyAlignment="1">
      <alignment horizontal="left"/>
    </xf>
    <xf numFmtId="49" fontId="13" fillId="2" borderId="0" xfId="6" applyNumberFormat="1" applyFont="1" applyFill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0" fontId="13" fillId="2" borderId="0" xfId="5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/>
    </xf>
  </cellXfs>
  <cellStyles count="9">
    <cellStyle name="Įprastas" xfId="0" builtinId="0"/>
    <cellStyle name="Įprastas 2" xfId="2" xr:uid="{00000000-0005-0000-0000-000001000000}"/>
    <cellStyle name="Įprastas 3 2" xfId="8" xr:uid="{B93D4943-FF48-4DE7-9B68-5600DC6ACB7F}"/>
    <cellStyle name="Kablelis" xfId="7" builtinId="3"/>
    <cellStyle name="Normal 2" xfId="3" xr:uid="{41D61A6D-49A6-4C72-850D-F2BAD7F40378}"/>
    <cellStyle name="Normal_1999 BIUDŽ projektas" xfId="1" xr:uid="{00000000-0005-0000-0000-000002000000}"/>
    <cellStyle name="Normal_draudimo biud¾etas2001" xfId="6" xr:uid="{41A3523C-7E22-4B46-855E-20F88974699A}"/>
    <cellStyle name="Normal_VLK PSDFvykd" xfId="5" xr:uid="{5357D50A-79F9-4408-B272-2A4ED0D66CE6}"/>
    <cellStyle name="Paprastas_for 3-AL" xfId="4" xr:uid="{1690F4CD-C134-4BED-ACE7-FAA289418B1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A6B988-4C5F-4C1B-9832-EE63E8724E75}">
  <dimension ref="A1:I57"/>
  <sheetViews>
    <sheetView tabSelected="1" topLeftCell="A35" zoomScale="85" zoomScaleNormal="85" zoomScaleSheetLayoutView="75" workbookViewId="0">
      <selection activeCell="G54" sqref="G54:H54"/>
    </sheetView>
  </sheetViews>
  <sheetFormatPr defaultColWidth="8.90625" defaultRowHeight="14"/>
  <cols>
    <col min="1" max="1" width="12.81640625" style="1" customWidth="1"/>
    <col min="2" max="2" width="41.6328125" style="1" customWidth="1"/>
    <col min="3" max="3" width="19.36328125" style="1" customWidth="1"/>
    <col min="4" max="4" width="18.453125" style="1" customWidth="1"/>
    <col min="5" max="5" width="19.1796875" style="1" customWidth="1"/>
    <col min="6" max="6" width="18.08984375" style="1" customWidth="1"/>
    <col min="7" max="7" width="20.36328125" style="1" customWidth="1"/>
    <col min="8" max="8" width="19.453125" style="1" customWidth="1"/>
    <col min="9" max="9" width="17.6328125" style="1" customWidth="1"/>
    <col min="10" max="10" width="11.81640625" style="1" customWidth="1"/>
    <col min="11" max="11" width="20" style="1" customWidth="1"/>
    <col min="12" max="12" width="11.6328125" style="1" customWidth="1"/>
    <col min="13" max="16384" width="8.90625" style="1"/>
  </cols>
  <sheetData>
    <row r="1" spans="1:9" s="21" customFormat="1" ht="14.5">
      <c r="F1" s="56" t="s">
        <v>50</v>
      </c>
      <c r="G1" s="57"/>
      <c r="H1" s="23"/>
      <c r="I1" s="23"/>
    </row>
    <row r="2" spans="1:9" s="21" customFormat="1" ht="14.5">
      <c r="F2" s="56" t="s">
        <v>51</v>
      </c>
      <c r="G2" s="57"/>
      <c r="H2" s="57"/>
      <c r="I2" s="57"/>
    </row>
    <row r="3" spans="1:9" s="21" customFormat="1" ht="14.5">
      <c r="F3" s="56" t="s">
        <v>60</v>
      </c>
      <c r="G3" s="57"/>
      <c r="H3" s="57"/>
      <c r="I3" s="57"/>
    </row>
    <row r="4" spans="1:9" s="21" customFormat="1" ht="14.5">
      <c r="F4" s="56" t="s">
        <v>59</v>
      </c>
      <c r="G4" s="57"/>
      <c r="H4" s="57"/>
      <c r="I4" s="57"/>
    </row>
    <row r="5" spans="1:9" s="21" customFormat="1" ht="14.5">
      <c r="A5" s="58"/>
      <c r="B5" s="59"/>
      <c r="C5" s="59"/>
      <c r="D5" s="59"/>
      <c r="E5" s="55"/>
      <c r="F5" s="55"/>
      <c r="G5" s="55"/>
      <c r="H5" s="55"/>
    </row>
    <row r="6" spans="1:9" s="21" customFormat="1" ht="14.5">
      <c r="A6" s="63" t="s">
        <v>63</v>
      </c>
      <c r="B6" s="63"/>
      <c r="C6" s="63"/>
      <c r="D6" s="63"/>
      <c r="E6" s="63"/>
      <c r="F6" s="63"/>
      <c r="G6" s="63"/>
      <c r="H6" s="63"/>
    </row>
    <row r="7" spans="1:9" s="21" customFormat="1" ht="14.5"/>
    <row r="8" spans="1:9" s="21" customFormat="1" ht="14.5">
      <c r="A8" s="60" t="s">
        <v>62</v>
      </c>
      <c r="B8" s="61"/>
      <c r="C8" s="61"/>
      <c r="D8" s="61"/>
      <c r="E8" s="61"/>
      <c r="F8" s="61"/>
      <c r="G8" s="61"/>
      <c r="H8" s="61"/>
      <c r="I8" s="24"/>
    </row>
    <row r="9" spans="1:9" s="21" customFormat="1" ht="22.25" customHeight="1">
      <c r="A9" s="62" t="s">
        <v>66</v>
      </c>
      <c r="B9" s="62"/>
      <c r="C9" s="62"/>
      <c r="D9" s="62"/>
      <c r="E9" s="62"/>
      <c r="F9" s="62"/>
      <c r="G9" s="62"/>
      <c r="H9" s="55"/>
    </row>
    <row r="10" spans="1:9" s="21" customFormat="1" ht="14.5"/>
    <row r="11" spans="1:9" s="21" customFormat="1" ht="14.5">
      <c r="A11" s="25"/>
      <c r="H11" s="22" t="s">
        <v>52</v>
      </c>
    </row>
    <row r="12" spans="1:9" ht="87">
      <c r="A12" s="3" t="s">
        <v>6</v>
      </c>
      <c r="B12" s="3" t="s">
        <v>7</v>
      </c>
      <c r="C12" s="3" t="s">
        <v>28</v>
      </c>
      <c r="D12" s="3" t="s">
        <v>29</v>
      </c>
      <c r="E12" s="3" t="s">
        <v>48</v>
      </c>
      <c r="F12" s="3" t="s">
        <v>30</v>
      </c>
      <c r="G12" s="3" t="s">
        <v>31</v>
      </c>
      <c r="H12" s="3" t="s">
        <v>49</v>
      </c>
    </row>
    <row r="13" spans="1:9" ht="15" customHeight="1">
      <c r="A13" s="4">
        <v>1</v>
      </c>
      <c r="B13" s="4">
        <v>2</v>
      </c>
      <c r="C13" s="4">
        <v>3</v>
      </c>
      <c r="D13" s="28">
        <v>4</v>
      </c>
      <c r="E13" s="4">
        <v>5</v>
      </c>
      <c r="F13" s="4">
        <v>6</v>
      </c>
      <c r="G13" s="28">
        <v>7</v>
      </c>
      <c r="H13" s="5">
        <v>8</v>
      </c>
    </row>
    <row r="14" spans="1:9" ht="28.25" customHeight="1">
      <c r="A14" s="3" t="s">
        <v>8</v>
      </c>
      <c r="B14" s="6" t="s">
        <v>9</v>
      </c>
      <c r="C14" s="26" t="s">
        <v>47</v>
      </c>
      <c r="D14" s="51">
        <f>+D16+D20</f>
        <v>831898574.98000002</v>
      </c>
      <c r="E14" s="27" t="s">
        <v>47</v>
      </c>
      <c r="F14" s="30" t="s">
        <v>47</v>
      </c>
      <c r="G14" s="51">
        <f>+G16+G20</f>
        <v>727603297.09000003</v>
      </c>
      <c r="H14" s="27" t="s">
        <v>47</v>
      </c>
    </row>
    <row r="15" spans="1:9" ht="15" customHeight="1">
      <c r="A15" s="4"/>
      <c r="B15" s="7" t="s">
        <v>10</v>
      </c>
      <c r="C15" s="26" t="s">
        <v>47</v>
      </c>
      <c r="D15" s="52"/>
      <c r="E15" s="29" t="s">
        <v>47</v>
      </c>
      <c r="F15" s="26" t="s">
        <v>47</v>
      </c>
      <c r="G15" s="52"/>
      <c r="H15" s="29" t="s">
        <v>47</v>
      </c>
    </row>
    <row r="16" spans="1:9" ht="15" customHeight="1">
      <c r="A16" s="8" t="s">
        <v>11</v>
      </c>
      <c r="B16" s="7" t="s">
        <v>53</v>
      </c>
      <c r="C16" s="4" t="s">
        <v>47</v>
      </c>
      <c r="D16" s="49">
        <f>+D18+D19</f>
        <v>283572269.49000001</v>
      </c>
      <c r="E16" s="4" t="s">
        <v>47</v>
      </c>
      <c r="F16" s="4" t="s">
        <v>47</v>
      </c>
      <c r="G16" s="49">
        <f>G18+G19</f>
        <v>333360929.11000001</v>
      </c>
      <c r="H16" s="4" t="s">
        <v>47</v>
      </c>
    </row>
    <row r="17" spans="1:9" ht="15" customHeight="1">
      <c r="A17" s="8"/>
      <c r="B17" s="9" t="s">
        <v>23</v>
      </c>
      <c r="C17" s="4" t="s">
        <v>47</v>
      </c>
      <c r="D17" s="50"/>
      <c r="E17" s="4" t="s">
        <v>47</v>
      </c>
      <c r="F17" s="4" t="s">
        <v>47</v>
      </c>
      <c r="G17" s="50"/>
      <c r="H17" s="4" t="s">
        <v>47</v>
      </c>
    </row>
    <row r="18" spans="1:9" ht="15" customHeight="1">
      <c r="A18" s="8" t="s">
        <v>24</v>
      </c>
      <c r="B18" s="9" t="s">
        <v>5</v>
      </c>
      <c r="C18" s="4" t="s">
        <v>47</v>
      </c>
      <c r="D18" s="40">
        <f>+G42</f>
        <v>5792000</v>
      </c>
      <c r="E18" s="4" t="s">
        <v>47</v>
      </c>
      <c r="F18" s="4" t="s">
        <v>47</v>
      </c>
      <c r="G18" s="40">
        <v>5792000</v>
      </c>
      <c r="H18" s="4" t="s">
        <v>47</v>
      </c>
    </row>
    <row r="19" spans="1:9" ht="27" customHeight="1">
      <c r="A19" s="8" t="s">
        <v>25</v>
      </c>
      <c r="B19" s="9" t="s">
        <v>3</v>
      </c>
      <c r="C19" s="4" t="s">
        <v>47</v>
      </c>
      <c r="D19" s="40">
        <f>+G43</f>
        <v>277780269.49000001</v>
      </c>
      <c r="E19" s="4" t="s">
        <v>47</v>
      </c>
      <c r="F19" s="4" t="s">
        <v>47</v>
      </c>
      <c r="G19" s="40">
        <v>327568929.11000001</v>
      </c>
      <c r="H19" s="4" t="s">
        <v>47</v>
      </c>
    </row>
    <row r="20" spans="1:9" ht="15" customHeight="1">
      <c r="A20" s="8" t="s">
        <v>12</v>
      </c>
      <c r="B20" s="7" t="s">
        <v>2</v>
      </c>
      <c r="C20" s="4" t="s">
        <v>47</v>
      </c>
      <c r="D20" s="49">
        <f>D22+D23</f>
        <v>548326305.49000001</v>
      </c>
      <c r="E20" s="4" t="s">
        <v>47</v>
      </c>
      <c r="F20" s="4" t="s">
        <v>47</v>
      </c>
      <c r="G20" s="49">
        <f>G22+G23</f>
        <v>394242367.98000002</v>
      </c>
      <c r="H20" s="4" t="s">
        <v>47</v>
      </c>
    </row>
    <row r="21" spans="1:9" ht="15" customHeight="1">
      <c r="A21" s="8"/>
      <c r="B21" s="9" t="s">
        <v>10</v>
      </c>
      <c r="C21" s="4" t="s">
        <v>47</v>
      </c>
      <c r="D21" s="50"/>
      <c r="E21" s="4" t="s">
        <v>47</v>
      </c>
      <c r="F21" s="4" t="s">
        <v>47</v>
      </c>
      <c r="G21" s="50"/>
      <c r="H21" s="4" t="s">
        <v>47</v>
      </c>
    </row>
    <row r="22" spans="1:9" ht="15" customHeight="1">
      <c r="A22" s="8" t="s">
        <v>26</v>
      </c>
      <c r="B22" s="9" t="s">
        <v>0</v>
      </c>
      <c r="C22" s="4" t="s">
        <v>47</v>
      </c>
      <c r="D22" s="41">
        <f>G46</f>
        <v>51917000</v>
      </c>
      <c r="E22" s="4" t="s">
        <v>47</v>
      </c>
      <c r="F22" s="4" t="s">
        <v>47</v>
      </c>
      <c r="G22" s="41">
        <v>45749000</v>
      </c>
      <c r="H22" s="4" t="s">
        <v>47</v>
      </c>
    </row>
    <row r="23" spans="1:9" ht="15" customHeight="1">
      <c r="A23" s="8" t="s">
        <v>27</v>
      </c>
      <c r="B23" s="9" t="s">
        <v>1</v>
      </c>
      <c r="C23" s="4" t="s">
        <v>47</v>
      </c>
      <c r="D23" s="41">
        <f>G47</f>
        <v>496409305.49000001</v>
      </c>
      <c r="E23" s="4" t="s">
        <v>47</v>
      </c>
      <c r="F23" s="4" t="s">
        <v>47</v>
      </c>
      <c r="G23" s="41">
        <v>348493367.98000002</v>
      </c>
      <c r="H23" s="4" t="s">
        <v>47</v>
      </c>
    </row>
    <row r="24" spans="1:9" ht="15" customHeight="1">
      <c r="A24" s="3" t="s">
        <v>13</v>
      </c>
      <c r="B24" s="6" t="s">
        <v>37</v>
      </c>
      <c r="C24" s="31">
        <f>+C25+C29+C30</f>
        <v>3939769000</v>
      </c>
      <c r="D24" s="31">
        <f>+D25+D29+D30</f>
        <v>4062594313.8300004</v>
      </c>
      <c r="E24" s="32">
        <f>+D24-C24</f>
        <v>122825313.8300004</v>
      </c>
      <c r="F24" s="31">
        <f>+F25+F29+F30</f>
        <v>3461114000</v>
      </c>
      <c r="G24" s="31">
        <f>+G25+G29+G30</f>
        <v>3652148007.4600005</v>
      </c>
      <c r="H24" s="33">
        <f>+G24-F24</f>
        <v>191034007.46000051</v>
      </c>
    </row>
    <row r="25" spans="1:9" ht="20" customHeight="1">
      <c r="A25" s="11" t="s">
        <v>14</v>
      </c>
      <c r="B25" s="12" t="s">
        <v>32</v>
      </c>
      <c r="C25" s="53">
        <v>3739205000</v>
      </c>
      <c r="D25" s="34">
        <v>3853979857.0700002</v>
      </c>
      <c r="E25" s="35">
        <f t="shared" ref="E25:E37" si="0">+D25-C25</f>
        <v>114774857.07000017</v>
      </c>
      <c r="F25" s="35">
        <v>3271420000</v>
      </c>
      <c r="G25" s="35">
        <v>3462269232.5300002</v>
      </c>
      <c r="H25" s="35">
        <f t="shared" ref="H25:H37" si="1">+G25-F25</f>
        <v>190849232.53000021</v>
      </c>
      <c r="I25" s="46"/>
    </row>
    <row r="26" spans="1:9" ht="20" customHeight="1">
      <c r="A26" s="11"/>
      <c r="B26" s="12" t="s">
        <v>23</v>
      </c>
      <c r="C26" s="54"/>
      <c r="D26" s="36"/>
      <c r="E26" s="37"/>
      <c r="F26" s="37"/>
      <c r="G26" s="37"/>
      <c r="H26" s="37"/>
    </row>
    <row r="27" spans="1:9" ht="43.5">
      <c r="A27" s="11"/>
      <c r="B27" s="13" t="s">
        <v>54</v>
      </c>
      <c r="C27" s="38">
        <v>2720517000</v>
      </c>
      <c r="D27" s="38">
        <v>2835252630.6900001</v>
      </c>
      <c r="E27" s="37">
        <f t="shared" si="0"/>
        <v>114735630.69000006</v>
      </c>
      <c r="F27" s="38">
        <v>2372884000</v>
      </c>
      <c r="G27" s="38">
        <v>2563652716.2199998</v>
      </c>
      <c r="H27" s="39">
        <f t="shared" si="1"/>
        <v>190768716.21999979</v>
      </c>
    </row>
    <row r="28" spans="1:9" ht="43.5">
      <c r="A28" s="14"/>
      <c r="B28" s="13" t="s">
        <v>33</v>
      </c>
      <c r="C28" s="38">
        <v>1018688000</v>
      </c>
      <c r="D28" s="38">
        <v>1018688000</v>
      </c>
      <c r="E28" s="37">
        <f t="shared" si="0"/>
        <v>0</v>
      </c>
      <c r="F28" s="38">
        <v>898536000</v>
      </c>
      <c r="G28" s="38">
        <v>898536000</v>
      </c>
      <c r="H28" s="44">
        <f t="shared" si="1"/>
        <v>0</v>
      </c>
    </row>
    <row r="29" spans="1:9" ht="29">
      <c r="A29" s="11" t="s">
        <v>15</v>
      </c>
      <c r="B29" s="15" t="s">
        <v>34</v>
      </c>
      <c r="C29" s="38">
        <v>167337000</v>
      </c>
      <c r="D29" s="38">
        <v>167273204.81999999</v>
      </c>
      <c r="E29" s="38">
        <f t="shared" si="0"/>
        <v>-63795.180000007153</v>
      </c>
      <c r="F29" s="38">
        <v>167337000</v>
      </c>
      <c r="G29" s="38">
        <v>152023638.88</v>
      </c>
      <c r="H29" s="44">
        <f t="shared" si="1"/>
        <v>-15313361.120000005</v>
      </c>
    </row>
    <row r="30" spans="1:9" ht="14.5">
      <c r="A30" s="11" t="s">
        <v>35</v>
      </c>
      <c r="B30" s="15" t="s">
        <v>36</v>
      </c>
      <c r="C30" s="38">
        <v>33227000</v>
      </c>
      <c r="D30" s="38">
        <v>41341251.939999998</v>
      </c>
      <c r="E30" s="38">
        <f t="shared" si="0"/>
        <v>8114251.9399999976</v>
      </c>
      <c r="F30" s="38">
        <v>22357000</v>
      </c>
      <c r="G30" s="38">
        <v>37855136.049999997</v>
      </c>
      <c r="H30" s="39">
        <f t="shared" si="1"/>
        <v>15498136.049999997</v>
      </c>
    </row>
    <row r="31" spans="1:9" ht="21.65" customHeight="1">
      <c r="A31" s="3" t="s">
        <v>16</v>
      </c>
      <c r="B31" s="6" t="s">
        <v>38</v>
      </c>
      <c r="C31" s="31">
        <f>+C32+C33+C34+C35+C36+C37</f>
        <v>4057252655</v>
      </c>
      <c r="D31" s="31">
        <f>+D32+D33+D34+D35+D36+D37</f>
        <v>3948739962.21</v>
      </c>
      <c r="E31" s="31">
        <f t="shared" si="0"/>
        <v>-108512692.78999996</v>
      </c>
      <c r="F31" s="31">
        <f>+F32+F33+F34+F35+F36+F37</f>
        <v>3704980457</v>
      </c>
      <c r="G31" s="31">
        <f>+G32+G33+G34+G35+G36+G37</f>
        <v>3547852069.1399994</v>
      </c>
      <c r="H31" s="33">
        <f t="shared" si="1"/>
        <v>-157128387.86000061</v>
      </c>
    </row>
    <row r="32" spans="1:9" ht="14.5">
      <c r="A32" s="11" t="s">
        <v>17</v>
      </c>
      <c r="B32" s="16" t="s">
        <v>65</v>
      </c>
      <c r="C32" s="38">
        <v>2878430655</v>
      </c>
      <c r="D32" s="38">
        <v>2812865911.4099998</v>
      </c>
      <c r="E32" s="38">
        <f t="shared" si="0"/>
        <v>-65564743.590000153</v>
      </c>
      <c r="F32" s="38">
        <v>2596592857</v>
      </c>
      <c r="G32" s="38">
        <v>2498365582.6599998</v>
      </c>
      <c r="H32" s="39">
        <f t="shared" si="1"/>
        <v>-98227274.340000153</v>
      </c>
    </row>
    <row r="33" spans="1:9" ht="58">
      <c r="A33" s="11" t="s">
        <v>18</v>
      </c>
      <c r="B33" s="15" t="s">
        <v>71</v>
      </c>
      <c r="C33" s="38">
        <v>710604000</v>
      </c>
      <c r="D33" s="38">
        <v>702312547.57000005</v>
      </c>
      <c r="E33" s="38">
        <f t="shared" si="0"/>
        <v>-8291452.4299999475</v>
      </c>
      <c r="F33" s="38">
        <v>662454000</v>
      </c>
      <c r="G33" s="38">
        <v>634661857.02999997</v>
      </c>
      <c r="H33" s="39">
        <f t="shared" si="1"/>
        <v>-27792142.970000029</v>
      </c>
    </row>
    <row r="34" spans="1:9" ht="29">
      <c r="A34" s="11" t="s">
        <v>39</v>
      </c>
      <c r="B34" s="15" t="s">
        <v>43</v>
      </c>
      <c r="C34" s="38">
        <v>250526000</v>
      </c>
      <c r="D34" s="38">
        <v>222847278.88999999</v>
      </c>
      <c r="E34" s="38">
        <f t="shared" si="0"/>
        <v>-27678721.110000014</v>
      </c>
      <c r="F34" s="38">
        <v>238223600</v>
      </c>
      <c r="G34" s="38">
        <v>225133983.16</v>
      </c>
      <c r="H34" s="39">
        <f t="shared" si="1"/>
        <v>-13089616.840000004</v>
      </c>
    </row>
    <row r="35" spans="1:9" ht="43.5">
      <c r="A35" s="11" t="s">
        <v>40</v>
      </c>
      <c r="B35" s="15" t="s">
        <v>44</v>
      </c>
      <c r="C35" s="38">
        <v>40477000</v>
      </c>
      <c r="D35" s="38">
        <v>33754266.109999999</v>
      </c>
      <c r="E35" s="38">
        <f t="shared" si="0"/>
        <v>-6722733.8900000006</v>
      </c>
      <c r="F35" s="38">
        <v>37419000</v>
      </c>
      <c r="G35" s="38">
        <v>34713007.409999996</v>
      </c>
      <c r="H35" s="39">
        <f t="shared" si="1"/>
        <v>-2705992.5900000036</v>
      </c>
    </row>
    <row r="36" spans="1:9" ht="43.5">
      <c r="A36" s="11" t="s">
        <v>41</v>
      </c>
      <c r="B36" s="15" t="s">
        <v>45</v>
      </c>
      <c r="C36" s="38">
        <v>3678000</v>
      </c>
      <c r="D36" s="38">
        <v>3486753.41</v>
      </c>
      <c r="E36" s="43">
        <f t="shared" si="0"/>
        <v>-191246.58999999985</v>
      </c>
      <c r="F36" s="38">
        <v>2954000</v>
      </c>
      <c r="G36" s="38">
        <v>2954000</v>
      </c>
      <c r="H36" s="44">
        <f t="shared" si="1"/>
        <v>0</v>
      </c>
    </row>
    <row r="37" spans="1:9" ht="43.5">
      <c r="A37" s="11" t="s">
        <v>42</v>
      </c>
      <c r="B37" s="17" t="s">
        <v>46</v>
      </c>
      <c r="C37" s="38">
        <v>173537000</v>
      </c>
      <c r="D37" s="38">
        <v>173473204.81999999</v>
      </c>
      <c r="E37" s="38">
        <f t="shared" si="0"/>
        <v>-63795.180000007153</v>
      </c>
      <c r="F37" s="38">
        <v>167337000</v>
      </c>
      <c r="G37" s="38">
        <v>152023638.88</v>
      </c>
      <c r="H37" s="44">
        <f t="shared" si="1"/>
        <v>-15313361.120000005</v>
      </c>
    </row>
    <row r="38" spans="1:9" ht="29">
      <c r="A38" s="3" t="s">
        <v>19</v>
      </c>
      <c r="B38" s="6" t="s">
        <v>20</v>
      </c>
      <c r="C38" s="18" t="s">
        <v>47</v>
      </c>
      <c r="D38" s="51">
        <f>+D40+D44</f>
        <v>945752926.60000002</v>
      </c>
      <c r="E38" s="10" t="s">
        <v>47</v>
      </c>
      <c r="F38" s="10" t="s">
        <v>47</v>
      </c>
      <c r="G38" s="51">
        <f>+G40+G44</f>
        <v>831898574.98000002</v>
      </c>
      <c r="H38" s="48" t="s">
        <v>47</v>
      </c>
    </row>
    <row r="39" spans="1:9" ht="14.5">
      <c r="A39" s="4"/>
      <c r="B39" s="7" t="s">
        <v>10</v>
      </c>
      <c r="C39" s="18" t="s">
        <v>47</v>
      </c>
      <c r="D39" s="52"/>
      <c r="E39" s="18" t="s">
        <v>47</v>
      </c>
      <c r="F39" s="18" t="s">
        <v>47</v>
      </c>
      <c r="G39" s="52"/>
      <c r="H39" s="19" t="s">
        <v>47</v>
      </c>
      <c r="I39" s="2"/>
    </row>
    <row r="40" spans="1:9" ht="14.5">
      <c r="A40" s="4" t="s">
        <v>21</v>
      </c>
      <c r="B40" s="7" t="s">
        <v>4</v>
      </c>
      <c r="C40" s="18" t="s">
        <v>47</v>
      </c>
      <c r="D40" s="49">
        <f>+D42+D43</f>
        <v>222057558.97</v>
      </c>
      <c r="E40" s="18" t="s">
        <v>47</v>
      </c>
      <c r="F40" s="18" t="s">
        <v>47</v>
      </c>
      <c r="G40" s="49">
        <f>+G42+G43</f>
        <v>283572269.49000001</v>
      </c>
      <c r="H40" s="19" t="s">
        <v>47</v>
      </c>
      <c r="I40" s="2"/>
    </row>
    <row r="41" spans="1:9" ht="14.5">
      <c r="A41" s="8"/>
      <c r="B41" s="9" t="s">
        <v>23</v>
      </c>
      <c r="C41" s="18" t="s">
        <v>47</v>
      </c>
      <c r="D41" s="50"/>
      <c r="E41" s="18" t="s">
        <v>47</v>
      </c>
      <c r="F41" s="18" t="s">
        <v>47</v>
      </c>
      <c r="G41" s="50"/>
      <c r="H41" s="19" t="s">
        <v>47</v>
      </c>
    </row>
    <row r="42" spans="1:9" ht="14.5">
      <c r="A42" s="8" t="s">
        <v>55</v>
      </c>
      <c r="B42" s="9" t="s">
        <v>5</v>
      </c>
      <c r="C42" s="18" t="s">
        <v>47</v>
      </c>
      <c r="D42" s="38">
        <v>5792000</v>
      </c>
      <c r="E42" s="18" t="s">
        <v>47</v>
      </c>
      <c r="F42" s="18" t="s">
        <v>47</v>
      </c>
      <c r="G42" s="38">
        <v>5792000</v>
      </c>
      <c r="H42" s="19" t="s">
        <v>47</v>
      </c>
    </row>
    <row r="43" spans="1:9" ht="29">
      <c r="A43" s="8" t="s">
        <v>56</v>
      </c>
      <c r="B43" s="9" t="s">
        <v>3</v>
      </c>
      <c r="C43" s="18" t="s">
        <v>47</v>
      </c>
      <c r="D43" s="38">
        <v>216265558.97</v>
      </c>
      <c r="E43" s="18" t="s">
        <v>47</v>
      </c>
      <c r="F43" s="18" t="s">
        <v>47</v>
      </c>
      <c r="G43" s="38">
        <v>277780269.49000001</v>
      </c>
      <c r="H43" s="19" t="s">
        <v>47</v>
      </c>
    </row>
    <row r="44" spans="1:9" ht="14.5">
      <c r="A44" s="4" t="s">
        <v>22</v>
      </c>
      <c r="B44" s="7" t="s">
        <v>2</v>
      </c>
      <c r="C44" s="18" t="s">
        <v>47</v>
      </c>
      <c r="D44" s="49">
        <f>+D46+D47</f>
        <v>723695367.63</v>
      </c>
      <c r="E44" s="10" t="s">
        <v>47</v>
      </c>
      <c r="F44" s="10" t="s">
        <v>47</v>
      </c>
      <c r="G44" s="49">
        <f>G46+G47</f>
        <v>548326305.49000001</v>
      </c>
      <c r="H44" s="19" t="s">
        <v>47</v>
      </c>
    </row>
    <row r="45" spans="1:9" ht="14.5">
      <c r="A45" s="8"/>
      <c r="B45" s="9" t="s">
        <v>10</v>
      </c>
      <c r="C45" s="18" t="s">
        <v>47</v>
      </c>
      <c r="D45" s="50"/>
      <c r="E45" s="18" t="s">
        <v>47</v>
      </c>
      <c r="F45" s="18" t="s">
        <v>47</v>
      </c>
      <c r="G45" s="50"/>
      <c r="H45" s="19" t="s">
        <v>47</v>
      </c>
      <c r="I45" s="2"/>
    </row>
    <row r="46" spans="1:9" ht="14.5">
      <c r="A46" s="8" t="s">
        <v>57</v>
      </c>
      <c r="B46" s="9" t="s">
        <v>0</v>
      </c>
      <c r="C46" s="18" t="s">
        <v>47</v>
      </c>
      <c r="D46" s="20">
        <v>59097000</v>
      </c>
      <c r="E46" s="18" t="s">
        <v>47</v>
      </c>
      <c r="F46" s="18" t="s">
        <v>47</v>
      </c>
      <c r="G46" s="41">
        <v>51917000</v>
      </c>
      <c r="H46" s="19" t="s">
        <v>47</v>
      </c>
    </row>
    <row r="47" spans="1:9" ht="14.5">
      <c r="A47" s="8" t="s">
        <v>58</v>
      </c>
      <c r="B47" s="9" t="s">
        <v>1</v>
      </c>
      <c r="C47" s="18" t="s">
        <v>47</v>
      </c>
      <c r="D47" s="41">
        <v>664598367.63</v>
      </c>
      <c r="E47" s="18" t="s">
        <v>47</v>
      </c>
      <c r="F47" s="18" t="s">
        <v>47</v>
      </c>
      <c r="G47" s="41">
        <v>496409305.49000001</v>
      </c>
      <c r="H47" s="19" t="s">
        <v>47</v>
      </c>
    </row>
    <row r="48" spans="1:9" s="21" customFormat="1" ht="14.5"/>
    <row r="49" spans="1:8" s="21" customFormat="1" ht="14.5">
      <c r="A49" s="21" t="s">
        <v>64</v>
      </c>
      <c r="B49" s="21" t="s">
        <v>69</v>
      </c>
    </row>
    <row r="50" spans="1:8" s="21" customFormat="1" ht="14.5">
      <c r="B50" s="21" t="s">
        <v>70</v>
      </c>
    </row>
    <row r="51" spans="1:8" s="21" customFormat="1" ht="14.4" customHeight="1">
      <c r="B51" s="21" t="s">
        <v>67</v>
      </c>
      <c r="E51" s="47"/>
      <c r="F51" s="47"/>
      <c r="G51" s="47"/>
      <c r="H51" s="47"/>
    </row>
    <row r="52" spans="1:8" ht="18" customHeight="1">
      <c r="C52" s="42"/>
      <c r="E52" s="45"/>
      <c r="F52" s="45"/>
      <c r="G52" s="45"/>
      <c r="H52" s="45"/>
    </row>
    <row r="53" spans="1:8" s="21" customFormat="1" ht="14.5">
      <c r="B53" s="21" t="s">
        <v>72</v>
      </c>
      <c r="G53" s="55" t="s">
        <v>73</v>
      </c>
      <c r="H53" s="55"/>
    </row>
    <row r="54" spans="1:8" s="21" customFormat="1" ht="14.5">
      <c r="G54" s="55"/>
      <c r="H54" s="55"/>
    </row>
    <row r="55" spans="1:8" s="21" customFormat="1" ht="14.5"/>
    <row r="56" spans="1:8" s="21" customFormat="1" ht="14.5">
      <c r="B56" s="21" t="s">
        <v>61</v>
      </c>
      <c r="G56" s="55" t="s">
        <v>68</v>
      </c>
      <c r="H56" s="55"/>
    </row>
    <row r="57" spans="1:8" s="21" customFormat="1" ht="14.5">
      <c r="G57" s="55"/>
      <c r="H57" s="55"/>
    </row>
  </sheetData>
  <mergeCells count="25">
    <mergeCell ref="C25:C26"/>
    <mergeCell ref="G54:H54"/>
    <mergeCell ref="G57:H57"/>
    <mergeCell ref="F1:G1"/>
    <mergeCell ref="F2:I2"/>
    <mergeCell ref="F3:I3"/>
    <mergeCell ref="F4:I4"/>
    <mergeCell ref="A5:H5"/>
    <mergeCell ref="A8:H8"/>
    <mergeCell ref="A9:H9"/>
    <mergeCell ref="A6:H6"/>
    <mergeCell ref="G53:H53"/>
    <mergeCell ref="G56:H56"/>
    <mergeCell ref="D20:D21"/>
    <mergeCell ref="G20:G21"/>
    <mergeCell ref="D40:D41"/>
    <mergeCell ref="G40:G41"/>
    <mergeCell ref="D44:D45"/>
    <mergeCell ref="G44:G45"/>
    <mergeCell ref="D14:D15"/>
    <mergeCell ref="G14:G15"/>
    <mergeCell ref="D16:D17"/>
    <mergeCell ref="G16:G17"/>
    <mergeCell ref="D38:D39"/>
    <mergeCell ref="G38:G39"/>
  </mergeCells>
  <pageMargins left="0.7" right="0.7" top="0.75" bottom="0.75" header="0.3" footer="0.3"/>
  <pageSetup paperSize="9" scale="51" orientation="portrait" r:id="rId1"/>
  <colBreaks count="1" manualBreakCount="1">
    <brk id="8" max="56" man="1"/>
  </colBreaks>
</worksheet>
</file>

<file path=docMetadata/LabelInfo.xml><?xml version="1.0" encoding="utf-8"?>
<clbl:labelList xmlns:clbl="http://schemas.microsoft.com/office/2020/mipLabelMetadata">
  <clbl:label id="{07e6ee35-6814-4790-8669-80767694c28d}" enabled="0" method="" siteId="{07e6ee35-6814-4790-8669-80767694c28d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PSDF metinė BV ataskaitos forma</vt:lpstr>
      <vt:lpstr>'PSDF metinė BV ataskaitos forma'!Print_Area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„Windows“ vartotojas</dc:creator>
  <cp:lastModifiedBy>Regina Kiselienė</cp:lastModifiedBy>
  <cp:lastPrinted>2026-03-10T11:37:51Z</cp:lastPrinted>
  <dcterms:created xsi:type="dcterms:W3CDTF">2019-02-21T12:36:19Z</dcterms:created>
  <dcterms:modified xsi:type="dcterms:W3CDTF">2026-05-07T11:28:23Z</dcterms:modified>
</cp:coreProperties>
</file>