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lrvk-my.sharepoint.com/personal/regina_kiseliene_lrv_lt/Documents/Darbalaukis/"/>
    </mc:Choice>
  </mc:AlternateContent>
  <xr:revisionPtr revIDLastSave="0" documentId="8_{EDA029C4-C1B7-4083-91F8-AB18F3C0F7DC}" xr6:coauthVersionLast="47" xr6:coauthVersionMax="47" xr10:uidLastSave="{00000000-0000-0000-0000-000000000000}"/>
  <bookViews>
    <workbookView xWindow="-110" yWindow="-110" windowWidth="25820" windowHeight="13900" xr2:uid="{00000000-000D-0000-FFFF-FFFF00000000}"/>
  </bookViews>
  <sheets>
    <sheet name="PI skaičiuoklė" sheetId="10" r:id="rId1"/>
    <sheet name="Išlaidos darbuotojams" sheetId="15" r:id="rId2"/>
    <sheet name="Išlaidos investicijoms" sheetId="14" r:id="rId3"/>
    <sheet name="Išlaidos medžiagoms" sheetId="12" r:id="rId4"/>
    <sheet name="Išlaidos paslaugoms" sheetId="1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64" i="15" l="1"/>
  <c r="L80" i="10"/>
  <c r="F54" i="10"/>
  <c r="F48" i="10"/>
  <c r="L43" i="10"/>
  <c r="L42" i="10"/>
  <c r="L36" i="10"/>
  <c r="L23" i="10"/>
  <c r="L17" i="10"/>
  <c r="L11" i="10"/>
  <c r="I15" i="10"/>
  <c r="I14" i="10"/>
  <c r="I13" i="10"/>
  <c r="H15" i="10"/>
  <c r="G37" i="15"/>
  <c r="I78" i="10"/>
  <c r="I77" i="10"/>
  <c r="I76" i="10"/>
  <c r="I72" i="10"/>
  <c r="I71" i="10"/>
  <c r="I70" i="10"/>
  <c r="I66" i="10"/>
  <c r="I65" i="10"/>
  <c r="I64" i="10"/>
  <c r="I60" i="10"/>
  <c r="I59" i="10"/>
  <c r="I58" i="10"/>
  <c r="I54" i="10"/>
  <c r="I48" i="10"/>
  <c r="I40" i="10"/>
  <c r="I39" i="10"/>
  <c r="I38" i="10"/>
  <c r="I34" i="10"/>
  <c r="I33" i="10"/>
  <c r="I32" i="10"/>
  <c r="I28" i="10"/>
  <c r="I27" i="10"/>
  <c r="I26" i="10"/>
  <c r="I21" i="10"/>
  <c r="I20" i="10"/>
  <c r="I19" i="10"/>
  <c r="I9" i="10"/>
  <c r="A187" i="11"/>
  <c r="A183" i="11"/>
  <c r="A179" i="11"/>
  <c r="A178" i="11"/>
  <c r="A172" i="11"/>
  <c r="A168" i="11"/>
  <c r="A164" i="11"/>
  <c r="A163" i="11"/>
  <c r="A157" i="11"/>
  <c r="A153" i="11"/>
  <c r="A149" i="11"/>
  <c r="A148" i="11"/>
  <c r="A142" i="11"/>
  <c r="A138" i="11"/>
  <c r="A134" i="11"/>
  <c r="A133" i="11"/>
  <c r="C190" i="11"/>
  <c r="C186" i="11"/>
  <c r="C192" i="11" s="1"/>
  <c r="C182" i="11"/>
  <c r="C175" i="11"/>
  <c r="C171" i="11"/>
  <c r="C177" i="11" s="1"/>
  <c r="C167" i="11"/>
  <c r="C160" i="11"/>
  <c r="C156" i="11"/>
  <c r="C162" i="11" s="1"/>
  <c r="C152" i="11"/>
  <c r="C145" i="11"/>
  <c r="C141" i="11"/>
  <c r="C147" i="11" s="1"/>
  <c r="C137" i="11"/>
  <c r="A127" i="11"/>
  <c r="C130" i="11"/>
  <c r="A112" i="11"/>
  <c r="C115" i="11"/>
  <c r="A88" i="11"/>
  <c r="A84" i="11"/>
  <c r="A80" i="11"/>
  <c r="A79" i="11"/>
  <c r="A73" i="11"/>
  <c r="A69" i="11"/>
  <c r="A65" i="11"/>
  <c r="A64" i="11"/>
  <c r="A58" i="11"/>
  <c r="A54" i="11"/>
  <c r="A50" i="11"/>
  <c r="A49" i="11"/>
  <c r="A43" i="11"/>
  <c r="A39" i="11"/>
  <c r="A35" i="11"/>
  <c r="A34" i="11"/>
  <c r="C91" i="11"/>
  <c r="C87" i="11"/>
  <c r="C83" i="11"/>
  <c r="C76" i="11"/>
  <c r="C72" i="11"/>
  <c r="C68" i="11"/>
  <c r="C61" i="11"/>
  <c r="C57" i="11"/>
  <c r="C53" i="11"/>
  <c r="C46" i="11"/>
  <c r="C42" i="11"/>
  <c r="C38" i="11"/>
  <c r="A28" i="11"/>
  <c r="C31" i="11"/>
  <c r="A13" i="11"/>
  <c r="C16" i="11"/>
  <c r="H78" i="10"/>
  <c r="H77" i="10"/>
  <c r="H76" i="10"/>
  <c r="H72" i="10"/>
  <c r="H71" i="10"/>
  <c r="H70" i="10"/>
  <c r="H66" i="10"/>
  <c r="H65" i="10"/>
  <c r="H64" i="10"/>
  <c r="H60" i="10"/>
  <c r="H59" i="10"/>
  <c r="H58" i="10"/>
  <c r="H54" i="10"/>
  <c r="H48" i="10"/>
  <c r="H40" i="10"/>
  <c r="H39" i="10"/>
  <c r="H38" i="10"/>
  <c r="H34" i="10"/>
  <c r="H33" i="10"/>
  <c r="H32" i="10"/>
  <c r="H28" i="10"/>
  <c r="H27" i="10"/>
  <c r="H26" i="10"/>
  <c r="H19" i="10"/>
  <c r="H21" i="10"/>
  <c r="H20" i="10"/>
  <c r="H9" i="10"/>
  <c r="A188" i="12"/>
  <c r="A184" i="12"/>
  <c r="A180" i="12"/>
  <c r="A179" i="12"/>
  <c r="A173" i="12"/>
  <c r="A169" i="12"/>
  <c r="A165" i="12"/>
  <c r="A164" i="12"/>
  <c r="A158" i="12"/>
  <c r="A154" i="12"/>
  <c r="A150" i="12"/>
  <c r="A149" i="12"/>
  <c r="A143" i="12"/>
  <c r="A139" i="12"/>
  <c r="A135" i="12"/>
  <c r="A134" i="12"/>
  <c r="E148" i="12"/>
  <c r="E190" i="12"/>
  <c r="E189" i="12"/>
  <c r="E191" i="12" s="1"/>
  <c r="E186" i="12"/>
  <c r="E185" i="12"/>
  <c r="E187" i="12" s="1"/>
  <c r="E182" i="12"/>
  <c r="E181" i="12"/>
  <c r="E183" i="12" s="1"/>
  <c r="E193" i="12" s="1"/>
  <c r="E176" i="12"/>
  <c r="E175" i="12"/>
  <c r="E174" i="12"/>
  <c r="E172" i="12"/>
  <c r="E171" i="12"/>
  <c r="E170" i="12"/>
  <c r="E168" i="12"/>
  <c r="E178" i="12" s="1"/>
  <c r="E167" i="12"/>
  <c r="E166" i="12"/>
  <c r="E160" i="12"/>
  <c r="E159" i="12"/>
  <c r="E161" i="12" s="1"/>
  <c r="E156" i="12"/>
  <c r="E155" i="12"/>
  <c r="E157" i="12" s="1"/>
  <c r="E152" i="12"/>
  <c r="E151" i="12"/>
  <c r="E153" i="12" s="1"/>
  <c r="E146" i="12"/>
  <c r="E145" i="12"/>
  <c r="E144" i="12"/>
  <c r="E142" i="12"/>
  <c r="E141" i="12"/>
  <c r="E140" i="12"/>
  <c r="E138" i="12"/>
  <c r="E137" i="12"/>
  <c r="E136" i="12"/>
  <c r="A128" i="12"/>
  <c r="E130" i="12"/>
  <c r="E129" i="12"/>
  <c r="E131" i="12" s="1"/>
  <c r="A113" i="12"/>
  <c r="E115" i="12"/>
  <c r="E114" i="12"/>
  <c r="A119" i="12"/>
  <c r="A104" i="12"/>
  <c r="A79" i="12"/>
  <c r="A64" i="12"/>
  <c r="A49" i="12"/>
  <c r="A34" i="12"/>
  <c r="A19" i="12"/>
  <c r="A4" i="12"/>
  <c r="A88" i="12"/>
  <c r="A84" i="12"/>
  <c r="A80" i="12"/>
  <c r="A73" i="12"/>
  <c r="A69" i="12"/>
  <c r="A65" i="12"/>
  <c r="A58" i="12"/>
  <c r="A54" i="12"/>
  <c r="A50" i="12"/>
  <c r="A43" i="12"/>
  <c r="A39" i="12"/>
  <c r="A35" i="12"/>
  <c r="E90" i="12"/>
  <c r="E89" i="12"/>
  <c r="E86" i="12"/>
  <c r="E85" i="12"/>
  <c r="E82" i="12"/>
  <c r="E81" i="12"/>
  <c r="E75" i="12"/>
  <c r="E74" i="12"/>
  <c r="E71" i="12"/>
  <c r="E70" i="12"/>
  <c r="E67" i="12"/>
  <c r="E66" i="12"/>
  <c r="E60" i="12"/>
  <c r="E59" i="12"/>
  <c r="E56" i="12"/>
  <c r="E55" i="12"/>
  <c r="E52" i="12"/>
  <c r="E51" i="12"/>
  <c r="E45" i="12"/>
  <c r="E44" i="12"/>
  <c r="E41" i="12"/>
  <c r="E40" i="12"/>
  <c r="E37" i="12"/>
  <c r="E36" i="12"/>
  <c r="A28" i="12"/>
  <c r="E30" i="12"/>
  <c r="E29" i="12"/>
  <c r="A13" i="12"/>
  <c r="E15" i="12"/>
  <c r="E14" i="12"/>
  <c r="G78" i="10"/>
  <c r="G77" i="10"/>
  <c r="G76" i="10"/>
  <c r="G72" i="10"/>
  <c r="G71" i="10"/>
  <c r="G70" i="10"/>
  <c r="G66" i="10"/>
  <c r="G65" i="10"/>
  <c r="G64" i="10"/>
  <c r="G60" i="10"/>
  <c r="G59" i="10"/>
  <c r="G58" i="10"/>
  <c r="G54" i="10"/>
  <c r="G47" i="10"/>
  <c r="G48" i="10"/>
  <c r="G46" i="10"/>
  <c r="G40" i="10"/>
  <c r="G39" i="10"/>
  <c r="G38" i="10"/>
  <c r="G34" i="10"/>
  <c r="G33" i="10"/>
  <c r="G32" i="10"/>
  <c r="G28" i="10"/>
  <c r="G27" i="10"/>
  <c r="G26" i="10"/>
  <c r="G21" i="10"/>
  <c r="G20" i="10"/>
  <c r="G19" i="10"/>
  <c r="G15" i="10"/>
  <c r="G9" i="10"/>
  <c r="A174" i="14"/>
  <c r="A170" i="14"/>
  <c r="A166" i="14"/>
  <c r="A165" i="14"/>
  <c r="A160" i="14"/>
  <c r="A156" i="14"/>
  <c r="A152" i="14"/>
  <c r="A151" i="14"/>
  <c r="A146" i="14"/>
  <c r="A142" i="14"/>
  <c r="A138" i="14"/>
  <c r="A137" i="14"/>
  <c r="A132" i="14"/>
  <c r="A128" i="14"/>
  <c r="A124" i="14"/>
  <c r="A123" i="14"/>
  <c r="D176" i="14"/>
  <c r="D175" i="14"/>
  <c r="D177" i="14" s="1"/>
  <c r="D172" i="14"/>
  <c r="D171" i="14"/>
  <c r="D173" i="14" s="1"/>
  <c r="D168" i="14"/>
  <c r="D167" i="14"/>
  <c r="D169" i="14" s="1"/>
  <c r="D178" i="14" s="1"/>
  <c r="D163" i="14"/>
  <c r="D162" i="14"/>
  <c r="D161" i="14"/>
  <c r="D159" i="14"/>
  <c r="D158" i="14"/>
  <c r="D157" i="14"/>
  <c r="D155" i="14"/>
  <c r="D164" i="14" s="1"/>
  <c r="D154" i="14"/>
  <c r="D153" i="14"/>
  <c r="D148" i="14"/>
  <c r="D147" i="14"/>
  <c r="D144" i="14"/>
  <c r="D143" i="14"/>
  <c r="D140" i="14"/>
  <c r="D139" i="14"/>
  <c r="D141" i="14" s="1"/>
  <c r="D134" i="14"/>
  <c r="D133" i="14"/>
  <c r="D135" i="14" s="1"/>
  <c r="D130" i="14"/>
  <c r="D129" i="14"/>
  <c r="D131" i="14" s="1"/>
  <c r="D126" i="14"/>
  <c r="D125" i="14"/>
  <c r="D127" i="14" s="1"/>
  <c r="A118" i="14"/>
  <c r="D120" i="14"/>
  <c r="D119" i="14"/>
  <c r="D121" i="14" s="1"/>
  <c r="A104" i="14"/>
  <c r="D106" i="14"/>
  <c r="D105" i="14"/>
  <c r="A83" i="14"/>
  <c r="A79" i="14"/>
  <c r="A75" i="14"/>
  <c r="A74" i="14"/>
  <c r="A69" i="14"/>
  <c r="A65" i="14"/>
  <c r="A61" i="14"/>
  <c r="A60" i="14"/>
  <c r="A55" i="14"/>
  <c r="A51" i="14"/>
  <c r="A47" i="14"/>
  <c r="A46" i="14"/>
  <c r="A41" i="14"/>
  <c r="A37" i="14"/>
  <c r="A33" i="14"/>
  <c r="A32" i="14"/>
  <c r="D85" i="14"/>
  <c r="D84" i="14"/>
  <c r="D81" i="14"/>
  <c r="D80" i="14"/>
  <c r="D77" i="14"/>
  <c r="D76" i="14"/>
  <c r="D71" i="14"/>
  <c r="D70" i="14"/>
  <c r="D67" i="14"/>
  <c r="D66" i="14"/>
  <c r="D63" i="14"/>
  <c r="D62" i="14"/>
  <c r="D57" i="14"/>
  <c r="D56" i="14"/>
  <c r="D53" i="14"/>
  <c r="D52" i="14"/>
  <c r="D49" i="14"/>
  <c r="D48" i="14"/>
  <c r="D43" i="14"/>
  <c r="D42" i="14"/>
  <c r="D39" i="14"/>
  <c r="D38" i="14"/>
  <c r="D35" i="14"/>
  <c r="D34" i="14"/>
  <c r="A27" i="14"/>
  <c r="D29" i="14"/>
  <c r="D28" i="14"/>
  <c r="A13" i="14"/>
  <c r="D15" i="14"/>
  <c r="D14" i="14"/>
  <c r="F78" i="10"/>
  <c r="F77" i="10"/>
  <c r="F76" i="10"/>
  <c r="F72" i="10"/>
  <c r="F66" i="10"/>
  <c r="F60" i="10"/>
  <c r="F59" i="10"/>
  <c r="F40" i="10"/>
  <c r="F39" i="10"/>
  <c r="F38" i="10"/>
  <c r="F34" i="10"/>
  <c r="F33" i="10"/>
  <c r="F32" i="10"/>
  <c r="F28" i="10"/>
  <c r="F27" i="10"/>
  <c r="F26" i="10"/>
  <c r="F21" i="10"/>
  <c r="F20" i="10"/>
  <c r="F19" i="10"/>
  <c r="F15" i="10"/>
  <c r="F9" i="10"/>
  <c r="A209" i="15"/>
  <c r="A204" i="15"/>
  <c r="A199" i="15"/>
  <c r="A198" i="15"/>
  <c r="A192" i="15"/>
  <c r="A187" i="15"/>
  <c r="A182" i="15"/>
  <c r="A181" i="15"/>
  <c r="A175" i="15"/>
  <c r="A170" i="15"/>
  <c r="A165" i="15"/>
  <c r="A158" i="15"/>
  <c r="A153" i="15"/>
  <c r="A148" i="15"/>
  <c r="A147" i="15"/>
  <c r="G211" i="15"/>
  <c r="G210" i="15"/>
  <c r="G213" i="15" s="1"/>
  <c r="G206" i="15"/>
  <c r="G205" i="15"/>
  <c r="G208" i="15" s="1"/>
  <c r="G201" i="15"/>
  <c r="G200" i="15"/>
  <c r="G203" i="15" s="1"/>
  <c r="G214" i="15" s="1"/>
  <c r="G194" i="15"/>
  <c r="G193" i="15"/>
  <c r="G196" i="15" s="1"/>
  <c r="G189" i="15"/>
  <c r="G188" i="15"/>
  <c r="G184" i="15"/>
  <c r="G183" i="15"/>
  <c r="G186" i="15" s="1"/>
  <c r="F70" i="10" s="1"/>
  <c r="G177" i="15"/>
  <c r="G176" i="15"/>
  <c r="G179" i="15" s="1"/>
  <c r="G172" i="15"/>
  <c r="G171" i="15"/>
  <c r="G167" i="15"/>
  <c r="G166" i="15"/>
  <c r="G169" i="15" s="1"/>
  <c r="F64" i="10" s="1"/>
  <c r="G160" i="15"/>
  <c r="G159" i="15"/>
  <c r="G162" i="15" s="1"/>
  <c r="G155" i="15"/>
  <c r="G154" i="15"/>
  <c r="G150" i="15"/>
  <c r="G149" i="15"/>
  <c r="A141" i="15"/>
  <c r="A124" i="15"/>
  <c r="G143" i="15"/>
  <c r="G142" i="15"/>
  <c r="G145" i="15" s="1"/>
  <c r="G126" i="15"/>
  <c r="G125" i="15"/>
  <c r="A100" i="15"/>
  <c r="A95" i="15"/>
  <c r="A90" i="15"/>
  <c r="A89" i="15"/>
  <c r="A83" i="15"/>
  <c r="A73" i="15"/>
  <c r="A78" i="15"/>
  <c r="A72" i="15"/>
  <c r="A66" i="15"/>
  <c r="A61" i="15"/>
  <c r="A56" i="15"/>
  <c r="A55" i="15"/>
  <c r="A49" i="15"/>
  <c r="A44" i="15"/>
  <c r="A39" i="15"/>
  <c r="A38" i="15"/>
  <c r="G102" i="15"/>
  <c r="G101" i="15"/>
  <c r="G104" i="15" s="1"/>
  <c r="G97" i="15"/>
  <c r="G96" i="15"/>
  <c r="G92" i="15"/>
  <c r="G91" i="15"/>
  <c r="G85" i="15"/>
  <c r="G84" i="15"/>
  <c r="G80" i="15"/>
  <c r="G79" i="15"/>
  <c r="G75" i="15"/>
  <c r="G74" i="15"/>
  <c r="G68" i="15"/>
  <c r="G67" i="15"/>
  <c r="G63" i="15"/>
  <c r="G62" i="15"/>
  <c r="G58" i="15"/>
  <c r="G57" i="15"/>
  <c r="G51" i="15"/>
  <c r="G50" i="15"/>
  <c r="G46" i="15"/>
  <c r="G45" i="15"/>
  <c r="G41" i="15"/>
  <c r="G40" i="15"/>
  <c r="A32" i="15"/>
  <c r="G34" i="15"/>
  <c r="G33" i="15"/>
  <c r="A15" i="15"/>
  <c r="G17" i="15"/>
  <c r="G16" i="15"/>
  <c r="A10" i="15"/>
  <c r="G11" i="15"/>
  <c r="G12" i="15"/>
  <c r="C126" i="11"/>
  <c r="C122" i="11"/>
  <c r="C111" i="11"/>
  <c r="C107" i="11"/>
  <c r="C117" i="11" s="1"/>
  <c r="C27" i="11"/>
  <c r="C23" i="11"/>
  <c r="C12" i="11"/>
  <c r="C8" i="11"/>
  <c r="D116" i="14"/>
  <c r="D115" i="14"/>
  <c r="D112" i="14"/>
  <c r="D111" i="14"/>
  <c r="D102" i="14"/>
  <c r="D101" i="14"/>
  <c r="D98" i="14"/>
  <c r="D97" i="14"/>
  <c r="D25" i="14"/>
  <c r="D24" i="14"/>
  <c r="D21" i="14"/>
  <c r="D20" i="14"/>
  <c r="D11" i="14"/>
  <c r="D10" i="14"/>
  <c r="D7" i="14"/>
  <c r="D6" i="14"/>
  <c r="C132" i="11" l="1"/>
  <c r="C18" i="11"/>
  <c r="C78" i="11"/>
  <c r="C93" i="11"/>
  <c r="C63" i="11"/>
  <c r="C48" i="11"/>
  <c r="C33" i="11"/>
  <c r="J40" i="10"/>
  <c r="K40" i="10" s="1"/>
  <c r="J34" i="10"/>
  <c r="K34" i="10" s="1"/>
  <c r="J28" i="10"/>
  <c r="K28" i="10" s="1"/>
  <c r="J21" i="10"/>
  <c r="K21" i="10" s="1"/>
  <c r="J15" i="10"/>
  <c r="K15" i="10" s="1"/>
  <c r="J9" i="10"/>
  <c r="K9" i="10" s="1"/>
  <c r="E163" i="12"/>
  <c r="E68" i="12"/>
  <c r="E72" i="12"/>
  <c r="E42" i="12"/>
  <c r="E53" i="12"/>
  <c r="E76" i="12"/>
  <c r="E87" i="12"/>
  <c r="E116" i="12"/>
  <c r="E38" i="12"/>
  <c r="E46" i="12"/>
  <c r="E31" i="12"/>
  <c r="E83" i="12"/>
  <c r="E91" i="12"/>
  <c r="E61" i="12"/>
  <c r="E57" i="12"/>
  <c r="E16" i="12"/>
  <c r="J27" i="10"/>
  <c r="K27" i="10" s="1"/>
  <c r="D136" i="14"/>
  <c r="D149" i="14"/>
  <c r="D145" i="14"/>
  <c r="D150" i="14" s="1"/>
  <c r="D107" i="14"/>
  <c r="D50" i="14"/>
  <c r="D78" i="14"/>
  <c r="D86" i="14"/>
  <c r="D36" i="14"/>
  <c r="D44" i="14"/>
  <c r="D64" i="14"/>
  <c r="D72" i="14"/>
  <c r="D68" i="14"/>
  <c r="D30" i="14"/>
  <c r="D40" i="14"/>
  <c r="D82" i="14"/>
  <c r="D87" i="14" s="1"/>
  <c r="D58" i="14"/>
  <c r="D54" i="14"/>
  <c r="D16" i="14"/>
  <c r="D12" i="14"/>
  <c r="D103" i="14"/>
  <c r="D117" i="14"/>
  <c r="D8" i="14"/>
  <c r="D22" i="14"/>
  <c r="D99" i="14"/>
  <c r="D108" i="14" s="1"/>
  <c r="D113" i="14"/>
  <c r="D26" i="14"/>
  <c r="G14" i="10" s="1"/>
  <c r="G191" i="15"/>
  <c r="F71" i="10" s="1"/>
  <c r="J71" i="10" s="1"/>
  <c r="K71" i="10" s="1"/>
  <c r="G197" i="15"/>
  <c r="G174" i="15"/>
  <c r="F65" i="10" s="1"/>
  <c r="J65" i="10" s="1"/>
  <c r="K65" i="10" s="1"/>
  <c r="G180" i="15"/>
  <c r="G157" i="15"/>
  <c r="G152" i="15"/>
  <c r="G70" i="15"/>
  <c r="G94" i="15"/>
  <c r="G53" i="15"/>
  <c r="G77" i="15"/>
  <c r="G87" i="15"/>
  <c r="G99" i="15"/>
  <c r="G128" i="15"/>
  <c r="G82" i="15"/>
  <c r="G65" i="15"/>
  <c r="G60" i="15"/>
  <c r="G48" i="15"/>
  <c r="G19" i="15"/>
  <c r="G43" i="15"/>
  <c r="G36" i="15"/>
  <c r="J78" i="10"/>
  <c r="K78" i="10" s="1"/>
  <c r="J72" i="10"/>
  <c r="K72" i="10" s="1"/>
  <c r="J66" i="10"/>
  <c r="K66" i="10" s="1"/>
  <c r="J76" i="10"/>
  <c r="K76" i="10" s="1"/>
  <c r="J77" i="10"/>
  <c r="K77" i="10" s="1"/>
  <c r="J70" i="10"/>
  <c r="K70" i="10" s="1"/>
  <c r="J32" i="10"/>
  <c r="K32" i="10" s="1"/>
  <c r="J26" i="10"/>
  <c r="K26" i="10" s="1"/>
  <c r="I47" i="10"/>
  <c r="I46" i="10"/>
  <c r="A123" i="11"/>
  <c r="A119" i="11"/>
  <c r="A118" i="11"/>
  <c r="A108" i="11"/>
  <c r="A104" i="11"/>
  <c r="A103" i="11"/>
  <c r="A24" i="11"/>
  <c r="A20" i="11"/>
  <c r="A19" i="11"/>
  <c r="A9" i="11"/>
  <c r="A5" i="11"/>
  <c r="A4" i="11"/>
  <c r="A124" i="12"/>
  <c r="A120" i="12"/>
  <c r="A109" i="12"/>
  <c r="A105" i="12"/>
  <c r="A24" i="12"/>
  <c r="A20" i="12"/>
  <c r="A9" i="12"/>
  <c r="A5" i="12"/>
  <c r="A114" i="14"/>
  <c r="A110" i="14"/>
  <c r="A109" i="14"/>
  <c r="A100" i="14"/>
  <c r="A96" i="14"/>
  <c r="A95" i="14"/>
  <c r="A136" i="15"/>
  <c r="A131" i="15"/>
  <c r="A130" i="15"/>
  <c r="A119" i="15"/>
  <c r="A114" i="15"/>
  <c r="A113" i="15"/>
  <c r="A27" i="15"/>
  <c r="A22" i="15"/>
  <c r="A21" i="15"/>
  <c r="A4" i="15"/>
  <c r="A18" i="14"/>
  <c r="A4" i="14"/>
  <c r="A23" i="14"/>
  <c r="A19" i="14"/>
  <c r="A9" i="14"/>
  <c r="A5" i="14"/>
  <c r="A5" i="15"/>
  <c r="I53" i="10"/>
  <c r="E126" i="12"/>
  <c r="E125" i="12"/>
  <c r="E122" i="12"/>
  <c r="E121" i="12"/>
  <c r="E111" i="12"/>
  <c r="E110" i="12"/>
  <c r="E107" i="12"/>
  <c r="E106" i="12"/>
  <c r="G138" i="15"/>
  <c r="G137" i="15"/>
  <c r="G133" i="15"/>
  <c r="G132" i="15"/>
  <c r="G121" i="15"/>
  <c r="G120" i="15"/>
  <c r="G116" i="15"/>
  <c r="G115" i="15"/>
  <c r="L74" i="10" l="1"/>
  <c r="F58" i="10"/>
  <c r="J58" i="10" s="1"/>
  <c r="K58" i="10" s="1"/>
  <c r="L62" i="10" s="1"/>
  <c r="G163" i="15"/>
  <c r="E48" i="12"/>
  <c r="E78" i="12"/>
  <c r="E63" i="12"/>
  <c r="E93" i="12"/>
  <c r="E127" i="12"/>
  <c r="J64" i="10" s="1"/>
  <c r="K64" i="10" s="1"/>
  <c r="L68" i="10" s="1"/>
  <c r="E108" i="12"/>
  <c r="E123" i="12"/>
  <c r="E133" i="12" s="1"/>
  <c r="E112" i="12"/>
  <c r="J39" i="10" s="1"/>
  <c r="K39" i="10" s="1"/>
  <c r="D122" i="14"/>
  <c r="D59" i="14"/>
  <c r="G13" i="10"/>
  <c r="D31" i="14"/>
  <c r="D17" i="14"/>
  <c r="D73" i="14"/>
  <c r="D45" i="14"/>
  <c r="G88" i="15"/>
  <c r="G105" i="15"/>
  <c r="G54" i="15"/>
  <c r="G71" i="15"/>
  <c r="G118" i="15"/>
  <c r="G135" i="15"/>
  <c r="G123" i="15"/>
  <c r="G140" i="15"/>
  <c r="J59" i="10"/>
  <c r="K59" i="10" s="1"/>
  <c r="L30" i="10"/>
  <c r="I52" i="10"/>
  <c r="G53" i="10"/>
  <c r="G29" i="15"/>
  <c r="G28" i="15"/>
  <c r="G24" i="15"/>
  <c r="G23" i="15"/>
  <c r="G7" i="15"/>
  <c r="G6" i="15"/>
  <c r="E26" i="12"/>
  <c r="E25" i="12"/>
  <c r="E22" i="12"/>
  <c r="E21" i="12"/>
  <c r="E11" i="12"/>
  <c r="E10" i="12"/>
  <c r="E7" i="12"/>
  <c r="E6" i="12"/>
  <c r="I8" i="10"/>
  <c r="H46" i="10" l="1"/>
  <c r="E118" i="12"/>
  <c r="E12" i="12"/>
  <c r="H8" i="10" s="1"/>
  <c r="J19" i="10"/>
  <c r="K19" i="10" s="1"/>
  <c r="E27" i="12"/>
  <c r="J54" i="10"/>
  <c r="K54" i="10" s="1"/>
  <c r="J33" i="10"/>
  <c r="K33" i="10" s="1"/>
  <c r="H47" i="10"/>
  <c r="E8" i="12"/>
  <c r="E23" i="12"/>
  <c r="J38" i="10"/>
  <c r="K38" i="10" s="1"/>
  <c r="H53" i="10"/>
  <c r="G129" i="15"/>
  <c r="J48" i="10" s="1"/>
  <c r="K48" i="10" s="1"/>
  <c r="F52" i="10"/>
  <c r="G146" i="15"/>
  <c r="F46" i="10"/>
  <c r="J46" i="10" s="1"/>
  <c r="K46" i="10" s="1"/>
  <c r="L50" i="10" s="1"/>
  <c r="G9" i="15"/>
  <c r="F7" i="10" s="1"/>
  <c r="G26" i="15"/>
  <c r="F13" i="10" s="1"/>
  <c r="G14" i="15"/>
  <c r="G31" i="15"/>
  <c r="F14" i="10" s="1"/>
  <c r="F53" i="10"/>
  <c r="H52" i="10"/>
  <c r="G52" i="10"/>
  <c r="F47" i="10"/>
  <c r="I7" i="10"/>
  <c r="E18" i="12" l="1"/>
  <c r="E33" i="12"/>
  <c r="J60" i="10"/>
  <c r="K60" i="10" s="1"/>
  <c r="J53" i="10"/>
  <c r="K53" i="10" s="1"/>
  <c r="H14" i="10"/>
  <c r="H13" i="10"/>
  <c r="G20" i="15"/>
  <c r="F8" i="10"/>
  <c r="J52" i="10"/>
  <c r="K52" i="10" s="1"/>
  <c r="J47" i="10"/>
  <c r="K47" i="10" s="1"/>
  <c r="H7" i="10"/>
  <c r="G7" i="10"/>
  <c r="G8" i="10"/>
  <c r="J8" i="10" s="1"/>
  <c r="L56" i="10" l="1"/>
  <c r="L82" i="10" s="1"/>
  <c r="J14" i="10"/>
  <c r="K14" i="10" s="1"/>
  <c r="J13" i="10"/>
  <c r="K13" i="10" s="1"/>
  <c r="J20" i="10"/>
  <c r="K20" i="10" s="1"/>
  <c r="J7" i="10"/>
  <c r="K7" i="10" s="1"/>
  <c r="K8" i="10"/>
  <c r="L83" i="10" l="1"/>
</calcChain>
</file>

<file path=xl/sharedStrings.xml><?xml version="1.0" encoding="utf-8"?>
<sst xmlns="http://schemas.openxmlformats.org/spreadsheetml/2006/main" count="763" uniqueCount="267">
  <si>
    <t>Eil. Nr. </t>
  </si>
  <si>
    <t>Tikslinė grupė (T) (ūkio subjektų skaičius, vnt.)</t>
  </si>
  <si>
    <t>Išlaidos darbuotojams (D), Eur</t>
  </si>
  <si>
    <t>Išlaidos investicijoms (I), Eur</t>
  </si>
  <si>
    <t>Išlaidos medžiagoms (M), Eur</t>
  </si>
  <si>
    <t>1.</t>
  </si>
  <si>
    <t>1.1. </t>
  </si>
  <si>
    <t>1.1.1.</t>
  </si>
  <si>
    <t>Veiksmas A1</t>
  </si>
  <si>
    <t>1.1.2.</t>
  </si>
  <si>
    <t>Veiksmas A2</t>
  </si>
  <si>
    <t>...</t>
  </si>
  <si>
    <t> 1.2.</t>
  </si>
  <si>
    <t>1.2.1.</t>
  </si>
  <si>
    <t>Veiksmas B1</t>
  </si>
  <si>
    <t>1.2.2.</t>
  </si>
  <si>
    <t>Veiksmas B2</t>
  </si>
  <si>
    <t>....</t>
  </si>
  <si>
    <t>Straipsnis (-iai), punktas (-ai) ir įpareigojimas</t>
  </si>
  <si>
    <t xml:space="preserve">Darbuotojas </t>
  </si>
  <si>
    <t>Darbuotojų skaičius, vnt.</t>
  </si>
  <si>
    <t>Veiksmo atlikimo dažnis per metus</t>
  </si>
  <si>
    <t>A1.1</t>
  </si>
  <si>
    <t>A1.2</t>
  </si>
  <si>
    <t>A2.1</t>
  </si>
  <si>
    <t>A2.2</t>
  </si>
  <si>
    <t>B1.1</t>
  </si>
  <si>
    <t>B1.2</t>
  </si>
  <si>
    <t>B2.1</t>
  </si>
  <si>
    <t>B2.2</t>
  </si>
  <si>
    <t>Objektas</t>
  </si>
  <si>
    <t>Iš viso išlaidų investicijoms pagal veiksmą A1</t>
  </si>
  <si>
    <t>Iš viso išlaidų investicijoms pagal veiksmą A2</t>
  </si>
  <si>
    <t>Iš viso išlaidų investicijoms pagal įpareigojimą A</t>
  </si>
  <si>
    <t>Iš viso išlaidų investicijoms pagal veiksmą B1</t>
  </si>
  <si>
    <t>Iš viso išlaidų investicijoms pagal veiksmą B2</t>
  </si>
  <si>
    <t>Iš viso išlaidų investicijoms pagal įpareigojimą B</t>
  </si>
  <si>
    <t>Iš viso išlaidų medžiagoms pagal veiksmą A1</t>
  </si>
  <si>
    <t>Iš viso išlaidų medžiagoms pagal veiksmą A2</t>
  </si>
  <si>
    <t>Iš viso išlaidų medžiagoms pagal įpareigojimą A</t>
  </si>
  <si>
    <t>Iš viso išlaidų medžiagoms pagal veiksmą B1</t>
  </si>
  <si>
    <t>Iš viso išlaidų medžiagoms pagal įpareigojimą B</t>
  </si>
  <si>
    <t>Iš viso išlaidų medžiagoms pagal veiksmą B2</t>
  </si>
  <si>
    <t>Iš išorės įsigyjamos paslaugos (darbai)</t>
  </si>
  <si>
    <t>Paslaugų (darbų) kaina (E), Eur</t>
  </si>
  <si>
    <t>Iš viso išlaidų iš išorės įsigyjamoms paslaugoms (darbams) pagal veiksmą A1</t>
  </si>
  <si>
    <t>Iš viso išlaidų iš išorės įsigyjamoms paslaugoms (darbams) pagal veiksmą A2</t>
  </si>
  <si>
    <t>Iš viso išlaidų iš išorės įsigyjamoms paslaugoms (darbams) pagal įpareigojimą A</t>
  </si>
  <si>
    <t>Iš viso išlaidų iš išorės įsigyjamoms paslaugoms (darbams) pagal veiksmą B1</t>
  </si>
  <si>
    <t>Iš viso išlaidų iš išorės įsigyjamoms paslaugoms (darbams) pagal veiksmą B2</t>
  </si>
  <si>
    <t>Iš viso išlaidų iš išorės įsigyjamoms paslaugoms (darbams) pagal įpareigojimą B</t>
  </si>
  <si>
    <t>.......</t>
  </si>
  <si>
    <t>2.</t>
  </si>
  <si>
    <t>2.1. </t>
  </si>
  <si>
    <t>2.1.1.</t>
  </si>
  <si>
    <t>2.1.2.</t>
  </si>
  <si>
    <t> 2.2.</t>
  </si>
  <si>
    <t>2.2.1.</t>
  </si>
  <si>
    <t>2.2.2.</t>
  </si>
  <si>
    <t>Išlaidos paslaugoms (darbams) įsigyti, Eur, (E)</t>
  </si>
  <si>
    <t>Įpareigojimo  tikslinei grupei sukeliama prisitaikymo išlaidų suma (PI), Eur, ((5)*(11))</t>
  </si>
  <si>
    <t>Medžiagos kiekis / metus (svorio ar tūrio matais arba vienetais) (Q)</t>
  </si>
  <si>
    <t>Išlaidų investicijoms (I) apskaičiavimas (galiojantis teisės aktas)</t>
  </si>
  <si>
    <t>Išlaidų investicijoms (I) apskaičiavimas (teisės akto projektas)</t>
  </si>
  <si>
    <t>Išlaidų medžiagoms (M) apskaičiavimas (galiojantis teisės aktas)</t>
  </si>
  <si>
    <t>Išlaidų medžiagoms (M) apskaičiavimas (teisės akto projektas)</t>
  </si>
  <si>
    <t>Teisės akto  (teisės akto projekto) straipsnis (-iai), punktas   (-ai) ir įpareigojimas</t>
  </si>
  <si>
    <t>Įpareigojimo vykdymo veiksmas</t>
  </si>
  <si>
    <t>Įpareigojimo tikslinės grupės veikiančiam ūkio subjektui, vykdančiam ekonominę veiklą rinkos sąlygomis ir įgyvendinančiam įpareigojimą verslo praktikoje pagrįstomis sąnaudomis, sukeliama prisitaikymo prie reguliavimo išlaidų (toliau – prisitaikymo išlaidos) suma (S), Eur ((6) + (7) + (8) + (9) + (10)</t>
  </si>
  <si>
    <t>Kilmė (Europos Sąjungos arba tarptautinė, nacionalinė)</t>
  </si>
  <si>
    <t>Iš viso prisitaikymo išlaidų pagal įpareigojimą A</t>
  </si>
  <si>
    <t>Iš viso prisitaikymo išlaidų pagal įpareigojimą B</t>
  </si>
  <si>
    <t>Iš viso prisitaikymo išlaidų pagal galiojantį teisės aktą, Eur</t>
  </si>
  <si>
    <t>Iš viso prisitaikymo išlaidų pagal teisės akto projektą, Eur</t>
  </si>
  <si>
    <t>Teisės akto projektu numatomas sukelti prisitaikymo išlaidų pokytis, Eur</t>
  </si>
  <si>
    <t>Išlaidų darbuotojams (D) apskaičiavimas (galiojantis teisės aktas)</t>
  </si>
  <si>
    <t>Išlaidų darbuotojams (D) apskaičiavimas (teisės akto projektas)</t>
  </si>
  <si>
    <t>Darbuotojo vidutinio valandinio darbo užmokesčio ir nuo jo darbdavio mokamų mokesčių suma, Eur/val.</t>
  </si>
  <si>
    <t>Įpareigojimo vykdymo veiksmui (toliau – Veiksmas) vykdyti skirtas darbuotojo laikas, val.</t>
  </si>
  <si>
    <t>Iš viso išlaidų darbuotojams (D), Eur</t>
  </si>
  <si>
    <t>Iš viso D išlaidų veiksmui A1, Eur</t>
  </si>
  <si>
    <t>Iš viso D išlaidų veiksmui A2, Eur</t>
  </si>
  <si>
    <t>Iš viso D išlaidų pagal įpareigojimą A, Eur</t>
  </si>
  <si>
    <t>Iš viso D išlaidų veiksmui B1, Eur</t>
  </si>
  <si>
    <t>Iš viso D išlaidų veiksmui B2, Eur</t>
  </si>
  <si>
    <t>Iš viso D išlaidų pagal įpareigojimą B, Eur</t>
  </si>
  <si>
    <t xml:space="preserve">Teisės akto straipsnis, punktas ir įpareigojimas </t>
  </si>
  <si>
    <t xml:space="preserve">Teisės akto projekto straipsnis, punktas ir įpareigojimas </t>
  </si>
  <si>
    <t>Teisės akto straipsnis, punktas ir įpareigojimas</t>
  </si>
  <si>
    <t>Teisės akto projekto straipsnis, punktas ir įpareigojimas</t>
  </si>
  <si>
    <t>Medžiaga arba medžiagų grupė</t>
  </si>
  <si>
    <t>Medžiagos (medžiagų) grupės kaina už kiekio vienetą (K) (Eur už svorio ar tūrio matą arba vienetą), Eur/kiekio matą</t>
  </si>
  <si>
    <t>…</t>
  </si>
  <si>
    <t>Išlaidų iš išorės įsigyjamoms paslaugoms (darbams) (E) apskaičiavimas (galiojantis teisės aktas)</t>
  </si>
  <si>
    <t>Išlaidų iš išorės įsigyjamoms paslaugoms (darbams) (E) apskaičiavimas (teisės akto projektas)</t>
  </si>
  <si>
    <t>Ūkio subjektų administracinės naštos ir prisitaikymo prie reguliavimo išlaidų vertinimo pinigine išraiška skaičiuoklė</t>
  </si>
  <si>
    <t>Pridėtinės išlaidos (O), Eur, (0,05*((6)+(7)+(8)+(9)))</t>
  </si>
  <si>
    <t>Veiksmas A3</t>
  </si>
  <si>
    <t>1.1.3.</t>
  </si>
  <si>
    <t>1.3. </t>
  </si>
  <si>
    <t>1.3.1.</t>
  </si>
  <si>
    <t>1.3.2.</t>
  </si>
  <si>
    <t>1.3.3.</t>
  </si>
  <si>
    <t>1.4. </t>
  </si>
  <si>
    <t>1.4.1.</t>
  </si>
  <si>
    <t>1.4.2.</t>
  </si>
  <si>
    <t>1.4.3.</t>
  </si>
  <si>
    <t>1.5. </t>
  </si>
  <si>
    <t>1.5.1.</t>
  </si>
  <si>
    <t>1.5.2.</t>
  </si>
  <si>
    <t>1.5.3.</t>
  </si>
  <si>
    <t>Iš viso prisitaikymo išlaidų pagal įpareigojimą C</t>
  </si>
  <si>
    <t>Iš viso prisitaikymo išlaidų pagal įpareigojimą D</t>
  </si>
  <si>
    <t>Iš viso prisitaikymo išlaidų pagal įpareigojimą E</t>
  </si>
  <si>
    <t>1.6. </t>
  </si>
  <si>
    <t>1.6.1.</t>
  </si>
  <si>
    <t>1.6.2.</t>
  </si>
  <si>
    <t>1.6.3.</t>
  </si>
  <si>
    <t>Iš viso prisitaikymo išlaidų pagal įpareigojimą F</t>
  </si>
  <si>
    <t>Veiksmas C1</t>
  </si>
  <si>
    <t>Veiksmas C2</t>
  </si>
  <si>
    <t>Veiksmas C3</t>
  </si>
  <si>
    <t>Veiksmas D1</t>
  </si>
  <si>
    <t>Veiksmas D2</t>
  </si>
  <si>
    <t>Veiksmas D3</t>
  </si>
  <si>
    <t>Veiksmas E1</t>
  </si>
  <si>
    <t>Veiksmas E2</t>
  </si>
  <si>
    <t>Veiksmas E3</t>
  </si>
  <si>
    <t>Veiksmas F1</t>
  </si>
  <si>
    <t>Veiksmas F2</t>
  </si>
  <si>
    <t>Veiksmas F3</t>
  </si>
  <si>
    <t>2.3. </t>
  </si>
  <si>
    <t>2.3.1.</t>
  </si>
  <si>
    <t>2.3.2.</t>
  </si>
  <si>
    <t>2.4. </t>
  </si>
  <si>
    <t>2.4.1.</t>
  </si>
  <si>
    <t>2.4.2.</t>
  </si>
  <si>
    <t>2.1.3.</t>
  </si>
  <si>
    <t>2.3.3.</t>
  </si>
  <si>
    <t>2.4.3.</t>
  </si>
  <si>
    <t>Veiksmas B3</t>
  </si>
  <si>
    <t>2.5. </t>
  </si>
  <si>
    <t>2.5.1.</t>
  </si>
  <si>
    <t>2.5.2.</t>
  </si>
  <si>
    <t>2.6. </t>
  </si>
  <si>
    <t>2.6.1.</t>
  </si>
  <si>
    <t>2.6.2.</t>
  </si>
  <si>
    <t>Iš viso D išlaidų veiksmui A3, Eur</t>
  </si>
  <si>
    <t>Iš viso D išlaidų veiksmui B3, Eur</t>
  </si>
  <si>
    <t>C1.1</t>
  </si>
  <si>
    <t>C1.2</t>
  </si>
  <si>
    <t>C2.1</t>
  </si>
  <si>
    <t>C2.2</t>
  </si>
  <si>
    <t>Iš viso D išlaidų veiksmui C1, Eur</t>
  </si>
  <si>
    <t>Iš viso D išlaidų veiksmui C2, Eur</t>
  </si>
  <si>
    <t>Iš viso D išlaidų veiksmui C3, Eur</t>
  </si>
  <si>
    <t>Iš viso D išlaidų veiksmui D1, Eur</t>
  </si>
  <si>
    <t>Iš viso D išlaidų veiksmui D2, Eur</t>
  </si>
  <si>
    <t>Iš viso D išlaidų veiksmui D3, Eur</t>
  </si>
  <si>
    <t>D1.1</t>
  </si>
  <si>
    <t>D1.2</t>
  </si>
  <si>
    <t>D2.1</t>
  </si>
  <si>
    <t>D2.2</t>
  </si>
  <si>
    <t>Iš viso D išlaidų pagal įpareigojimą C, Eur</t>
  </si>
  <si>
    <t>Iš viso D išlaidų pagal įpareigojimą D, Eur</t>
  </si>
  <si>
    <t>E1.1</t>
  </si>
  <si>
    <t>E1.2</t>
  </si>
  <si>
    <t>E2.2</t>
  </si>
  <si>
    <t>E2.1</t>
  </si>
  <si>
    <t>Iš viso D išlaidų veiksmui E1, Eur</t>
  </si>
  <si>
    <t>Iš viso D išlaidų veiksmui E2, Eur</t>
  </si>
  <si>
    <t>Iš viso D išlaidų veiksmui E3, Eur</t>
  </si>
  <si>
    <t>Iš viso D išlaidų pagal įpareigojimą E, Eur</t>
  </si>
  <si>
    <t>F1.1</t>
  </si>
  <si>
    <t>F1.2</t>
  </si>
  <si>
    <t>F2.1</t>
  </si>
  <si>
    <t>F2.2</t>
  </si>
  <si>
    <t>Iš viso D išlaidų veiksmui F1, Eur</t>
  </si>
  <si>
    <t>Iš viso D išlaidų veiksmui F2, Eur</t>
  </si>
  <si>
    <t>Iš viso D išlaidų pagal įpareigojimą F, Eur</t>
  </si>
  <si>
    <t>Iš viso D išlaidų veiksmui F3, Eur</t>
  </si>
  <si>
    <t>Iš viso D išlaidų veiksmuiB3, Eur</t>
  </si>
  <si>
    <t>B3.1</t>
  </si>
  <si>
    <t>B3.2</t>
  </si>
  <si>
    <t>A3.1</t>
  </si>
  <si>
    <t>A3.2</t>
  </si>
  <si>
    <t>F3.1</t>
  </si>
  <si>
    <t>F3.2</t>
  </si>
  <si>
    <t>Iš viso D išlaidų veiksmuiF3, Eur</t>
  </si>
  <si>
    <t>C3.1</t>
  </si>
  <si>
    <t>C3.2</t>
  </si>
  <si>
    <t>Iš viso D išlaidų veiksmuiC3, Eur</t>
  </si>
  <si>
    <t>D3.1</t>
  </si>
  <si>
    <t>D3.2</t>
  </si>
  <si>
    <t>Iš viso D išlaidų veiksmuiD3, Eur</t>
  </si>
  <si>
    <t>E3.1</t>
  </si>
  <si>
    <t>E3.2</t>
  </si>
  <si>
    <t>Iš viso D išlaidų veiksmuiE3, Eur</t>
  </si>
  <si>
    <t>Iš viso išlaidų investicijoms pagal veiksmą A3</t>
  </si>
  <si>
    <t>Iš viso išlaidų investicijoms pagal veiksmą B3</t>
  </si>
  <si>
    <t>Iš viso išlaidų investicijoms pagal veiksmą C1</t>
  </si>
  <si>
    <t>Iš viso išlaidų investicijoms pagal veiksmą C2</t>
  </si>
  <si>
    <t>Iš viso išlaidų investicijoms pagal veiksmą C3</t>
  </si>
  <si>
    <t>Iš viso išlaidų investicijoms pagal veiksmą D1</t>
  </si>
  <si>
    <t>Iš viso išlaidų investicijoms pagal veiksmą D2</t>
  </si>
  <si>
    <t>Iš viso išlaidų investicijoms pagal veiksmą D3</t>
  </si>
  <si>
    <t>Iš viso išlaidų investicijoms pagal įpareigojimą C</t>
  </si>
  <si>
    <t>Iš viso išlaidų investicijoms pagal įpareigojimą D</t>
  </si>
  <si>
    <t>Iš viso išlaidų investicijoms pagal veiksmą E1</t>
  </si>
  <si>
    <t>Iš viso išlaidų investicijoms pagal veiksmą E2</t>
  </si>
  <si>
    <t>Iš viso išlaidų investicijoms pagal veiksmą E3</t>
  </si>
  <si>
    <t>Iš viso išlaidų investicijoms pagal įpareigojimą E</t>
  </si>
  <si>
    <t>Iš viso išlaidų investicijoms pagal veiksmą F1</t>
  </si>
  <si>
    <t>Iš viso išlaidų investicijoms pagal veiksmą F2</t>
  </si>
  <si>
    <t>Iš viso išlaidų investicijoms pagal veiksmą F3</t>
  </si>
  <si>
    <t>Iš viso išlaidų investicijoms pagal įpareigojimą F</t>
  </si>
  <si>
    <t>Iš viso išlaidų medžiagoms pagal veiksmą A3</t>
  </si>
  <si>
    <t>Iš viso išlaidų medžiagoms pagal veiksmą B3</t>
  </si>
  <si>
    <t>Iš viso išlaidų medžiagoms pagal veiksmą C1</t>
  </si>
  <si>
    <t>Iš viso išlaidų medžiagoms pagal veiksmą C2</t>
  </si>
  <si>
    <t>Iš viso išlaidų medžiagoms pagal veiksmą C3</t>
  </si>
  <si>
    <t>Iš viso išlaidų medžiagoms pagal įpareigojimą C</t>
  </si>
  <si>
    <t>Iš viso išlaidų medžiagoms pagal veiksmą D1</t>
  </si>
  <si>
    <t>Iš viso išlaidų medžiagoms pagal veiksmą D2</t>
  </si>
  <si>
    <t>Iš viso išlaidų medžiagoms pagal veiksmą D3</t>
  </si>
  <si>
    <t>Iš viso išlaidų medžiagoms pagal įpareigojimą D</t>
  </si>
  <si>
    <t>Iš viso išlaidų medžiagoms pagal veiksmą E1</t>
  </si>
  <si>
    <t>Iš viso išlaidų medžiagoms pagal veiksmą E2</t>
  </si>
  <si>
    <t>Iš viso išlaidų medžiagoms pagal veiksmą E3</t>
  </si>
  <si>
    <t>Iš viso išlaidų medžiagoms pagal įpareigojimą E</t>
  </si>
  <si>
    <t>Iš viso išlaidų medžiagoms pagal veiksmą F1</t>
  </si>
  <si>
    <t>Iš viso išlaidų medžiagoms pagal veiksmą F2</t>
  </si>
  <si>
    <t>Iš viso išlaidų medžiagoms pagal veiksmą F3</t>
  </si>
  <si>
    <t>Iš viso išlaidų medžiagoms pagal įpareigojimą F</t>
  </si>
  <si>
    <t>Iš viso išlaidų iš išorės įsigyjamoms paslaugoms (darbams) pagal veiksmą A3</t>
  </si>
  <si>
    <t>Iš viso išlaidų iš išorės įsigyjamoms paslaugoms (darbams) pagal veiksmą B3</t>
  </si>
  <si>
    <t>Iš viso išlaidų iš išorės įsigyjamoms paslaugoms (darbams) pagal veiksmą C1</t>
  </si>
  <si>
    <t>Iš viso išlaidų iš išorės įsigyjamoms paslaugoms (darbams) pagal veiksmą C2</t>
  </si>
  <si>
    <t>Iš viso išlaidų iš išorės įsigyjamoms paslaugoms (darbams) pagal veiksmą C3</t>
  </si>
  <si>
    <t>Iš viso išlaidų iš išorės įsigyjamoms paslaugoms (darbams) pagal įpareigojimą C</t>
  </si>
  <si>
    <t>Iš viso išlaidų iš išorės įsigyjamoms paslaugoms (darbams) pagal veiksmą D1</t>
  </si>
  <si>
    <t>Iš viso išlaidų iš išorės įsigyjamoms paslaugoms (darbams) pagal veiksmą D2</t>
  </si>
  <si>
    <t>Iš viso išlaidų iš išorės įsigyjamoms paslaugoms (darbams) pagal veiksmą D3</t>
  </si>
  <si>
    <t>Iš viso išlaidų iš išorės įsigyjamoms paslaugoms (darbams) pagal įpareigojimą D</t>
  </si>
  <si>
    <t>Iš viso išlaidų iš išorės įsigyjamoms paslaugoms (darbams) pagal veiksmą E1</t>
  </si>
  <si>
    <t>Iš viso išlaidų iš išorės įsigyjamoms paslaugoms (darbams) pagal veiksmą E2</t>
  </si>
  <si>
    <t>Iš viso išlaidų iš išorės įsigyjamoms paslaugoms (darbams) pagal veiksmą E3</t>
  </si>
  <si>
    <t>Iš viso išlaidų iš išorės įsigyjamoms paslaugoms (darbams) pagal įpareigojimą E</t>
  </si>
  <si>
    <t>Iš viso išlaidų iš išorės įsigyjamoms paslaugoms (darbams) pagal veiksmą F1</t>
  </si>
  <si>
    <t>Iš viso išlaidų iš išorės įsigyjamoms paslaugoms (darbams) pagal veiksmą F2</t>
  </si>
  <si>
    <t>Iš viso išlaidų iš išorės įsigyjamoms paslaugoms (darbams) pagal veiksmą F3</t>
  </si>
  <si>
    <t>Iš viso išlaidų iš išorės įsigyjamoms paslaugoms (darbams) pagal įpareigojimą F</t>
  </si>
  <si>
    <t>Netaikoma</t>
  </si>
  <si>
    <t>Alternatyviųjų kolektyvinio investavimo subjektų valdytojų įstatymo Nr. XII-1467 3, 4, 6, 7, 10, 11, 13, 14, 18, 19, 22, 24, 29, 34, 46, 47, 51, 53, 54, 58, 59 straipsnių, Įstatymo priedo pakeitimo ir Įstatymo papildymo 13(1) ir 13(2) straipsniais įstatymo projektas</t>
  </si>
  <si>
    <r>
      <rPr>
        <b/>
        <i/>
        <sz val="8"/>
        <color rgb="FF000000"/>
        <rFont val="Verdana"/>
        <family val="2"/>
        <charset val="186"/>
      </rPr>
      <t>3 straipsnis. 6 straipsnio pakeitimas</t>
    </r>
    <r>
      <rPr>
        <i/>
        <sz val="8"/>
        <color rgb="FF000000"/>
        <rFont val="Verdana"/>
        <family val="2"/>
        <charset val="186"/>
      </rPr>
      <t xml:space="preserve">
1. Pakeisti 6 straipsnio 2 dalies 1 punktą ir jį išdėstyti taip:
„1) kiekvieno kandidato į valdymo įmonės vadovo ir investicinius sprendimus priimančio fizinio asmens pareigas (tuo atveju, kai yra sudarytas kolegialus investicinius sprendimus priimantis organas, – kiekvieno jį sudarančio asmens) (toliau – investicinius sprendimus priimantis asmuo) užpildytą ir jo parašu patvirtintą priežiūros institucijos nustatytos formos dokumentą (anketą) ir jame (joje) pateiktos informacijos pagrindimo dokumentus;, taip pat šių asmenų atliekamų funkcijų, pareigų, atskaitomybės (hierarchinės) ryšių ir sričių valdymo įmonės viduje ir už jos ribų aprašymą, laiko, kurį kiekvienas iš šių asmenų skiria kiekvienai atsakomybės sričiai, apžvalgą, žmogiškųjų ir techninių išteklių, kurie padeda vykdyti šių asmenų veiklą, aprašymą, valdymo įmonės pavadinimą ir juridinio asmens kodą;“.
3. Pakeisti 6 straipsnio 2 dalies 3 punktą ir jį išdėstyti taip:
„3) veiklos planą, kuriame, be kita ko, yra aprašytos numatomos vykdyti veiklos sritys, pateikta juridinio asmens organizacinė struktūra, taip pat informacija, kaip bus užtikrinamas Reglamento (ES) Nr. 231/2013, šio įstatymo ir jo įgyvendinamųjų teisės aktų laikymasis ir savo pareigų pagal  Reglamento (ES) 2019/2088 3 straipsnio 1 dalį, 6 straipsnio 1 dalies a punktą ir 13 straipsnį vykdymas, taip pat išsamų atitinkamų žmogiškųjų ir techninių išteklių, kuriuos valdymo įmonė naudos šiam tikslui, aprašymą;“.
4. Pakeisti 6 straipsnio 2 dalies 5 punktą ir jį išdėstyti taip:
„5) informaciją apie funkcijų perdavimo ir tolesnio jų perdavimo, įskaitant susitarimus, kuriais kitai įmonei (fiziniam asmeniui) pavedama atlikti dalį valdymo funkcijų ar teikti dalį paslaugų, nurodytų šio įstatymo 4 straipsnio 3 dalyje, tvarką pagal šio įstatymo 14 straipsnį;. Pateikiama informacija turi apimti bent šiuos duomenis:
a) juridinio asmens pavadinimą ir kodą, registruotą buveinę ir priežiūros instituciją, jeigu ji yra, arba fizinio asmens vardą, pavardę, asmens kodą ir pilietybę;
b) išsamų valdymo įmonės ar investicinės bendrovės-valdytojos darbuotojų ir techninių išteklių, kuriuos ji naudoja kasdienėms investicinių priemonių portfelio valdymo ar rizikos valdymo funkcijoms atlikti ir perduotų dalies valdymo funkcijų atlikimo ar paslaugų, nurodytų šio įstatymo 4 straipsnio 3 dalyje, teikimo stebėsenai vykdyti, aprašą;
c) informaciją apie kiekvieną kolektyvinio investavimo subjektą, kurį ji valdo arba ketina valdyti, – trumpą pavedamų investicinių priemonių portfelio valdymo funkcijų aprašymą, nurodant, ar šių funkcijų perdavimas yra dalinis ar visiškas, ir trumpą pavedamų rizikos valdymo funkcijų aprašymą, nurodant, ar šių funkcijų perdavimas yra dalinis ar visiškas;
d) periodinio išsamaus patikrinimo priemonių, kurias valdymo įmonė ketina taikyti perduotų dalies valdymo funkcijų atlikimo ar paslaugų, nurodytų šio įstatymo 4 straipsnio 3 dalyje, teikimo stebėsenai vykdyti, aprašymą.“</t>
    </r>
  </si>
  <si>
    <t>1211 Finansų srities vadovai</t>
  </si>
  <si>
    <t>241 Finansų specialistai</t>
  </si>
  <si>
    <t>Dokumentų parengimas</t>
  </si>
  <si>
    <t>Informavimas priežiūros instituciją</t>
  </si>
  <si>
    <r>
      <rPr>
        <b/>
        <i/>
        <sz val="8"/>
        <color rgb="FF000000"/>
        <rFont val="Verdana"/>
        <family val="2"/>
        <charset val="186"/>
      </rPr>
      <t>9 straipsnis. Įstatymo papildymas 13(2) straipsniu</t>
    </r>
    <r>
      <rPr>
        <i/>
        <sz val="8"/>
        <color rgb="FF000000"/>
        <rFont val="Verdana"/>
        <family val="2"/>
        <charset val="186"/>
      </rPr>
      <t xml:space="preserve">
Papildyti Įstatymą 13(2) straipsniu:
„13(2) straipsnis. Likvidumo valdymo priemonės ir jų taikymo sąlygos
2. Siekdama užtikrinti šio įstatymo 13 straipsnio 1 dalies 12 ir 14 punktuose nustatytų reikalavimų laikymąsi, atvirojo tipo kolektyvinio investavimo subjektus valdanti valdymo įmonė, įvertinusi šio straipsnio 1 dalyje nurodytų likvidumo valdymo priemonių tinkamumą taikyti jos valdomo kolektyvinio investavimo subjekto pasirinktai investavimo strategijai, likvidumo pobūdžiui ir išpirkimo politikai, pasirenka bent dvi likvidumo valdymo priemones iš šio straipsnio 1 dalies 2–8 punktuose nurodytų priemonių ir jas įtraukia į kolektyvinio investavimo subjekto steigimo dokumentus, kad galėtų jas taikyti atsižvelgdama į konkretaus kolektyvinio investavimo subjekto investuotojų interesus. Valdymo įmonės pasirinktos likvidumo valdymo priemonės negali būti tik šio straipsnio 1 dalies 5 ir 6 punktuose nurodytos priemonės.  
4. Valdymo įmonė įgyvendina išsamią bet kurios pasirinktos likvidumo valdymo priemonės taikymo ir taikymo sustabdymo politiką ir procedūras, taip pat nustato išsamią tokios priemonės taikymo ir administravimo tvarką. Valdymo įmonė apie pasirinktas šio straipsnio 2 ir 3 dalyse nurodytas priemones ir išsamią priemonių taikymo ir taikymo sustabdymo politiką ir procedūras nedelsdama, ne vėliau kaip per 3 darbo dienas nuo konkrečių likvidumo valdymo priemonių pasirinkimo dienos, praneša priežiūros institucijai.
9. Valdymo įmonė nedelsdama, ne vėliau kaip per 5 darbo dienas nuo atitinkamos likvidumo valdymo priemonės, nurodytos šios dalies 1 ir 2 punktuose, pasirinkimo arba jos taikymo sustabdymo dienos, informuoja priežiūros instituciją šiais atvejais:
1) kai valdymo įmonė taiko šio straipsnio 1 dalies 1 punkte nurodytą likvidumo valdymo priemonę arba sustabdo jos taikymą;
2) kai valdymo įmonė taiko kurią nors iš likvidumo valdymo priemonių, nurodytų šio straipsnio 1 dalies 2–8 punktuose, tokiu būdu, kuris nėra įprastas veiklos būdas, numatytas kolektyvinio investavimo subjekto steigimo dokumentuose, arba sustabdo šios priemonės taikymą.
10. Valdymo įmonė, prieš taikydama šio straipsnio 1 dalies 9 punkte nurodytą likvidumo valdymo priemonę arba sustabdydama jos taikymą, apie tai ne vėliau kaip per 5 darbo dienas nuo šios likvidumo valdymo priemonės pasirinkimo arba jos taikymo sustabdymo dienos praneša priežiūros institucijai.</t>
    </r>
  </si>
  <si>
    <r>
      <rPr>
        <b/>
        <i/>
        <sz val="8"/>
        <color rgb="FF000000"/>
        <rFont val="Verdana"/>
        <family val="2"/>
        <charset val="186"/>
      </rPr>
      <t>11 straipsnis. 18 straipsnio pakeitimas</t>
    </r>
    <r>
      <rPr>
        <i/>
        <sz val="8"/>
        <color rgb="FF000000"/>
        <rFont val="Verdana"/>
        <family val="2"/>
        <charset val="186"/>
      </rPr>
      <t xml:space="preserve">
1.	Papildyti 18 straipsnio 1 dalį nauju 1 punktu:
„1) kolektyvinio investavimo subjekto pavadinimą;“.
4. Pakeisti 18 straipsnio 1 dalies 10 punktą ir jį išdėstyti taip:
„10) kolektyvinio investavimo subjekto likvidumo rizikos valdymo aprašą, įskaitant išpirkimo teises tiek įprastinėmis, tiek išskirtinėmis aplinkybėmis, esamų galiojančius išpirkimo susitarimus susitarimų su investuotojais ir pagal šio įstatymo 132 straipsnio 2–6 ir 8 dalis pasirinktas likvidumo valdymo priemones ir jų taikymo sąlygų aprašą;“. 
5. Papildyti 18 straipsnio 1 dalį 131 punktu:
„131) visų įmokų, mokesčių, išlaidų, kuriuos padengia valdymo įmonė ir kurie yra susiję su kolektyvinio investavimo subjekto valdymu ir turi būti tiesiogiai ar netiesiogiai priskiriami konkrečiam kolektyvinio investavimo subjektui, sąrašą;“.</t>
    </r>
  </si>
  <si>
    <r>
      <rPr>
        <b/>
        <i/>
        <sz val="8"/>
        <color rgb="FF000000"/>
        <rFont val="Verdana"/>
        <family val="2"/>
        <charset val="186"/>
      </rPr>
      <t>12 straipsnis. 19 straipsnio pakeitimas</t>
    </r>
    <r>
      <rPr>
        <i/>
        <sz val="8"/>
        <color rgb="FF000000"/>
        <rFont val="Verdana"/>
        <family val="2"/>
        <charset val="186"/>
      </rPr>
      <t xml:space="preserve">
1. Pakeisti 19 straipsnio 1 dalį ir ją išdėstyti taip: 
3) kolektyvinio investavimo subjekto rizikos, įskaitant rinkos riziką, likvidumo riziką, sandorio šalies riziką, operacinę riziką ir kitas rizikas, pobūdį ir bendrą kolektyvinio investavimo subjekto naudojamo finansinio sverto dydį; 
4) suteiktų paskolų portfelio sudėtį;
5) visas įmokas, mokesčius, išlaidas, tiesiogiai ar netiesiogiai pritaikytus investuotojams, (ši informacija teikiama kartą per metus); 
6) bet kokią patronuojančiąją įmonę, patronuojamąją įmonę ar specialiosios paskirties bendrovę, kurią valdymo įmonė pasitelkia kolektyvinio investavimo subjekto investicijų tikslais arba kuri pasitelkiama valdymo įmonės vardu (ši informacija teikiama kartą per metus).“
3. Papildyti 19 straipsnio 2 dalį 4 punktu:
„4) valstybių narių, kuriose valdymo įmonė arba jos vardu veikiantys subjektai faktiškai platina kolektyvinio investavimo subjekto investicinius vienetus arba akcijas, sąrašą.“
4. Papildyti 19 straipsnį 2(1) dalimi: 
„2(1). Priežiūros institucijai papildomai teikiama informacija apie funkcijų perdavimo tvarką, susijusi su investicinių priemonių portfelio valdymo arba rizikos valdymo funkcijomis, nurodant:
1) juridinio asmens, kuriam buvo pavestos valdymo funkcijos, pavadinimą, buveinę, ar jis turi glaudžių ryšių su valdymo įmone, ar turi licenciją arba yra turto valdymo tikslais reguliuojamas subjektas, jo priežiūros instituciją, taip pat įmonių, kurioms buvo pavestos valdymo funkcijos, kodus, siekiant pateiktą informaciją susieti su kitais priežiūros arba viešai prieinamais duomenų šaltiniais;
2) valdymo įmonės darbuotojų, kurie atlieka kasdienes investicinių priemonių portfelio valdymo ar rizikos valdymo funkcijas, skaičių ir jų darbo laiką;
3) su perduotomis investicinių priemonių portfelio valdymo ir rizikos valdymo funkcijomis susijusios veiklos sąrašą ir aprašą;
4) jeigu buvo perduota investicinių priemonių portfelio valdymo funkcija, kolektyvinio investavimo subjekto turto, kuriam taikoma su portfelio valdymo funkcija susijusi perdavimo tvarka, sumą ir procentinę dalį; 
5) valdymo įmonės darbuotojų, kurie atsakingi už valdymo funkcijų perdavimo tvarkos stebėseną, skaičių ir jų darbo laiką;
6) valdymo įmonės atliekamų periodinių išsamaus patikrinimo peržiūrų, skirtų perduotai veiklai stebėti, skaičių ir datas, nustatytų problemų sąrašą ir, kai aktualu, priemonių, kurių imtasi toms problemoms spręsti, sąrašą ir datą, iki kurios tos priemonės turi būti įgyvendintos;
7) pavestų valdymo funkcijų tolesnio perdavimo tvarką, jeigu tokia tvarka nustatyta. Tokiu atveju pagal šios dalies 1, 3 ir 4 punktus teikiama informacija, susijusi su įmonėmis, kurioms toliau perduodamos valdymo funkcijos, ir informacija apie tolesnę, su perduotomis investicinių priemonių portfelio valdymo ir rizikos valdymo funkcijomis susijusią, veiklą;
8) valdymo funkcijų perdavimo ir tolesnio perdavimo pradžios ir pabaigos laikotarpius.“</t>
    </r>
  </si>
  <si>
    <t>Informavimas priežiūros instituciją ir investuotojus</t>
  </si>
  <si>
    <r>
      <rPr>
        <b/>
        <i/>
        <sz val="8"/>
        <color rgb="FF000000"/>
        <rFont val="Verdana"/>
        <family val="2"/>
        <charset val="186"/>
      </rPr>
      <t>14 straipsnis. 24 straipsnio pakeitimas</t>
    </r>
    <r>
      <rPr>
        <i/>
        <sz val="8"/>
        <color rgb="FF000000"/>
        <rFont val="Verdana"/>
        <family val="2"/>
        <charset val="186"/>
      </rPr>
      <t xml:space="preserve">
1. Papildyti 24 straipsnį 7(1) dalimi:
„7(1). Neatsižvelgiant į šio straipsnio 6 dalį, kolektyvinio investavimo subjekto depozitoriumu gali būti kitoje valstybėje narėje įsteigta įstaiga, nurodyta šio straipsnio 2 dalies 1 punkte, jeigu yra tenkinamos šios sąlygos:
1) priežiūros institucija gavo pagrįstą valdymo įmonės prašymą leisti kolektyvinio investavimo subjekto depozitoriumu paskirti kitoje valstybėje narėje įsteigtą įstaigą, kuriame matyti, kad Lietuvos Respublikoje neteikiamos depozitoriumo paslaugos, kuriomis galėtų būti veiksmingai užtikrinami kolektyvinio investavimo subjekto poreikiai, atsižvelgiant į jo investavimo strategiją, ir
2) kolektyvinio investavimo subjekto nacionalinėje depozitoriumo rinkoje bendra turto, patikėto saugoti, kaip nurodyta šio įstatymo 28 straipsnyje, kitoje valstybėje narėje įsteigtų alternatyviųjų kolektyvinio investavimo subjektų, ir valdomų Europos Sąjungoje licencijuotų valdymo įmonių vardu, suma neviršija 50 milijardų eurų arba lygiavertės sumos bet kuria kita valiuta.“ </t>
    </r>
  </si>
  <si>
    <t xml:space="preserve">Informavimas priežiūros instituciją </t>
  </si>
  <si>
    <t>Finansų rinkų politikos departamento Kapitalo rinkų skyriaus vyr. specialistė Ieva Vaštakaitė</t>
  </si>
  <si>
    <t>Europos Sąjungos teisės aktas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</si>
</sst>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sz val="8"/>
      <color theme="1"/>
      <name val="Verdana"/>
      <family val="2"/>
      <charset val="186"/>
    </font>
    <font>
      <b/>
      <sz val="8"/>
      <color rgb="FF000000"/>
      <name val="Verdana"/>
      <family val="2"/>
      <charset val="186"/>
    </font>
    <font>
      <sz val="8"/>
      <color rgb="FF000000"/>
      <name val="Verdana"/>
      <family val="2"/>
      <charset val="186"/>
    </font>
    <font>
      <i/>
      <sz val="8"/>
      <color rgb="FF000000"/>
      <name val="Verdana"/>
      <family val="2"/>
      <charset val="186"/>
    </font>
    <font>
      <sz val="8"/>
      <name val="Verdana"/>
      <family val="2"/>
      <charset val="186"/>
    </font>
    <font>
      <b/>
      <sz val="8"/>
      <color theme="1"/>
      <name val="Verdana"/>
      <family val="2"/>
      <charset val="186"/>
    </font>
    <font>
      <b/>
      <sz val="12"/>
      <color theme="1"/>
      <name val="Verdana"/>
      <family val="2"/>
      <charset val="186"/>
    </font>
    <font>
      <b/>
      <sz val="8"/>
      <color theme="0"/>
      <name val="Verdana"/>
      <family val="2"/>
      <charset val="186"/>
    </font>
    <font>
      <sz val="8"/>
      <color theme="0"/>
      <name val="Verdana"/>
      <family val="2"/>
      <charset val="186"/>
    </font>
    <font>
      <b/>
      <i/>
      <sz val="8"/>
      <color rgb="FF000000"/>
      <name val="Verdana"/>
      <family val="2"/>
      <charset val="186"/>
    </font>
    <font>
      <sz val="8"/>
      <color rgb="FFFF0000"/>
      <name val="Verdana"/>
      <family val="2"/>
      <charset val="186"/>
    </font>
    <font>
      <sz val="11"/>
      <color rgb="FF000000"/>
      <name val="Aptos"/>
      <family val="2"/>
    </font>
  </fonts>
  <fills count="11">
    <fill>
      <patternFill patternType="none"/>
    </fill>
    <fill>
      <patternFill patternType="gray125"/>
    </fill>
    <fill>
      <patternFill patternType="solid">
        <fgColor rgb="FFE7E6E6"/>
        <bgColor indexed="64"/>
      </patternFill>
    </fill>
    <fill>
      <patternFill patternType="solid">
        <fgColor rgb="FFF2F2F2"/>
        <bgColor indexed="64"/>
      </patternFill>
    </fill>
    <fill>
      <patternFill patternType="solid">
        <fgColor rgb="FFFFFFFF"/>
        <bgColor indexed="64"/>
      </patternFill>
    </fill>
    <fill>
      <patternFill patternType="solid">
        <fgColor theme="0"/>
        <bgColor indexed="64"/>
      </patternFill>
    </fill>
    <fill>
      <patternFill patternType="solid">
        <fgColor rgb="FFF2F1F0"/>
        <bgColor indexed="64"/>
      </patternFill>
    </fill>
    <fill>
      <patternFill patternType="solid">
        <fgColor rgb="FF390A6F"/>
        <bgColor indexed="64"/>
      </patternFill>
    </fill>
    <fill>
      <patternFill patternType="solid">
        <fgColor rgb="FF44BBA4"/>
        <bgColor indexed="64"/>
      </patternFill>
    </fill>
    <fill>
      <patternFill patternType="solid">
        <fgColor rgb="FFCCD3FF"/>
        <bgColor indexed="64"/>
      </patternFill>
    </fill>
    <fill>
      <patternFill patternType="solid">
        <fgColor rgb="FF7E47FF"/>
        <bgColor indexed="64"/>
      </patternFill>
    </fill>
  </fills>
  <borders count="1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s>
  <cellStyleXfs count="1">
    <xf numFmtId="0" fontId="0" fillId="0" borderId="0"/>
  </cellStyleXfs>
  <cellXfs count="73">
    <xf numFmtId="0" fontId="0" fillId="0" borderId="0" xfId="0"/>
    <xf numFmtId="0" fontId="1" fillId="0" borderId="0" xfId="0" applyFont="1" applyAlignment="1">
      <alignment vertical="top"/>
    </xf>
    <xf numFmtId="0" fontId="3" fillId="0" borderId="2" xfId="0" applyFont="1" applyBorder="1" applyAlignment="1">
      <alignment horizontal="center" vertical="top"/>
    </xf>
    <xf numFmtId="0" fontId="4" fillId="0" borderId="5" xfId="0" applyFont="1" applyBorder="1" applyAlignment="1">
      <alignment vertical="top" wrapText="1"/>
    </xf>
    <xf numFmtId="0" fontId="3" fillId="3" borderId="5" xfId="0" applyFont="1" applyFill="1" applyBorder="1" applyAlignment="1">
      <alignment vertical="top" wrapText="1"/>
    </xf>
    <xf numFmtId="0" fontId="3" fillId="0" borderId="5" xfId="0" applyFont="1" applyBorder="1" applyAlignment="1">
      <alignment vertical="top" wrapText="1"/>
    </xf>
    <xf numFmtId="0" fontId="3" fillId="4" borderId="5" xfId="0" applyFont="1" applyFill="1" applyBorder="1" applyAlignment="1">
      <alignment vertical="top" wrapText="1"/>
    </xf>
    <xf numFmtId="0" fontId="3" fillId="3" borderId="5" xfId="0" applyFont="1" applyFill="1" applyBorder="1" applyAlignment="1">
      <alignment horizontal="right" vertical="top" wrapText="1"/>
    </xf>
    <xf numFmtId="0" fontId="3" fillId="0" borderId="2" xfId="0" applyFont="1" applyBorder="1" applyAlignment="1">
      <alignment horizontal="right" vertical="top" wrapText="1"/>
    </xf>
    <xf numFmtId="0" fontId="5" fillId="3" borderId="5" xfId="0" applyFont="1" applyFill="1" applyBorder="1" applyAlignment="1">
      <alignment vertical="top" wrapText="1"/>
    </xf>
    <xf numFmtId="0" fontId="3" fillId="5" borderId="5" xfId="0" applyFont="1" applyFill="1" applyBorder="1" applyAlignment="1">
      <alignment vertical="top" wrapText="1"/>
    </xf>
    <xf numFmtId="0" fontId="5" fillId="0" borderId="5" xfId="0" applyFont="1" applyBorder="1" applyAlignment="1">
      <alignment vertical="top" wrapText="1"/>
    </xf>
    <xf numFmtId="0" fontId="2" fillId="0" borderId="5" xfId="0" applyFont="1" applyBorder="1" applyAlignment="1">
      <alignment horizontal="center" vertical="top" wrapText="1"/>
    </xf>
    <xf numFmtId="0" fontId="3" fillId="0" borderId="2" xfId="0" applyFont="1" applyBorder="1" applyAlignment="1">
      <alignment vertical="top" wrapText="1"/>
    </xf>
    <xf numFmtId="0" fontId="3" fillId="2" borderId="5" xfId="0" applyFont="1" applyFill="1" applyBorder="1" applyAlignment="1">
      <alignment vertical="top" wrapText="1"/>
    </xf>
    <xf numFmtId="0" fontId="8" fillId="7" borderId="8" xfId="0" applyFont="1" applyFill="1" applyBorder="1" applyAlignment="1">
      <alignment horizontal="left" vertical="top"/>
    </xf>
    <xf numFmtId="0" fontId="8" fillId="7" borderId="1" xfId="0" applyFont="1" applyFill="1" applyBorder="1" applyAlignment="1">
      <alignment vertical="top" wrapText="1"/>
    </xf>
    <xf numFmtId="0" fontId="8" fillId="7" borderId="1" xfId="0" applyFont="1" applyFill="1" applyBorder="1" applyAlignment="1">
      <alignment horizontal="center" vertical="top" wrapText="1"/>
    </xf>
    <xf numFmtId="0" fontId="8" fillId="7" borderId="4" xfId="0" applyFont="1" applyFill="1" applyBorder="1" applyAlignment="1">
      <alignment vertical="top" wrapText="1"/>
    </xf>
    <xf numFmtId="0" fontId="9" fillId="8" borderId="10" xfId="0" applyFont="1" applyFill="1" applyBorder="1" applyAlignment="1">
      <alignment horizontal="center" vertical="top"/>
    </xf>
    <xf numFmtId="0" fontId="8" fillId="8" borderId="1" xfId="0" applyFont="1" applyFill="1" applyBorder="1" applyAlignment="1">
      <alignment horizontal="center" vertical="top" wrapText="1"/>
    </xf>
    <xf numFmtId="0" fontId="2" fillId="9" borderId="8" xfId="0" applyFont="1" applyFill="1" applyBorder="1" applyAlignment="1">
      <alignment vertical="top" wrapText="1"/>
    </xf>
    <xf numFmtId="0" fontId="8" fillId="10" borderId="2" xfId="0" applyFont="1" applyFill="1" applyBorder="1" applyAlignment="1">
      <alignment vertical="top" wrapText="1"/>
    </xf>
    <xf numFmtId="0" fontId="2" fillId="9" borderId="5" xfId="0" applyFont="1" applyFill="1" applyBorder="1" applyAlignment="1">
      <alignment horizontal="center" vertical="top" wrapText="1"/>
    </xf>
    <xf numFmtId="0" fontId="4" fillId="0" borderId="2" xfId="0" applyFont="1" applyBorder="1" applyAlignment="1">
      <alignment vertical="top" wrapText="1"/>
    </xf>
    <xf numFmtId="0" fontId="3" fillId="3" borderId="5" xfId="0" applyFont="1" applyFill="1" applyBorder="1" applyAlignment="1">
      <alignment horizontal="center" vertical="top" wrapText="1"/>
    </xf>
    <xf numFmtId="0" fontId="1" fillId="0" borderId="2" xfId="0" applyFont="1" applyBorder="1" applyAlignment="1">
      <alignment vertical="top" wrapText="1"/>
    </xf>
    <xf numFmtId="0" fontId="2" fillId="0" borderId="5" xfId="0" applyFont="1" applyBorder="1" applyAlignment="1">
      <alignment vertical="top" wrapText="1"/>
    </xf>
    <xf numFmtId="0" fontId="2" fillId="0" borderId="0" xfId="0" applyFont="1" applyAlignment="1">
      <alignment horizontal="right" vertical="top" wrapText="1"/>
    </xf>
    <xf numFmtId="0" fontId="2" fillId="0" borderId="0" xfId="0" applyFont="1" applyAlignment="1">
      <alignment vertical="top" wrapText="1"/>
    </xf>
    <xf numFmtId="0" fontId="3" fillId="5" borderId="0" xfId="0" applyFont="1" applyFill="1" applyAlignment="1">
      <alignment vertical="top" wrapText="1"/>
    </xf>
    <xf numFmtId="0" fontId="2" fillId="6" borderId="8" xfId="0" applyFont="1" applyFill="1" applyBorder="1" applyAlignment="1">
      <alignment horizontal="center" vertical="top" wrapText="1"/>
    </xf>
    <xf numFmtId="0" fontId="2" fillId="6" borderId="3" xfId="0" applyFont="1" applyFill="1" applyBorder="1" applyAlignment="1">
      <alignment horizontal="center" vertical="top" wrapText="1"/>
    </xf>
    <xf numFmtId="0" fontId="8" fillId="8" borderId="2" xfId="0" applyFont="1" applyFill="1" applyBorder="1" applyAlignment="1">
      <alignment horizontal="center" vertical="top" wrapText="1"/>
    </xf>
    <xf numFmtId="0" fontId="8" fillId="8" borderId="5" xfId="0" applyFont="1" applyFill="1" applyBorder="1" applyAlignment="1">
      <alignment horizontal="center" vertical="top" wrapText="1"/>
    </xf>
    <xf numFmtId="0" fontId="2" fillId="3" borderId="5" xfId="0" applyFont="1" applyFill="1" applyBorder="1" applyAlignment="1">
      <alignment vertical="top" wrapText="1"/>
    </xf>
    <xf numFmtId="0" fontId="2" fillId="0" borderId="2" xfId="0" applyFont="1" applyBorder="1" applyAlignment="1">
      <alignment vertical="top" wrapText="1"/>
    </xf>
    <xf numFmtId="0" fontId="2" fillId="5" borderId="0" xfId="0" applyFont="1" applyFill="1" applyAlignment="1">
      <alignment vertical="top" wrapText="1"/>
    </xf>
    <xf numFmtId="0" fontId="3" fillId="6" borderId="5" xfId="0" applyFont="1" applyFill="1" applyBorder="1" applyAlignment="1">
      <alignment horizontal="right" vertical="top" wrapText="1"/>
    </xf>
    <xf numFmtId="0" fontId="3" fillId="6" borderId="5" xfId="0" applyFont="1" applyFill="1" applyBorder="1" applyAlignment="1">
      <alignment vertical="top" wrapText="1"/>
    </xf>
    <xf numFmtId="0" fontId="5" fillId="6" borderId="5" xfId="0" applyFont="1" applyFill="1" applyBorder="1" applyAlignment="1">
      <alignment vertical="top" wrapText="1"/>
    </xf>
    <xf numFmtId="0" fontId="11" fillId="0" borderId="0" xfId="0" applyFont="1" applyAlignment="1">
      <alignment vertical="top"/>
    </xf>
    <xf numFmtId="0" fontId="12" fillId="0" borderId="0" xfId="0" applyFont="1" applyAlignment="1">
      <alignment vertical="center"/>
    </xf>
    <xf numFmtId="0" fontId="7" fillId="6" borderId="0" xfId="0" applyFont="1" applyFill="1" applyAlignment="1">
      <alignment horizontal="left" vertical="top"/>
    </xf>
    <xf numFmtId="0" fontId="7" fillId="6" borderId="9" xfId="0" applyFont="1" applyFill="1" applyBorder="1" applyAlignment="1">
      <alignment horizontal="left" vertical="top"/>
    </xf>
    <xf numFmtId="0" fontId="2" fillId="9" borderId="6" xfId="0" applyFont="1" applyFill="1" applyBorder="1" applyAlignment="1">
      <alignment vertical="top" wrapText="1"/>
    </xf>
    <xf numFmtId="0" fontId="2" fillId="9" borderId="7" xfId="0" applyFont="1" applyFill="1" applyBorder="1" applyAlignment="1">
      <alignment vertical="top" wrapText="1"/>
    </xf>
    <xf numFmtId="0" fontId="2" fillId="9" borderId="3" xfId="0" applyFont="1" applyFill="1" applyBorder="1" applyAlignment="1">
      <alignment vertical="top" wrapText="1"/>
    </xf>
    <xf numFmtId="0" fontId="3" fillId="0" borderId="6" xfId="0" applyFont="1" applyBorder="1" applyAlignment="1">
      <alignment horizontal="right" vertical="top" wrapText="1"/>
    </xf>
    <xf numFmtId="0" fontId="3" fillId="0" borderId="7" xfId="0" applyFont="1" applyBorder="1" applyAlignment="1">
      <alignment horizontal="right" vertical="top" wrapText="1"/>
    </xf>
    <xf numFmtId="0" fontId="3" fillId="0" borderId="3" xfId="0" applyFont="1" applyBorder="1" applyAlignment="1">
      <alignment horizontal="right" vertical="top" wrapText="1"/>
    </xf>
    <xf numFmtId="0" fontId="2" fillId="0" borderId="6" xfId="0" applyFont="1" applyBorder="1" applyAlignment="1">
      <alignment horizontal="right" vertical="top" wrapText="1"/>
    </xf>
    <xf numFmtId="0" fontId="2" fillId="0" borderId="7" xfId="0" applyFont="1" applyBorder="1" applyAlignment="1">
      <alignment horizontal="right" vertical="top" wrapText="1"/>
    </xf>
    <xf numFmtId="0" fontId="2" fillId="0" borderId="3" xfId="0" applyFont="1" applyBorder="1" applyAlignment="1">
      <alignment horizontal="right" vertical="top" wrapText="1"/>
    </xf>
    <xf numFmtId="0" fontId="8" fillId="10" borderId="6" xfId="0" applyFont="1" applyFill="1" applyBorder="1" applyAlignment="1">
      <alignment vertical="top" wrapText="1"/>
    </xf>
    <xf numFmtId="0" fontId="8" fillId="10" borderId="7" xfId="0" applyFont="1" applyFill="1" applyBorder="1" applyAlignment="1">
      <alignment vertical="top" wrapText="1"/>
    </xf>
    <xf numFmtId="0" fontId="8" fillId="10" borderId="3" xfId="0" applyFont="1" applyFill="1" applyBorder="1" applyAlignment="1">
      <alignment vertical="top" wrapText="1"/>
    </xf>
    <xf numFmtId="0" fontId="6" fillId="9" borderId="6" xfId="0" applyFont="1" applyFill="1" applyBorder="1" applyAlignment="1">
      <alignment horizontal="center" vertical="top" wrapText="1"/>
    </xf>
    <xf numFmtId="0" fontId="6" fillId="9" borderId="7" xfId="0" applyFont="1" applyFill="1" applyBorder="1" applyAlignment="1">
      <alignment horizontal="center" vertical="top" wrapText="1"/>
    </xf>
    <xf numFmtId="0" fontId="6" fillId="9" borderId="3" xfId="0" applyFont="1" applyFill="1" applyBorder="1" applyAlignment="1">
      <alignment horizontal="center" vertical="top" wrapText="1"/>
    </xf>
    <xf numFmtId="0" fontId="8" fillId="10" borderId="6" xfId="0" applyFont="1" applyFill="1" applyBorder="1" applyAlignment="1">
      <alignment horizontal="center" vertical="top" wrapText="1"/>
    </xf>
    <xf numFmtId="0" fontId="8" fillId="10" borderId="7" xfId="0" applyFont="1" applyFill="1" applyBorder="1" applyAlignment="1">
      <alignment horizontal="center" vertical="top" wrapText="1"/>
    </xf>
    <xf numFmtId="0" fontId="8" fillId="10" borderId="3" xfId="0" applyFont="1" applyFill="1" applyBorder="1" applyAlignment="1">
      <alignment horizontal="center" vertical="top" wrapText="1"/>
    </xf>
    <xf numFmtId="0" fontId="8" fillId="8" borderId="6" xfId="0" applyFont="1" applyFill="1" applyBorder="1" applyAlignment="1">
      <alignment horizontal="center" vertical="top" wrapText="1"/>
    </xf>
    <xf numFmtId="0" fontId="8" fillId="8" borderId="3" xfId="0" applyFont="1" applyFill="1" applyBorder="1" applyAlignment="1">
      <alignment horizontal="center" vertical="top" wrapText="1"/>
    </xf>
    <xf numFmtId="0" fontId="2" fillId="6" borderId="6" xfId="0" applyFont="1" applyFill="1" applyBorder="1" applyAlignment="1">
      <alignment horizontal="center" vertical="top" wrapText="1"/>
    </xf>
    <xf numFmtId="0" fontId="2" fillId="6" borderId="3" xfId="0" applyFont="1" applyFill="1" applyBorder="1" applyAlignment="1">
      <alignment horizontal="center" vertical="top" wrapText="1"/>
    </xf>
    <xf numFmtId="0" fontId="6" fillId="9" borderId="6" xfId="0" applyFont="1" applyFill="1" applyBorder="1" applyAlignment="1">
      <alignment horizontal="center" vertical="top"/>
    </xf>
    <xf numFmtId="0" fontId="6" fillId="9" borderId="7" xfId="0" applyFont="1" applyFill="1" applyBorder="1" applyAlignment="1">
      <alignment horizontal="center" vertical="top"/>
    </xf>
    <xf numFmtId="0" fontId="6" fillId="9" borderId="3" xfId="0" applyFont="1" applyFill="1" applyBorder="1" applyAlignment="1">
      <alignment horizontal="center" vertical="top"/>
    </xf>
    <xf numFmtId="0" fontId="8" fillId="10" borderId="6" xfId="0" applyFont="1" applyFill="1" applyBorder="1" applyAlignment="1">
      <alignment horizontal="center" vertical="top"/>
    </xf>
    <xf numFmtId="0" fontId="8" fillId="10" borderId="7" xfId="0" applyFont="1" applyFill="1" applyBorder="1" applyAlignment="1">
      <alignment horizontal="center" vertical="top"/>
    </xf>
    <xf numFmtId="0" fontId="8" fillId="10" borderId="3" xfId="0" applyFont="1" applyFill="1" applyBorder="1" applyAlignment="1">
      <alignment horizontal="center" vertical="top"/>
    </xf>
  </cellXfs>
  <cellStyles count="1">
    <cellStyle name="Įprastas" xfId="0" builtinId="0"/>
  </cellStyles>
  <dxfs count="0"/>
  <tableStyles count="0" defaultTableStyle="TableStyleMedium2" defaultPivotStyle="PivotStyleLight16"/>
  <colors>
    <mruColors>
      <color rgb="FFF2F1F0"/>
      <color rgb="FF44BBA4"/>
      <color rgb="FF7E47FF"/>
      <color rgb="FFCCD3FF"/>
      <color rgb="FF390A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90A6F"/>
  </sheetPr>
  <dimension ref="A1:N86"/>
  <sheetViews>
    <sheetView tabSelected="1" zoomScale="85" zoomScaleNormal="85" workbookViewId="0">
      <pane ySplit="4" topLeftCell="A32" activePane="bottomLeft" state="frozen"/>
      <selection activeCell="B1" sqref="B1"/>
      <selection pane="bottomLeft" activeCell="D57" sqref="D57"/>
    </sheetView>
  </sheetViews>
  <sheetFormatPr defaultColWidth="8.7265625" defaultRowHeight="10" x14ac:dyDescent="0.35"/>
  <cols>
    <col min="1" max="1" width="7.7265625" style="1" bestFit="1" customWidth="1"/>
    <col min="2" max="2" width="66.7265625" style="1" bestFit="1" customWidth="1"/>
    <col min="3" max="3" width="12.1796875" style="1" customWidth="1"/>
    <col min="4" max="4" width="20.54296875" style="1" customWidth="1"/>
    <col min="5" max="5" width="15.54296875" style="1" customWidth="1"/>
    <col min="6" max="6" width="12.81640625" style="1" customWidth="1"/>
    <col min="7" max="7" width="13" style="1" customWidth="1"/>
    <col min="8" max="8" width="13.453125" style="1" customWidth="1"/>
    <col min="9" max="9" width="19.54296875" style="1" customWidth="1"/>
    <col min="10" max="10" width="24.7265625" style="1" customWidth="1"/>
    <col min="11" max="11" width="54.7265625" style="1" customWidth="1"/>
    <col min="12" max="12" width="21.81640625" style="1" customWidth="1"/>
    <col min="13" max="16384" width="8.7265625" style="1"/>
  </cols>
  <sheetData>
    <row r="1" spans="1:12" ht="12" customHeight="1" x14ac:dyDescent="0.35">
      <c r="A1" s="43" t="s">
        <v>95</v>
      </c>
      <c r="B1" s="43"/>
      <c r="C1" s="43"/>
      <c r="D1" s="43"/>
      <c r="E1" s="43"/>
      <c r="F1" s="43"/>
      <c r="G1" s="43"/>
      <c r="H1" s="43"/>
      <c r="I1" s="43"/>
      <c r="J1" s="43"/>
      <c r="K1" s="43"/>
      <c r="L1" s="43"/>
    </row>
    <row r="2" spans="1:12" ht="7.5" customHeight="1" thickBot="1" x14ac:dyDescent="0.4">
      <c r="A2" s="44"/>
      <c r="B2" s="44"/>
      <c r="C2" s="44"/>
      <c r="D2" s="44"/>
      <c r="E2" s="44"/>
      <c r="F2" s="44"/>
      <c r="G2" s="44"/>
      <c r="H2" s="44"/>
      <c r="I2" s="44"/>
      <c r="J2" s="44"/>
      <c r="K2" s="44"/>
      <c r="L2" s="44"/>
    </row>
    <row r="3" spans="1:12" ht="72.75" customHeight="1" thickBot="1" x14ac:dyDescent="0.4">
      <c r="A3" s="15" t="s">
        <v>0</v>
      </c>
      <c r="B3" s="16" t="s">
        <v>66</v>
      </c>
      <c r="C3" s="16" t="s">
        <v>67</v>
      </c>
      <c r="D3" s="16" t="s">
        <v>69</v>
      </c>
      <c r="E3" s="16" t="s">
        <v>1</v>
      </c>
      <c r="F3" s="17" t="s">
        <v>2</v>
      </c>
      <c r="G3" s="17" t="s">
        <v>3</v>
      </c>
      <c r="H3" s="17" t="s">
        <v>4</v>
      </c>
      <c r="I3" s="17" t="s">
        <v>59</v>
      </c>
      <c r="J3" s="18" t="s">
        <v>96</v>
      </c>
      <c r="K3" s="16" t="s">
        <v>68</v>
      </c>
      <c r="L3" s="18" t="s">
        <v>60</v>
      </c>
    </row>
    <row r="4" spans="1:12" ht="15" customHeight="1" thickBot="1" x14ac:dyDescent="0.4">
      <c r="A4" s="19">
        <v>1</v>
      </c>
      <c r="B4" s="20">
        <v>2</v>
      </c>
      <c r="C4" s="20">
        <v>3</v>
      </c>
      <c r="D4" s="20">
        <v>4</v>
      </c>
      <c r="E4" s="20">
        <v>5</v>
      </c>
      <c r="F4" s="20">
        <v>6</v>
      </c>
      <c r="G4" s="20">
        <v>7</v>
      </c>
      <c r="H4" s="20">
        <v>8</v>
      </c>
      <c r="I4" s="20">
        <v>9</v>
      </c>
      <c r="J4" s="20">
        <v>10</v>
      </c>
      <c r="K4" s="20">
        <v>11</v>
      </c>
      <c r="L4" s="20">
        <v>12</v>
      </c>
    </row>
    <row r="5" spans="1:12" ht="15" customHeight="1" thickBot="1" x14ac:dyDescent="0.4">
      <c r="A5" s="21" t="s">
        <v>5</v>
      </c>
      <c r="B5" s="45" t="s">
        <v>252</v>
      </c>
      <c r="C5" s="46"/>
      <c r="D5" s="46"/>
      <c r="E5" s="46"/>
      <c r="F5" s="46"/>
      <c r="G5" s="46"/>
      <c r="H5" s="46"/>
      <c r="I5" s="46"/>
      <c r="J5" s="46"/>
      <c r="K5" s="46"/>
      <c r="L5" s="47"/>
    </row>
    <row r="6" spans="1:12" ht="27" customHeight="1" thickBot="1" x14ac:dyDescent="0.4">
      <c r="A6" s="2" t="s">
        <v>6</v>
      </c>
      <c r="B6" s="3" t="s">
        <v>18</v>
      </c>
      <c r="C6" s="39"/>
      <c r="D6" s="5"/>
      <c r="E6" s="6">
        <v>0</v>
      </c>
      <c r="F6" s="39"/>
      <c r="G6" s="39"/>
      <c r="H6" s="39"/>
      <c r="I6" s="39"/>
      <c r="J6" s="39"/>
      <c r="K6" s="39"/>
      <c r="L6" s="39"/>
    </row>
    <row r="7" spans="1:12" ht="22.5" customHeight="1" thickBot="1" x14ac:dyDescent="0.4">
      <c r="A7" s="2" t="s">
        <v>7</v>
      </c>
      <c r="B7" s="38"/>
      <c r="C7" s="8" t="s">
        <v>8</v>
      </c>
      <c r="D7" s="39"/>
      <c r="E7" s="39"/>
      <c r="F7" s="5">
        <f>'Išlaidos darbuotojams'!G9</f>
        <v>0</v>
      </c>
      <c r="G7" s="5">
        <f>'Išlaidos investicijoms'!D8</f>
        <v>0</v>
      </c>
      <c r="H7" s="5">
        <f>'Išlaidos medžiagoms'!E8</f>
        <v>0</v>
      </c>
      <c r="I7" s="5">
        <f>'Išlaidos paslaugoms'!C8</f>
        <v>0</v>
      </c>
      <c r="J7" s="5">
        <f>0.05*(F7+G7+H7+I7)</f>
        <v>0</v>
      </c>
      <c r="K7" s="5">
        <f>SUM(F7:J7)</f>
        <v>0</v>
      </c>
      <c r="L7" s="40"/>
    </row>
    <row r="8" spans="1:12" ht="10.5" thickBot="1" x14ac:dyDescent="0.4">
      <c r="A8" s="2" t="s">
        <v>9</v>
      </c>
      <c r="B8" s="38"/>
      <c r="C8" s="8" t="s">
        <v>10</v>
      </c>
      <c r="D8" s="39"/>
      <c r="E8" s="39"/>
      <c r="F8" s="5">
        <f>'Išlaidos darbuotojams'!G14</f>
        <v>0</v>
      </c>
      <c r="G8" s="5">
        <f>'Išlaidos investicijoms'!D12</f>
        <v>0</v>
      </c>
      <c r="H8" s="5">
        <f>'Išlaidos medžiagoms'!E12</f>
        <v>0</v>
      </c>
      <c r="I8" s="5">
        <f>'Išlaidos paslaugoms'!C12</f>
        <v>0</v>
      </c>
      <c r="J8" s="5">
        <f t="shared" ref="J8:J9" si="0">0.05*(F8+G8+H8+I8)</f>
        <v>0</v>
      </c>
      <c r="K8" s="5">
        <f>SUM(F8:J8)</f>
        <v>0</v>
      </c>
      <c r="L8" s="40"/>
    </row>
    <row r="9" spans="1:12" ht="10.5" thickBot="1" x14ac:dyDescent="0.4">
      <c r="A9" s="2" t="s">
        <v>98</v>
      </c>
      <c r="B9" s="38"/>
      <c r="C9" s="8" t="s">
        <v>97</v>
      </c>
      <c r="D9" s="39"/>
      <c r="E9" s="39"/>
      <c r="F9" s="5">
        <f>'Išlaidos darbuotojams'!G19</f>
        <v>0</v>
      </c>
      <c r="G9" s="5">
        <f>'Išlaidos investicijoms'!D16</f>
        <v>0</v>
      </c>
      <c r="H9" s="5">
        <f>'Išlaidos medžiagoms'!E16</f>
        <v>0</v>
      </c>
      <c r="I9" s="5">
        <f>'Išlaidos paslaugoms'!C16</f>
        <v>0</v>
      </c>
      <c r="J9" s="5">
        <f t="shared" si="0"/>
        <v>0</v>
      </c>
      <c r="K9" s="5">
        <f>SUM(F9:J9)</f>
        <v>0</v>
      </c>
      <c r="L9" s="40"/>
    </row>
    <row r="10" spans="1:12" ht="10.5" thickBot="1" x14ac:dyDescent="0.4">
      <c r="A10" s="2" t="s">
        <v>11</v>
      </c>
      <c r="B10" s="38"/>
      <c r="C10" s="5" t="s">
        <v>11</v>
      </c>
      <c r="D10" s="39"/>
      <c r="E10" s="39"/>
      <c r="F10" s="10"/>
      <c r="G10" s="5"/>
      <c r="H10" s="5"/>
      <c r="I10" s="5"/>
      <c r="J10" s="5"/>
      <c r="K10" s="5"/>
      <c r="L10" s="40"/>
    </row>
    <row r="11" spans="1:12" ht="12.65" customHeight="1" thickBot="1" x14ac:dyDescent="0.4">
      <c r="A11" s="2"/>
      <c r="B11" s="48" t="s">
        <v>70</v>
      </c>
      <c r="C11" s="49"/>
      <c r="D11" s="49"/>
      <c r="E11" s="49"/>
      <c r="F11" s="49"/>
      <c r="G11" s="49"/>
      <c r="H11" s="49"/>
      <c r="I11" s="49"/>
      <c r="J11" s="49"/>
      <c r="K11" s="50"/>
      <c r="L11" s="5">
        <f>SUM(K7:K9)*E6</f>
        <v>0</v>
      </c>
    </row>
    <row r="12" spans="1:12" ht="27" customHeight="1" thickBot="1" x14ac:dyDescent="0.4">
      <c r="A12" s="2" t="s">
        <v>12</v>
      </c>
      <c r="B12" s="3" t="s">
        <v>18</v>
      </c>
      <c r="C12" s="4"/>
      <c r="D12" s="5"/>
      <c r="E12" s="6">
        <v>0</v>
      </c>
      <c r="F12" s="4"/>
      <c r="G12" s="4"/>
      <c r="H12" s="4"/>
      <c r="I12" s="4"/>
      <c r="J12" s="4"/>
      <c r="K12" s="4"/>
      <c r="L12" s="39"/>
    </row>
    <row r="13" spans="1:12" ht="23.25" customHeight="1" thickBot="1" x14ac:dyDescent="0.4">
      <c r="A13" s="2" t="s">
        <v>13</v>
      </c>
      <c r="B13" s="7"/>
      <c r="C13" s="6" t="s">
        <v>14</v>
      </c>
      <c r="D13" s="4"/>
      <c r="E13" s="4"/>
      <c r="F13" s="5">
        <f>'Išlaidos darbuotojams'!G26</f>
        <v>0</v>
      </c>
      <c r="G13" s="5">
        <f>'Išlaidos investicijoms'!D22</f>
        <v>0</v>
      </c>
      <c r="H13" s="5">
        <f>'Išlaidos medžiagoms'!E23</f>
        <v>0</v>
      </c>
      <c r="I13" s="5">
        <f>'Išlaidos paslaugoms'!C23</f>
        <v>0</v>
      </c>
      <c r="J13" s="5">
        <f>0.05*(F13+G13+H13+I13)</f>
        <v>0</v>
      </c>
      <c r="K13" s="5">
        <f>SUM(F13:J13)</f>
        <v>0</v>
      </c>
      <c r="L13" s="40"/>
    </row>
    <row r="14" spans="1:12" ht="10.5" thickBot="1" x14ac:dyDescent="0.4">
      <c r="A14" s="2" t="s">
        <v>15</v>
      </c>
      <c r="B14" s="7"/>
      <c r="C14" s="6" t="s">
        <v>16</v>
      </c>
      <c r="D14" s="4"/>
      <c r="E14" s="4"/>
      <c r="F14" s="5">
        <f>'Išlaidos darbuotojams'!G31</f>
        <v>0</v>
      </c>
      <c r="G14" s="5">
        <f>'Išlaidos investicijoms'!D26</f>
        <v>0</v>
      </c>
      <c r="H14" s="5">
        <f>'Išlaidos medžiagoms'!E27</f>
        <v>0</v>
      </c>
      <c r="I14" s="5">
        <f>'Išlaidos paslaugoms'!C27</f>
        <v>0</v>
      </c>
      <c r="J14" s="5">
        <f>0.05*(F14+G14+H14+I14)</f>
        <v>0</v>
      </c>
      <c r="K14" s="5">
        <f>SUM(F14:J14)</f>
        <v>0</v>
      </c>
      <c r="L14" s="40"/>
    </row>
    <row r="15" spans="1:12" ht="10.5" thickBot="1" x14ac:dyDescent="0.4">
      <c r="A15" s="2" t="s">
        <v>98</v>
      </c>
      <c r="B15" s="7"/>
      <c r="C15" s="8" t="s">
        <v>140</v>
      </c>
      <c r="D15" s="4"/>
      <c r="E15" s="4"/>
      <c r="F15" s="5">
        <f>'Išlaidos darbuotojams'!G36</f>
        <v>0</v>
      </c>
      <c r="G15" s="5">
        <f>'Išlaidos investicijoms'!D30</f>
        <v>0</v>
      </c>
      <c r="H15" s="5">
        <f>'Išlaidos medžiagoms'!E31</f>
        <v>0</v>
      </c>
      <c r="I15" s="5">
        <f>'Išlaidos paslaugoms'!C31</f>
        <v>0</v>
      </c>
      <c r="J15" s="5">
        <f>0.05*(F15+G15+H15+I15)</f>
        <v>0</v>
      </c>
      <c r="K15" s="5">
        <f>SUM(F15:J15)</f>
        <v>0</v>
      </c>
      <c r="L15" s="40"/>
    </row>
    <row r="16" spans="1:12" ht="10.5" thickBot="1" x14ac:dyDescent="0.4">
      <c r="A16" s="2" t="s">
        <v>11</v>
      </c>
      <c r="B16" s="7"/>
      <c r="C16" s="6" t="s">
        <v>51</v>
      </c>
      <c r="D16" s="4"/>
      <c r="E16" s="4"/>
      <c r="F16" s="10"/>
      <c r="G16" s="5"/>
      <c r="H16" s="5"/>
      <c r="I16" s="5"/>
      <c r="J16" s="5"/>
      <c r="K16" s="5"/>
      <c r="L16" s="39"/>
    </row>
    <row r="17" spans="1:12" ht="10.5" thickBot="1" x14ac:dyDescent="0.4">
      <c r="A17" s="2"/>
      <c r="B17" s="48" t="s">
        <v>71</v>
      </c>
      <c r="C17" s="49"/>
      <c r="D17" s="49"/>
      <c r="E17" s="49"/>
      <c r="F17" s="49"/>
      <c r="G17" s="49"/>
      <c r="H17" s="49"/>
      <c r="I17" s="49"/>
      <c r="J17" s="49"/>
      <c r="K17" s="50"/>
      <c r="L17" s="11">
        <f>SUM(K13:K15)*E12</f>
        <v>0</v>
      </c>
    </row>
    <row r="18" spans="1:12" ht="10.5" thickBot="1" x14ac:dyDescent="0.4">
      <c r="A18" s="2" t="s">
        <v>99</v>
      </c>
      <c r="B18" s="3" t="s">
        <v>18</v>
      </c>
      <c r="C18" s="4"/>
      <c r="D18" s="5"/>
      <c r="E18" s="6">
        <v>0</v>
      </c>
      <c r="F18" s="4"/>
      <c r="G18" s="4"/>
      <c r="H18" s="4"/>
      <c r="I18" s="4"/>
      <c r="J18" s="4"/>
      <c r="K18" s="4"/>
      <c r="L18" s="39"/>
    </row>
    <row r="19" spans="1:12" ht="22.5" customHeight="1" thickBot="1" x14ac:dyDescent="0.4">
      <c r="A19" s="2" t="s">
        <v>100</v>
      </c>
      <c r="B19" s="7"/>
      <c r="C19" s="8" t="s">
        <v>119</v>
      </c>
      <c r="D19" s="4"/>
      <c r="E19" s="4"/>
      <c r="F19" s="5">
        <f>'Išlaidos darbuotojams'!G43</f>
        <v>0</v>
      </c>
      <c r="G19" s="5">
        <f>'Išlaidos investicijoms'!D36</f>
        <v>0</v>
      </c>
      <c r="H19" s="5">
        <f>'Išlaidos medžiagoms'!E38</f>
        <v>0</v>
      </c>
      <c r="I19" s="5">
        <f>'Išlaidos paslaugoms'!C38</f>
        <v>0</v>
      </c>
      <c r="J19" s="5">
        <f>0.05*(F19+G19+H19+I19)</f>
        <v>0</v>
      </c>
      <c r="K19" s="5">
        <f>SUM(F19:J19)</f>
        <v>0</v>
      </c>
      <c r="L19" s="40"/>
    </row>
    <row r="20" spans="1:12" ht="10.5" thickBot="1" x14ac:dyDescent="0.4">
      <c r="A20" s="2" t="s">
        <v>101</v>
      </c>
      <c r="B20" s="7"/>
      <c r="C20" s="8" t="s">
        <v>120</v>
      </c>
      <c r="D20" s="4"/>
      <c r="E20" s="4"/>
      <c r="F20" s="5">
        <f>'Išlaidos darbuotojams'!G48</f>
        <v>0</v>
      </c>
      <c r="G20" s="5">
        <f>'Išlaidos investicijoms'!D40</f>
        <v>0</v>
      </c>
      <c r="H20" s="5">
        <f>'Išlaidos medžiagoms'!E42</f>
        <v>0</v>
      </c>
      <c r="I20" s="5">
        <f>'Išlaidos paslaugoms'!C42</f>
        <v>0</v>
      </c>
      <c r="J20" s="5">
        <f>0.05*(F20+G20+H20+I20)</f>
        <v>0</v>
      </c>
      <c r="K20" s="5">
        <f>SUM(F20:J20)</f>
        <v>0</v>
      </c>
      <c r="L20" s="40"/>
    </row>
    <row r="21" spans="1:12" ht="10.5" thickBot="1" x14ac:dyDescent="0.4">
      <c r="A21" s="2" t="s">
        <v>102</v>
      </c>
      <c r="B21" s="7"/>
      <c r="C21" s="8" t="s">
        <v>121</v>
      </c>
      <c r="D21" s="4"/>
      <c r="E21" s="4"/>
      <c r="F21" s="5">
        <f>'Išlaidos darbuotojams'!G53</f>
        <v>0</v>
      </c>
      <c r="G21" s="5">
        <f>'Išlaidos investicijoms'!D44</f>
        <v>0</v>
      </c>
      <c r="H21" s="5">
        <f>'Išlaidos medžiagoms'!E46</f>
        <v>0</v>
      </c>
      <c r="I21" s="5">
        <f>'Išlaidos paslaugoms'!C46</f>
        <v>0</v>
      </c>
      <c r="J21" s="5">
        <f>0.05*(F21+G21+H21+I21)</f>
        <v>0</v>
      </c>
      <c r="K21" s="5">
        <f>SUM(F21:J21)</f>
        <v>0</v>
      </c>
      <c r="L21" s="40"/>
    </row>
    <row r="22" spans="1:12" ht="10.5" thickBot="1" x14ac:dyDescent="0.4">
      <c r="A22" s="2" t="s">
        <v>11</v>
      </c>
      <c r="B22" s="7"/>
      <c r="C22" s="5" t="s">
        <v>11</v>
      </c>
      <c r="D22" s="4"/>
      <c r="E22" s="4"/>
      <c r="F22" s="10"/>
      <c r="G22" s="5"/>
      <c r="H22" s="5"/>
      <c r="I22" s="5"/>
      <c r="J22" s="5"/>
      <c r="K22" s="5"/>
      <c r="L22" s="40"/>
    </row>
    <row r="23" spans="1:12" ht="12.65" customHeight="1" thickBot="1" x14ac:dyDescent="0.4">
      <c r="A23" s="2"/>
      <c r="B23" s="48" t="s">
        <v>111</v>
      </c>
      <c r="C23" s="49"/>
      <c r="D23" s="49"/>
      <c r="E23" s="49"/>
      <c r="F23" s="49"/>
      <c r="G23" s="49"/>
      <c r="H23" s="49"/>
      <c r="I23" s="49"/>
      <c r="J23" s="49"/>
      <c r="K23" s="50"/>
      <c r="L23" s="5">
        <f>SUM(K19:K21)*E18</f>
        <v>0</v>
      </c>
    </row>
    <row r="24" spans="1:12" ht="10.5" thickBot="1" x14ac:dyDescent="0.4">
      <c r="A24" s="2"/>
      <c r="B24" s="5" t="s">
        <v>11</v>
      </c>
      <c r="C24" s="5"/>
      <c r="D24" s="5"/>
      <c r="E24" s="5"/>
      <c r="F24" s="5"/>
      <c r="G24" s="5"/>
      <c r="H24" s="5"/>
      <c r="I24" s="5"/>
      <c r="J24" s="5"/>
      <c r="K24" s="5"/>
      <c r="L24" s="5" t="s">
        <v>11</v>
      </c>
    </row>
    <row r="25" spans="1:12" ht="10.5" thickBot="1" x14ac:dyDescent="0.4">
      <c r="A25" s="2" t="s">
        <v>103</v>
      </c>
      <c r="B25" s="3" t="s">
        <v>18</v>
      </c>
      <c r="C25" s="4"/>
      <c r="D25" s="5"/>
      <c r="E25" s="6">
        <v>0</v>
      </c>
      <c r="F25" s="4"/>
      <c r="G25" s="4"/>
      <c r="H25" s="4"/>
      <c r="I25" s="4"/>
      <c r="J25" s="4"/>
      <c r="K25" s="4"/>
      <c r="L25" s="4"/>
    </row>
    <row r="26" spans="1:12" ht="22.5" customHeight="1" thickBot="1" x14ac:dyDescent="0.4">
      <c r="A26" s="2" t="s">
        <v>104</v>
      </c>
      <c r="B26" s="7"/>
      <c r="C26" s="8" t="s">
        <v>122</v>
      </c>
      <c r="D26" s="4"/>
      <c r="E26" s="4"/>
      <c r="F26" s="5">
        <f>'Išlaidos darbuotojams'!G60</f>
        <v>0</v>
      </c>
      <c r="G26" s="5">
        <f>'Išlaidos investicijoms'!D50</f>
        <v>0</v>
      </c>
      <c r="H26" s="5">
        <f>'Išlaidos medžiagoms'!E53</f>
        <v>0</v>
      </c>
      <c r="I26" s="5">
        <f>'Išlaidos paslaugoms'!C53</f>
        <v>0</v>
      </c>
      <c r="J26" s="5">
        <f>0.05*(F26+G26+H26+I26)</f>
        <v>0</v>
      </c>
      <c r="K26" s="5">
        <f>SUM(F26:J26)</f>
        <v>0</v>
      </c>
      <c r="L26" s="9"/>
    </row>
    <row r="27" spans="1:12" ht="10.5" thickBot="1" x14ac:dyDescent="0.4">
      <c r="A27" s="2" t="s">
        <v>105</v>
      </c>
      <c r="B27" s="7"/>
      <c r="C27" s="8" t="s">
        <v>123</v>
      </c>
      <c r="D27" s="4"/>
      <c r="E27" s="4"/>
      <c r="F27" s="5">
        <f>'Išlaidos darbuotojams'!G65</f>
        <v>0</v>
      </c>
      <c r="G27" s="5">
        <f>'Išlaidos investicijoms'!D54</f>
        <v>0</v>
      </c>
      <c r="H27" s="5">
        <f>'Išlaidos medžiagoms'!E57</f>
        <v>0</v>
      </c>
      <c r="I27" s="5">
        <f>'Išlaidos paslaugoms'!C57</f>
        <v>0</v>
      </c>
      <c r="J27" s="5">
        <f t="shared" ref="J27:J28" si="1">0.05*(F27+G27+H27+I27)</f>
        <v>0</v>
      </c>
      <c r="K27" s="5">
        <f t="shared" ref="K27:K28" si="2">SUM(F27:J27)</f>
        <v>0</v>
      </c>
      <c r="L27" s="9"/>
    </row>
    <row r="28" spans="1:12" ht="10.5" thickBot="1" x14ac:dyDescent="0.4">
      <c r="A28" s="2" t="s">
        <v>106</v>
      </c>
      <c r="B28" s="7"/>
      <c r="C28" s="8" t="s">
        <v>124</v>
      </c>
      <c r="D28" s="4"/>
      <c r="E28" s="4"/>
      <c r="F28" s="5">
        <f>'Išlaidos darbuotojams'!G70</f>
        <v>0</v>
      </c>
      <c r="G28" s="5">
        <f>'Išlaidos investicijoms'!D58</f>
        <v>0</v>
      </c>
      <c r="H28" s="5">
        <f>'Išlaidos medžiagoms'!E61</f>
        <v>0</v>
      </c>
      <c r="I28" s="5">
        <f>'Išlaidos paslaugoms'!C61</f>
        <v>0</v>
      </c>
      <c r="J28" s="5">
        <f t="shared" si="1"/>
        <v>0</v>
      </c>
      <c r="K28" s="5">
        <f t="shared" si="2"/>
        <v>0</v>
      </c>
      <c r="L28" s="9"/>
    </row>
    <row r="29" spans="1:12" ht="10.5" thickBot="1" x14ac:dyDescent="0.4">
      <c r="A29" s="2" t="s">
        <v>11</v>
      </c>
      <c r="B29" s="7"/>
      <c r="C29" s="5" t="s">
        <v>11</v>
      </c>
      <c r="D29" s="4"/>
      <c r="E29" s="4"/>
      <c r="F29" s="10"/>
      <c r="G29" s="5"/>
      <c r="H29" s="5"/>
      <c r="I29" s="5"/>
      <c r="J29" s="5"/>
      <c r="K29" s="5"/>
      <c r="L29" s="40"/>
    </row>
    <row r="30" spans="1:12" ht="12.65" customHeight="1" thickBot="1" x14ac:dyDescent="0.4">
      <c r="A30" s="2"/>
      <c r="B30" s="48" t="s">
        <v>112</v>
      </c>
      <c r="C30" s="49"/>
      <c r="D30" s="49"/>
      <c r="E30" s="49"/>
      <c r="F30" s="49"/>
      <c r="G30" s="49"/>
      <c r="H30" s="49"/>
      <c r="I30" s="49"/>
      <c r="J30" s="49"/>
      <c r="K30" s="50"/>
      <c r="L30" s="5">
        <f>SUM(K26:K27)*E25</f>
        <v>0</v>
      </c>
    </row>
    <row r="31" spans="1:12" ht="10.5" thickBot="1" x14ac:dyDescent="0.4">
      <c r="A31" s="2" t="s">
        <v>107</v>
      </c>
      <c r="B31" s="3" t="s">
        <v>18</v>
      </c>
      <c r="C31" s="4"/>
      <c r="D31" s="5"/>
      <c r="E31" s="6">
        <v>0</v>
      </c>
      <c r="F31" s="4"/>
      <c r="G31" s="4"/>
      <c r="H31" s="4"/>
      <c r="I31" s="4"/>
      <c r="J31" s="4"/>
      <c r="K31" s="4"/>
      <c r="L31" s="39"/>
    </row>
    <row r="32" spans="1:12" ht="22.5" customHeight="1" thickBot="1" x14ac:dyDescent="0.4">
      <c r="A32" s="2" t="s">
        <v>108</v>
      </c>
      <c r="B32" s="7"/>
      <c r="C32" s="8" t="s">
        <v>125</v>
      </c>
      <c r="D32" s="4"/>
      <c r="E32" s="4"/>
      <c r="F32" s="5">
        <f>'Išlaidos darbuotojams'!G77</f>
        <v>0</v>
      </c>
      <c r="G32" s="5">
        <f>'Išlaidos investicijoms'!D64</f>
        <v>0</v>
      </c>
      <c r="H32" s="5">
        <f>'Išlaidos medžiagoms'!E68</f>
        <v>0</v>
      </c>
      <c r="I32" s="5">
        <f>'Išlaidos paslaugoms'!C68</f>
        <v>0</v>
      </c>
      <c r="J32" s="5">
        <f>0.05*(F32+G32+H32+I32)</f>
        <v>0</v>
      </c>
      <c r="K32" s="5">
        <f>SUM(F32:J32)</f>
        <v>0</v>
      </c>
      <c r="L32" s="40"/>
    </row>
    <row r="33" spans="1:14" ht="10.5" thickBot="1" x14ac:dyDescent="0.4">
      <c r="A33" s="2" t="s">
        <v>109</v>
      </c>
      <c r="B33" s="7"/>
      <c r="C33" s="8" t="s">
        <v>126</v>
      </c>
      <c r="D33" s="4"/>
      <c r="E33" s="4"/>
      <c r="F33" s="5">
        <f>'Išlaidos darbuotojams'!G82</f>
        <v>0</v>
      </c>
      <c r="G33" s="5">
        <f>'Išlaidos investicijoms'!D68</f>
        <v>0</v>
      </c>
      <c r="H33" s="5">
        <f>'Išlaidos medžiagoms'!E72</f>
        <v>0</v>
      </c>
      <c r="I33" s="5">
        <f>'Išlaidos paslaugoms'!C72</f>
        <v>0</v>
      </c>
      <c r="J33" s="5">
        <f t="shared" ref="J33:J34" si="3">0.05*(F33+G33+H33+I33)</f>
        <v>0</v>
      </c>
      <c r="K33" s="5">
        <f t="shared" ref="K33:K34" si="4">SUM(F33:J33)</f>
        <v>0</v>
      </c>
      <c r="L33" s="40"/>
    </row>
    <row r="34" spans="1:14" ht="10.5" thickBot="1" x14ac:dyDescent="0.4">
      <c r="A34" s="2" t="s">
        <v>110</v>
      </c>
      <c r="B34" s="7"/>
      <c r="C34" s="8" t="s">
        <v>127</v>
      </c>
      <c r="D34" s="4"/>
      <c r="E34" s="4"/>
      <c r="F34" s="5">
        <f>'Išlaidos darbuotojams'!G87</f>
        <v>0</v>
      </c>
      <c r="G34" s="5">
        <f>'Išlaidos investicijoms'!D72</f>
        <v>0</v>
      </c>
      <c r="H34" s="5">
        <f>'Išlaidos medžiagoms'!E76</f>
        <v>0</v>
      </c>
      <c r="I34" s="5">
        <f>'Išlaidos paslaugoms'!C76</f>
        <v>0</v>
      </c>
      <c r="J34" s="5">
        <f t="shared" si="3"/>
        <v>0</v>
      </c>
      <c r="K34" s="5">
        <f t="shared" si="4"/>
        <v>0</v>
      </c>
      <c r="L34" s="40"/>
    </row>
    <row r="35" spans="1:14" ht="10.5" thickBot="1" x14ac:dyDescent="0.4">
      <c r="A35" s="2" t="s">
        <v>11</v>
      </c>
      <c r="B35" s="7"/>
      <c r="C35" s="5" t="s">
        <v>11</v>
      </c>
      <c r="D35" s="4"/>
      <c r="E35" s="4"/>
      <c r="F35" s="10"/>
      <c r="G35" s="5"/>
      <c r="H35" s="5"/>
      <c r="I35" s="5"/>
      <c r="J35" s="5"/>
      <c r="K35" s="5"/>
      <c r="L35" s="40"/>
    </row>
    <row r="36" spans="1:14" ht="12.65" customHeight="1" thickBot="1" x14ac:dyDescent="0.4">
      <c r="A36" s="2"/>
      <c r="B36" s="48" t="s">
        <v>113</v>
      </c>
      <c r="C36" s="49"/>
      <c r="D36" s="49"/>
      <c r="E36" s="49"/>
      <c r="F36" s="49"/>
      <c r="G36" s="49"/>
      <c r="H36" s="49"/>
      <c r="I36" s="49"/>
      <c r="J36" s="49"/>
      <c r="K36" s="50"/>
      <c r="L36" s="5">
        <f>SUM(K32:K34)*E31</f>
        <v>0</v>
      </c>
    </row>
    <row r="37" spans="1:14" ht="10.5" thickBot="1" x14ac:dyDescent="0.4">
      <c r="A37" s="2" t="s">
        <v>114</v>
      </c>
      <c r="B37" s="3" t="s">
        <v>18</v>
      </c>
      <c r="C37" s="4"/>
      <c r="D37" s="5"/>
      <c r="E37" s="6">
        <v>0</v>
      </c>
      <c r="F37" s="4"/>
      <c r="G37" s="4"/>
      <c r="H37" s="4"/>
      <c r="I37" s="4"/>
      <c r="J37" s="4"/>
      <c r="K37" s="4"/>
      <c r="L37" s="4"/>
    </row>
    <row r="38" spans="1:14" ht="22.5" customHeight="1" thickBot="1" x14ac:dyDescent="0.4">
      <c r="A38" s="2" t="s">
        <v>115</v>
      </c>
      <c r="B38" s="7"/>
      <c r="C38" s="8" t="s">
        <v>128</v>
      </c>
      <c r="D38" s="4"/>
      <c r="E38" s="4"/>
      <c r="F38" s="5">
        <f>'Išlaidos darbuotojams'!G94</f>
        <v>0</v>
      </c>
      <c r="G38" s="5">
        <f>'Išlaidos investicijoms'!D78</f>
        <v>0</v>
      </c>
      <c r="H38" s="5">
        <f>'Išlaidos medžiagoms'!E83</f>
        <v>0</v>
      </c>
      <c r="I38" s="5">
        <f>'Išlaidos paslaugoms'!C83</f>
        <v>0</v>
      </c>
      <c r="J38" s="5">
        <f>0.05*(F38+G38+H38+I38)</f>
        <v>0</v>
      </c>
      <c r="K38" s="5">
        <f>SUM(F38:J38)</f>
        <v>0</v>
      </c>
      <c r="L38" s="40"/>
    </row>
    <row r="39" spans="1:14" ht="10.5" thickBot="1" x14ac:dyDescent="0.4">
      <c r="A39" s="2" t="s">
        <v>116</v>
      </c>
      <c r="B39" s="7"/>
      <c r="C39" s="8" t="s">
        <v>129</v>
      </c>
      <c r="D39" s="4"/>
      <c r="E39" s="4"/>
      <c r="F39" s="5">
        <f>'Išlaidos darbuotojams'!G99</f>
        <v>0</v>
      </c>
      <c r="G39" s="5">
        <f>'Išlaidos investicijoms'!D82</f>
        <v>0</v>
      </c>
      <c r="H39" s="5">
        <f>'Išlaidos medžiagoms'!E87</f>
        <v>0</v>
      </c>
      <c r="I39" s="5">
        <f>'Išlaidos paslaugoms'!C87</f>
        <v>0</v>
      </c>
      <c r="J39" s="5">
        <f t="shared" ref="J39:J40" si="5">0.05*(F39+G39+H39+I39)</f>
        <v>0</v>
      </c>
      <c r="K39" s="5">
        <f t="shared" ref="K39:K40" si="6">SUM(F39:J39)</f>
        <v>0</v>
      </c>
      <c r="L39" s="40"/>
    </row>
    <row r="40" spans="1:14" ht="10.5" thickBot="1" x14ac:dyDescent="0.4">
      <c r="A40" s="2" t="s">
        <v>117</v>
      </c>
      <c r="B40" s="7"/>
      <c r="C40" s="8" t="s">
        <v>130</v>
      </c>
      <c r="D40" s="4"/>
      <c r="E40" s="4"/>
      <c r="F40" s="5">
        <f>'Išlaidos darbuotojams'!G104</f>
        <v>0</v>
      </c>
      <c r="G40" s="5">
        <f>'Išlaidos investicijoms'!D86</f>
        <v>0</v>
      </c>
      <c r="H40" s="5">
        <f>'Išlaidos medžiagoms'!E91</f>
        <v>0</v>
      </c>
      <c r="I40" s="5">
        <f>'Išlaidos paslaugoms'!C91</f>
        <v>0</v>
      </c>
      <c r="J40" s="5">
        <f t="shared" si="5"/>
        <v>0</v>
      </c>
      <c r="K40" s="5">
        <f t="shared" si="6"/>
        <v>0</v>
      </c>
      <c r="L40" s="40"/>
    </row>
    <row r="41" spans="1:14" ht="10.5" thickBot="1" x14ac:dyDescent="0.4">
      <c r="A41" s="2" t="s">
        <v>11</v>
      </c>
      <c r="B41" s="7"/>
      <c r="C41" s="5" t="s">
        <v>11</v>
      </c>
      <c r="D41" s="4"/>
      <c r="E41" s="4"/>
      <c r="F41" s="10"/>
      <c r="G41" s="5"/>
      <c r="H41" s="5"/>
      <c r="I41" s="5"/>
      <c r="J41" s="5"/>
      <c r="K41" s="5"/>
      <c r="L41" s="40"/>
    </row>
    <row r="42" spans="1:14" ht="12.65" customHeight="1" thickBot="1" x14ac:dyDescent="0.4">
      <c r="A42" s="2"/>
      <c r="B42" s="48" t="s">
        <v>118</v>
      </c>
      <c r="C42" s="49"/>
      <c r="D42" s="49"/>
      <c r="E42" s="49"/>
      <c r="F42" s="49"/>
      <c r="G42" s="49"/>
      <c r="H42" s="49"/>
      <c r="I42" s="49"/>
      <c r="J42" s="49"/>
      <c r="K42" s="50"/>
      <c r="L42" s="5">
        <f>SUM(K38:K40)*E37</f>
        <v>0</v>
      </c>
    </row>
    <row r="43" spans="1:14" ht="12" customHeight="1" thickBot="1" x14ac:dyDescent="0.4">
      <c r="A43" s="2"/>
      <c r="B43" s="51" t="s">
        <v>72</v>
      </c>
      <c r="C43" s="52"/>
      <c r="D43" s="52"/>
      <c r="E43" s="52"/>
      <c r="F43" s="52"/>
      <c r="G43" s="52"/>
      <c r="H43" s="52"/>
      <c r="I43" s="52"/>
      <c r="J43" s="52"/>
      <c r="K43" s="53"/>
      <c r="L43" s="12">
        <f>SUM(L11,L17,L23,L30,L36,L42)</f>
        <v>0</v>
      </c>
    </row>
    <row r="44" spans="1:14" ht="12" customHeight="1" thickBot="1" x14ac:dyDescent="0.4">
      <c r="A44" s="22" t="s">
        <v>52</v>
      </c>
      <c r="B44" s="54" t="s">
        <v>253</v>
      </c>
      <c r="C44" s="55"/>
      <c r="D44" s="55"/>
      <c r="E44" s="55"/>
      <c r="F44" s="55"/>
      <c r="G44" s="55"/>
      <c r="H44" s="55"/>
      <c r="I44" s="55"/>
      <c r="J44" s="55"/>
      <c r="K44" s="55"/>
      <c r="L44" s="56"/>
    </row>
    <row r="45" spans="1:14" ht="409.6" thickBot="1" x14ac:dyDescent="0.4">
      <c r="A45" s="2" t="s">
        <v>53</v>
      </c>
      <c r="B45" s="3" t="s">
        <v>254</v>
      </c>
      <c r="C45" s="39"/>
      <c r="D45" s="10" t="s">
        <v>266</v>
      </c>
      <c r="E45" s="10">
        <v>3</v>
      </c>
      <c r="F45" s="4"/>
      <c r="G45" s="4"/>
      <c r="H45" s="4"/>
      <c r="I45" s="4"/>
      <c r="J45" s="4"/>
      <c r="K45" s="4"/>
      <c r="L45" s="4"/>
      <c r="N45" s="41"/>
    </row>
    <row r="46" spans="1:14" ht="20.5" thickBot="1" x14ac:dyDescent="0.4">
      <c r="A46" s="2" t="s">
        <v>54</v>
      </c>
      <c r="B46" s="38"/>
      <c r="C46" s="6" t="s">
        <v>257</v>
      </c>
      <c r="D46" s="4"/>
      <c r="E46" s="4"/>
      <c r="F46" s="5">
        <f>'Išlaidos darbuotojams'!G118</f>
        <v>480.55999999999995</v>
      </c>
      <c r="G46" s="5">
        <f>'Išlaidos investicijoms'!D99</f>
        <v>0</v>
      </c>
      <c r="H46" s="5">
        <f>'Išlaidos medžiagoms'!E108</f>
        <v>0</v>
      </c>
      <c r="I46" s="5">
        <f>'Išlaidos paslaugoms'!C107</f>
        <v>0</v>
      </c>
      <c r="J46" s="5">
        <f>0.05*(F46+G46+H46+I46)</f>
        <v>24.027999999999999</v>
      </c>
      <c r="K46" s="5">
        <f>SUM(F46:J46)</f>
        <v>504.58799999999997</v>
      </c>
      <c r="L46" s="4"/>
      <c r="N46" s="41"/>
    </row>
    <row r="47" spans="1:14" ht="10.5" thickBot="1" x14ac:dyDescent="0.4">
      <c r="A47" s="2" t="s">
        <v>55</v>
      </c>
      <c r="B47" s="38"/>
      <c r="C47" s="6" t="s">
        <v>10</v>
      </c>
      <c r="D47" s="4"/>
      <c r="E47" s="4"/>
      <c r="F47" s="5">
        <f>'Išlaidos darbuotojams'!G123</f>
        <v>0</v>
      </c>
      <c r="G47" s="5">
        <f>'Išlaidos investicijoms'!D103</f>
        <v>0</v>
      </c>
      <c r="H47" s="5">
        <f>'Išlaidos medžiagoms'!E112</f>
        <v>0</v>
      </c>
      <c r="I47" s="5">
        <f>'Išlaidos paslaugoms'!C111</f>
        <v>0</v>
      </c>
      <c r="J47" s="5">
        <f>0.05*(F47+G47+H47+I47)</f>
        <v>0</v>
      </c>
      <c r="K47" s="5">
        <f>SUM(F47:J47)</f>
        <v>0</v>
      </c>
      <c r="L47" s="4"/>
    </row>
    <row r="48" spans="1:14" ht="10.5" thickBot="1" x14ac:dyDescent="0.4">
      <c r="A48" s="2" t="s">
        <v>137</v>
      </c>
      <c r="B48" s="38"/>
      <c r="C48" s="6" t="s">
        <v>97</v>
      </c>
      <c r="D48" s="4"/>
      <c r="E48" s="4"/>
      <c r="F48" s="5">
        <f>'Išlaidos darbuotojams'!G128</f>
        <v>0</v>
      </c>
      <c r="G48" s="5">
        <f>'Išlaidos investicijoms'!D107</f>
        <v>0</v>
      </c>
      <c r="H48" s="5">
        <f>'Išlaidos medžiagoms'!E116</f>
        <v>0</v>
      </c>
      <c r="I48" s="5">
        <f>'Išlaidos paslaugoms'!C115</f>
        <v>0</v>
      </c>
      <c r="J48" s="5">
        <f>0.05*(F48+G48+H48+I48)</f>
        <v>0</v>
      </c>
      <c r="K48" s="5">
        <f>SUM(F48:J48)</f>
        <v>0</v>
      </c>
      <c r="L48" s="4"/>
    </row>
    <row r="49" spans="1:12" ht="10.5" thickBot="1" x14ac:dyDescent="0.4">
      <c r="A49" s="2" t="s">
        <v>11</v>
      </c>
      <c r="B49" s="38"/>
      <c r="C49" s="6" t="s">
        <v>11</v>
      </c>
      <c r="D49" s="4"/>
      <c r="E49" s="4"/>
      <c r="F49" s="10"/>
      <c r="G49" s="5"/>
      <c r="H49" s="5"/>
      <c r="I49" s="5"/>
      <c r="J49" s="5"/>
      <c r="K49" s="5"/>
      <c r="L49" s="4"/>
    </row>
    <row r="50" spans="1:12" ht="19" customHeight="1" thickBot="1" x14ac:dyDescent="0.4">
      <c r="A50" s="2"/>
      <c r="B50" s="48" t="s">
        <v>70</v>
      </c>
      <c r="C50" s="49"/>
      <c r="D50" s="49"/>
      <c r="E50" s="49"/>
      <c r="F50" s="49"/>
      <c r="G50" s="49"/>
      <c r="H50" s="49"/>
      <c r="I50" s="49"/>
      <c r="J50" s="49"/>
      <c r="K50" s="50"/>
      <c r="L50" s="11">
        <f>SUM(K46:K48)*E45</f>
        <v>1513.7639999999999</v>
      </c>
    </row>
    <row r="51" spans="1:12" ht="340.5" thickBot="1" x14ac:dyDescent="0.4">
      <c r="A51" s="2" t="s">
        <v>56</v>
      </c>
      <c r="B51" s="3" t="s">
        <v>259</v>
      </c>
      <c r="C51" s="39"/>
      <c r="D51" s="10" t="s">
        <v>266</v>
      </c>
      <c r="E51" s="10">
        <v>10</v>
      </c>
      <c r="F51" s="4"/>
      <c r="G51" s="4"/>
      <c r="H51" s="4"/>
      <c r="I51" s="4"/>
      <c r="J51" s="4"/>
      <c r="K51" s="4"/>
      <c r="L51" s="4"/>
    </row>
    <row r="52" spans="1:12" ht="20.5" thickBot="1" x14ac:dyDescent="0.4">
      <c r="A52" s="2" t="s">
        <v>57</v>
      </c>
      <c r="B52" s="38"/>
      <c r="C52" s="6" t="s">
        <v>257</v>
      </c>
      <c r="D52" s="4"/>
      <c r="E52" s="4"/>
      <c r="F52" s="5">
        <f>'Išlaidos darbuotojams'!G135</f>
        <v>609.04</v>
      </c>
      <c r="G52" s="5">
        <f>'Išlaidos investicijoms'!D113</f>
        <v>0</v>
      </c>
      <c r="H52" s="5">
        <f>'Išlaidos medžiagoms'!E123</f>
        <v>0</v>
      </c>
      <c r="I52" s="5">
        <f>'Išlaidos paslaugoms'!C122</f>
        <v>0</v>
      </c>
      <c r="J52" s="5">
        <f>0.05*(F52+G52+H52+I52)</f>
        <v>30.451999999999998</v>
      </c>
      <c r="K52" s="5">
        <f>SUM(F52:J52)</f>
        <v>639.49199999999996</v>
      </c>
      <c r="L52" s="4"/>
    </row>
    <row r="53" spans="1:12" ht="30.5" thickBot="1" x14ac:dyDescent="0.4">
      <c r="A53" s="2" t="s">
        <v>58</v>
      </c>
      <c r="B53" s="38"/>
      <c r="C53" s="6" t="s">
        <v>258</v>
      </c>
      <c r="D53" s="4"/>
      <c r="E53" s="4"/>
      <c r="F53" s="5">
        <f>'Išlaidos darbuotojams'!G140</f>
        <v>8.0299999999999994</v>
      </c>
      <c r="G53" s="5">
        <f>'Išlaidos investicijoms'!D117</f>
        <v>0</v>
      </c>
      <c r="H53" s="5">
        <f>'Išlaidos medžiagoms'!E127</f>
        <v>0</v>
      </c>
      <c r="I53" s="5">
        <f>'Išlaidos paslaugoms'!C126</f>
        <v>0</v>
      </c>
      <c r="J53" s="5">
        <f>0.05*(F53+G53+H53+I53)</f>
        <v>0.40149999999999997</v>
      </c>
      <c r="K53" s="5">
        <f>SUM(F53:J53)</f>
        <v>8.4314999999999998</v>
      </c>
      <c r="L53" s="4"/>
    </row>
    <row r="54" spans="1:12" ht="10.5" thickBot="1" x14ac:dyDescent="0.4">
      <c r="A54" s="2" t="s">
        <v>137</v>
      </c>
      <c r="B54" s="38"/>
      <c r="C54" s="6" t="s">
        <v>140</v>
      </c>
      <c r="D54" s="4"/>
      <c r="E54" s="4"/>
      <c r="F54" s="5">
        <f>'Išlaidos darbuotojams'!G145</f>
        <v>0</v>
      </c>
      <c r="G54" s="5">
        <f>'Išlaidos investicijoms'!D121</f>
        <v>0</v>
      </c>
      <c r="H54" s="5">
        <f>'Išlaidos medžiagoms'!E131</f>
        <v>0</v>
      </c>
      <c r="I54" s="5">
        <f>'Išlaidos paslaugoms'!C130</f>
        <v>0</v>
      </c>
      <c r="J54" s="5">
        <f>0.05*(F54+G54+H54+I54)</f>
        <v>0</v>
      </c>
      <c r="K54" s="5">
        <f>SUM(F54:J54)</f>
        <v>0</v>
      </c>
      <c r="L54" s="4"/>
    </row>
    <row r="55" spans="1:12" ht="10.5" thickBot="1" x14ac:dyDescent="0.4">
      <c r="A55" s="2" t="s">
        <v>11</v>
      </c>
      <c r="B55" s="38"/>
      <c r="C55" s="6" t="s">
        <v>11</v>
      </c>
      <c r="D55" s="4"/>
      <c r="E55" s="4"/>
      <c r="F55" s="10"/>
      <c r="G55" s="5"/>
      <c r="H55" s="5"/>
      <c r="I55" s="5"/>
      <c r="J55" s="5"/>
      <c r="K55" s="5"/>
      <c r="L55" s="4"/>
    </row>
    <row r="56" spans="1:12" ht="10.5" thickBot="1" x14ac:dyDescent="0.4">
      <c r="A56" s="2"/>
      <c r="B56" s="48" t="s">
        <v>71</v>
      </c>
      <c r="C56" s="49"/>
      <c r="D56" s="49"/>
      <c r="E56" s="49"/>
      <c r="F56" s="49"/>
      <c r="G56" s="49"/>
      <c r="H56" s="49"/>
      <c r="I56" s="49"/>
      <c r="J56" s="49"/>
      <c r="K56" s="50"/>
      <c r="L56" s="11">
        <f>SUM(K52:K54)*E51</f>
        <v>6479.2349999999997</v>
      </c>
    </row>
    <row r="57" spans="1:12" ht="130.5" thickBot="1" x14ac:dyDescent="0.4">
      <c r="A57" s="2" t="s">
        <v>131</v>
      </c>
      <c r="B57" s="3" t="s">
        <v>260</v>
      </c>
      <c r="C57" s="39"/>
      <c r="D57" s="10" t="s">
        <v>266</v>
      </c>
      <c r="E57" s="10">
        <v>10</v>
      </c>
      <c r="F57" s="4"/>
      <c r="G57" s="4"/>
      <c r="H57" s="4"/>
      <c r="I57" s="4"/>
      <c r="J57" s="4"/>
      <c r="K57" s="4"/>
      <c r="L57" s="4"/>
    </row>
    <row r="58" spans="1:12" ht="20.5" thickBot="1" x14ac:dyDescent="0.4">
      <c r="A58" s="2" t="s">
        <v>132</v>
      </c>
      <c r="B58" s="38"/>
      <c r="C58" s="6" t="s">
        <v>257</v>
      </c>
      <c r="D58" s="39"/>
      <c r="E58" s="39"/>
      <c r="F58" s="5">
        <f>'Išlaidos darbuotojams'!G152</f>
        <v>513.91999999999996</v>
      </c>
      <c r="G58" s="5">
        <f>'Išlaidos investicijoms'!D127</f>
        <v>0</v>
      </c>
      <c r="H58" s="5">
        <f>'Išlaidos medžiagoms'!E138</f>
        <v>0</v>
      </c>
      <c r="I58" s="5">
        <f>'Išlaidos paslaugoms'!C137</f>
        <v>0</v>
      </c>
      <c r="J58" s="5">
        <f>0.05*(F58+G58+H58+I58)</f>
        <v>25.695999999999998</v>
      </c>
      <c r="K58" s="5">
        <f>SUM(F58:J58)</f>
        <v>539.61599999999999</v>
      </c>
      <c r="L58" s="4"/>
    </row>
    <row r="59" spans="1:12" ht="10.5" thickBot="1" x14ac:dyDescent="0.4">
      <c r="A59" s="2" t="s">
        <v>133</v>
      </c>
      <c r="B59" s="38"/>
      <c r="C59" s="6" t="s">
        <v>120</v>
      </c>
      <c r="D59" s="39"/>
      <c r="E59" s="39"/>
      <c r="F59" s="5">
        <f>'Išlaidos darbuotojams'!G157</f>
        <v>0</v>
      </c>
      <c r="G59" s="5">
        <f>'Išlaidos investicijoms'!D131</f>
        <v>0</v>
      </c>
      <c r="H59" s="5">
        <f>'Išlaidos medžiagoms'!E142</f>
        <v>0</v>
      </c>
      <c r="I59" s="5">
        <f>'Išlaidos paslaugoms'!C141</f>
        <v>0</v>
      </c>
      <c r="J59" s="5">
        <f>0.05*(F59+G59+H59+I59)</f>
        <v>0</v>
      </c>
      <c r="K59" s="5">
        <f>SUM(F59:J59)</f>
        <v>0</v>
      </c>
      <c r="L59" s="4"/>
    </row>
    <row r="60" spans="1:12" ht="10.5" thickBot="1" x14ac:dyDescent="0.4">
      <c r="A60" s="2" t="s">
        <v>138</v>
      </c>
      <c r="B60" s="38"/>
      <c r="C60" s="6" t="s">
        <v>121</v>
      </c>
      <c r="D60" s="39"/>
      <c r="E60" s="39"/>
      <c r="F60" s="5">
        <f>'Išlaidos darbuotojams'!G162</f>
        <v>0</v>
      </c>
      <c r="G60" s="5">
        <f>'Išlaidos investicijoms'!D135</f>
        <v>0</v>
      </c>
      <c r="H60" s="5">
        <f>'Išlaidos medžiagoms'!E146</f>
        <v>0</v>
      </c>
      <c r="I60" s="5">
        <f>'Išlaidos paslaugoms'!C145</f>
        <v>0</v>
      </c>
      <c r="J60" s="5">
        <f>0.05*(F60+G60+H60+I60)</f>
        <v>0</v>
      </c>
      <c r="K60" s="5">
        <f>SUM(F60:J60)</f>
        <v>0</v>
      </c>
      <c r="L60" s="4"/>
    </row>
    <row r="61" spans="1:12" ht="10.5" thickBot="1" x14ac:dyDescent="0.4">
      <c r="A61" s="2" t="s">
        <v>11</v>
      </c>
      <c r="B61" s="38"/>
      <c r="C61" s="6" t="s">
        <v>11</v>
      </c>
      <c r="D61" s="39"/>
      <c r="E61" s="39"/>
      <c r="F61" s="10"/>
      <c r="G61" s="5"/>
      <c r="H61" s="5"/>
      <c r="I61" s="5"/>
      <c r="J61" s="5"/>
      <c r="K61" s="5"/>
      <c r="L61" s="4"/>
    </row>
    <row r="62" spans="1:12" ht="19" customHeight="1" thickBot="1" x14ac:dyDescent="0.4">
      <c r="A62" s="2"/>
      <c r="B62" s="48" t="s">
        <v>111</v>
      </c>
      <c r="C62" s="49"/>
      <c r="D62" s="49"/>
      <c r="E62" s="49"/>
      <c r="F62" s="49"/>
      <c r="G62" s="49"/>
      <c r="H62" s="49"/>
      <c r="I62" s="49"/>
      <c r="J62" s="49"/>
      <c r="K62" s="50"/>
      <c r="L62" s="11">
        <f>SUM(K58:K60)*E57</f>
        <v>5396.16</v>
      </c>
    </row>
    <row r="63" spans="1:12" ht="409.6" thickBot="1" x14ac:dyDescent="0.4">
      <c r="A63" s="2" t="s">
        <v>134</v>
      </c>
      <c r="B63" s="3" t="s">
        <v>261</v>
      </c>
      <c r="C63" s="39"/>
      <c r="D63" s="10" t="s">
        <v>266</v>
      </c>
      <c r="E63" s="10">
        <v>10</v>
      </c>
      <c r="F63" s="4"/>
      <c r="G63" s="4"/>
      <c r="H63" s="4"/>
      <c r="I63" s="4"/>
      <c r="J63" s="4"/>
      <c r="K63" s="4"/>
      <c r="L63" s="4"/>
    </row>
    <row r="64" spans="1:12" ht="20.5" thickBot="1" x14ac:dyDescent="0.4">
      <c r="A64" s="2" t="s">
        <v>135</v>
      </c>
      <c r="B64" s="7"/>
      <c r="C64" s="6" t="s">
        <v>257</v>
      </c>
      <c r="D64" s="4"/>
      <c r="E64" s="4"/>
      <c r="F64" s="5">
        <f>'Išlaidos darbuotojams'!G169</f>
        <v>2569.6</v>
      </c>
      <c r="G64" s="5">
        <f>'Išlaidos investicijoms'!D141</f>
        <v>0</v>
      </c>
      <c r="H64" s="5">
        <f>'Išlaidos medžiagoms'!E153</f>
        <v>0</v>
      </c>
      <c r="I64" s="5">
        <f>'Išlaidos paslaugoms'!C152</f>
        <v>0</v>
      </c>
      <c r="J64" s="5">
        <f>0.05*(F64+G64+H64+I64)</f>
        <v>128.47999999999999</v>
      </c>
      <c r="K64" s="5">
        <f>SUM(F64:J64)</f>
        <v>2698.08</v>
      </c>
      <c r="L64" s="4"/>
    </row>
    <row r="65" spans="1:12" ht="40.5" thickBot="1" x14ac:dyDescent="0.4">
      <c r="A65" s="2" t="s">
        <v>136</v>
      </c>
      <c r="B65" s="7"/>
      <c r="C65" s="6" t="s">
        <v>262</v>
      </c>
      <c r="D65" s="4"/>
      <c r="E65" s="4"/>
      <c r="F65" s="5">
        <f>'Išlaidos darbuotojams'!G174</f>
        <v>32.119999999999997</v>
      </c>
      <c r="G65" s="5">
        <f>'Išlaidos investicijoms'!D145</f>
        <v>0</v>
      </c>
      <c r="H65" s="5">
        <f>'Išlaidos medžiagoms'!E157</f>
        <v>0</v>
      </c>
      <c r="I65" s="5">
        <f>'Išlaidos paslaugoms'!C156</f>
        <v>0</v>
      </c>
      <c r="J65" s="5">
        <f>0.05*(F65+G65+H65+I65)</f>
        <v>1.6059999999999999</v>
      </c>
      <c r="K65" s="5">
        <f>SUM(F65:J65)</f>
        <v>33.725999999999999</v>
      </c>
      <c r="L65" s="4"/>
    </row>
    <row r="66" spans="1:12" ht="10.5" thickBot="1" x14ac:dyDescent="0.4">
      <c r="A66" s="2" t="s">
        <v>139</v>
      </c>
      <c r="B66" s="7"/>
      <c r="C66" s="6" t="s">
        <v>124</v>
      </c>
      <c r="D66" s="4"/>
      <c r="E66" s="4"/>
      <c r="F66" s="5">
        <f>'Išlaidos darbuotojams'!G179</f>
        <v>0</v>
      </c>
      <c r="G66" s="5">
        <f>'Išlaidos investicijoms'!D149</f>
        <v>0</v>
      </c>
      <c r="H66" s="5">
        <f>'Išlaidos medžiagoms'!E161</f>
        <v>0</v>
      </c>
      <c r="I66" s="5">
        <f>'Išlaidos paslaugoms'!C160</f>
        <v>0</v>
      </c>
      <c r="J66" s="5">
        <f>0.05*(F66+G66+H66+I66)</f>
        <v>0</v>
      </c>
      <c r="K66" s="5">
        <f>SUM(F66:J66)</f>
        <v>0</v>
      </c>
      <c r="L66" s="4"/>
    </row>
    <row r="67" spans="1:12" ht="10.5" thickBot="1" x14ac:dyDescent="0.4">
      <c r="A67" s="2" t="s">
        <v>11</v>
      </c>
      <c r="B67" s="7"/>
      <c r="C67" s="6" t="s">
        <v>11</v>
      </c>
      <c r="D67" s="4"/>
      <c r="E67" s="4"/>
      <c r="F67" s="10"/>
      <c r="G67" s="5"/>
      <c r="H67" s="5"/>
      <c r="I67" s="5"/>
      <c r="J67" s="5"/>
      <c r="K67" s="5"/>
      <c r="L67" s="4"/>
    </row>
    <row r="68" spans="1:12" ht="19" customHeight="1" thickBot="1" x14ac:dyDescent="0.4">
      <c r="A68" s="2"/>
      <c r="B68" s="48" t="s">
        <v>112</v>
      </c>
      <c r="C68" s="49"/>
      <c r="D68" s="49"/>
      <c r="E68" s="49"/>
      <c r="F68" s="49"/>
      <c r="G68" s="49"/>
      <c r="H68" s="49"/>
      <c r="I68" s="49"/>
      <c r="J68" s="49"/>
      <c r="K68" s="50"/>
      <c r="L68" s="11">
        <f>SUM(K64:K66)*E63</f>
        <v>27318.06</v>
      </c>
    </row>
    <row r="69" spans="1:12" ht="150.5" thickBot="1" x14ac:dyDescent="0.4">
      <c r="A69" s="2" t="s">
        <v>141</v>
      </c>
      <c r="B69" s="3" t="s">
        <v>263</v>
      </c>
      <c r="C69" s="39"/>
      <c r="D69" s="10" t="s">
        <v>266</v>
      </c>
      <c r="E69" s="10">
        <v>7</v>
      </c>
      <c r="F69" s="4"/>
      <c r="G69" s="4"/>
      <c r="H69" s="4"/>
      <c r="I69" s="4"/>
      <c r="J69" s="4"/>
      <c r="K69" s="4"/>
      <c r="L69" s="4"/>
    </row>
    <row r="70" spans="1:12" ht="20.5" thickBot="1" x14ac:dyDescent="0.4">
      <c r="A70" s="2" t="s">
        <v>142</v>
      </c>
      <c r="B70" s="7"/>
      <c r="C70" s="6" t="s">
        <v>257</v>
      </c>
      <c r="D70" s="4"/>
      <c r="E70" s="4"/>
      <c r="F70" s="5">
        <f>'Išlaidos darbuotojams'!G186</f>
        <v>132.02999999999997</v>
      </c>
      <c r="G70" s="5">
        <f>'Išlaidos investicijoms'!D155</f>
        <v>0</v>
      </c>
      <c r="H70" s="5">
        <f>'Išlaidos medžiagoms'!E168</f>
        <v>0</v>
      </c>
      <c r="I70" s="5">
        <f>'Išlaidos paslaugoms'!C167</f>
        <v>0</v>
      </c>
      <c r="J70" s="5">
        <f>0.05*(F70+G70+H70+I70)</f>
        <v>6.6014999999999988</v>
      </c>
      <c r="K70" s="5">
        <f>SUM(F70:J70)</f>
        <v>138.63149999999996</v>
      </c>
      <c r="L70" s="4"/>
    </row>
    <row r="71" spans="1:12" ht="30.5" thickBot="1" x14ac:dyDescent="0.4">
      <c r="A71" s="2" t="s">
        <v>143</v>
      </c>
      <c r="B71" s="7"/>
      <c r="C71" s="6" t="s">
        <v>264</v>
      </c>
      <c r="D71" s="4"/>
      <c r="E71" s="4"/>
      <c r="F71" s="5">
        <f>'Išlaidos darbuotojams'!G191</f>
        <v>8.0299999999999994</v>
      </c>
      <c r="G71" s="5">
        <f>'Išlaidos investicijoms'!D159</f>
        <v>0</v>
      </c>
      <c r="H71" s="5">
        <f>'Išlaidos medžiagoms'!E172</f>
        <v>0</v>
      </c>
      <c r="I71" s="5">
        <f>'Išlaidos paslaugoms'!C171</f>
        <v>0</v>
      </c>
      <c r="J71" s="5">
        <f>0.05*(F71+G71+H71+I71)</f>
        <v>0.40149999999999997</v>
      </c>
      <c r="K71" s="5">
        <f>SUM(F71:J71)</f>
        <v>8.4314999999999998</v>
      </c>
      <c r="L71" s="4"/>
    </row>
    <row r="72" spans="1:12" ht="10.5" thickBot="1" x14ac:dyDescent="0.4">
      <c r="A72" s="2" t="s">
        <v>143</v>
      </c>
      <c r="B72" s="7"/>
      <c r="C72" s="6" t="s">
        <v>127</v>
      </c>
      <c r="D72" s="4"/>
      <c r="E72" s="4"/>
      <c r="F72" s="5">
        <f>'Išlaidos darbuotojams'!G196</f>
        <v>0</v>
      </c>
      <c r="G72" s="5">
        <f>'Išlaidos investicijoms'!D163</f>
        <v>0</v>
      </c>
      <c r="H72" s="5">
        <f>'Išlaidos medžiagoms'!E176</f>
        <v>0</v>
      </c>
      <c r="I72" s="5">
        <f>'Išlaidos paslaugoms'!C175</f>
        <v>0</v>
      </c>
      <c r="J72" s="5">
        <f>0.05*(F72+G72+H72+I72)</f>
        <v>0</v>
      </c>
      <c r="K72" s="5">
        <f>SUM(F72:J72)</f>
        <v>0</v>
      </c>
      <c r="L72" s="4"/>
    </row>
    <row r="73" spans="1:12" ht="10.5" thickBot="1" x14ac:dyDescent="0.4">
      <c r="A73" s="2" t="s">
        <v>11</v>
      </c>
      <c r="B73" s="7"/>
      <c r="C73" s="6" t="s">
        <v>11</v>
      </c>
      <c r="D73" s="4"/>
      <c r="E73" s="4"/>
      <c r="F73" s="10"/>
      <c r="G73" s="5"/>
      <c r="H73" s="5"/>
      <c r="I73" s="5"/>
      <c r="J73" s="5"/>
      <c r="K73" s="5"/>
      <c r="L73" s="4"/>
    </row>
    <row r="74" spans="1:12" ht="19" customHeight="1" thickBot="1" x14ac:dyDescent="0.4">
      <c r="A74" s="2"/>
      <c r="B74" s="48" t="s">
        <v>113</v>
      </c>
      <c r="C74" s="49"/>
      <c r="D74" s="49"/>
      <c r="E74" s="49"/>
      <c r="F74" s="49"/>
      <c r="G74" s="49"/>
      <c r="H74" s="49"/>
      <c r="I74" s="49"/>
      <c r="J74" s="49"/>
      <c r="K74" s="50"/>
      <c r="L74" s="11">
        <f>SUM(K70:K72)*E69</f>
        <v>1029.4409999999998</v>
      </c>
    </row>
    <row r="75" spans="1:12" ht="10.5" thickBot="1" x14ac:dyDescent="0.4">
      <c r="A75" s="2" t="s">
        <v>144</v>
      </c>
      <c r="B75" s="3" t="s">
        <v>18</v>
      </c>
      <c r="C75" s="39"/>
      <c r="D75" s="5"/>
      <c r="E75" s="6">
        <v>0</v>
      </c>
      <c r="F75" s="4"/>
      <c r="G75" s="4"/>
      <c r="H75" s="4"/>
      <c r="I75" s="4"/>
      <c r="J75" s="4"/>
      <c r="K75" s="4"/>
      <c r="L75" s="4"/>
    </row>
    <row r="76" spans="1:12" ht="10.5" thickBot="1" x14ac:dyDescent="0.4">
      <c r="A76" s="2" t="s">
        <v>145</v>
      </c>
      <c r="B76" s="7"/>
      <c r="C76" s="6" t="s">
        <v>128</v>
      </c>
      <c r="D76" s="4"/>
      <c r="E76" s="4"/>
      <c r="F76" s="5">
        <f>'Išlaidos darbuotojams'!G203</f>
        <v>0</v>
      </c>
      <c r="G76" s="5">
        <f>'Išlaidos investicijoms'!D169</f>
        <v>0</v>
      </c>
      <c r="H76" s="5">
        <f>'Išlaidos medžiagoms'!E183</f>
        <v>0</v>
      </c>
      <c r="I76" s="5">
        <f>'Išlaidos paslaugoms'!C182</f>
        <v>0</v>
      </c>
      <c r="J76" s="5">
        <f>0.05*(F76+G76+H76+I76)</f>
        <v>0</v>
      </c>
      <c r="K76" s="5">
        <f>SUM(F76:J76)</f>
        <v>0</v>
      </c>
      <c r="L76" s="4"/>
    </row>
    <row r="77" spans="1:12" ht="10.5" thickBot="1" x14ac:dyDescent="0.4">
      <c r="A77" s="2" t="s">
        <v>146</v>
      </c>
      <c r="B77" s="7"/>
      <c r="C77" s="6" t="s">
        <v>129</v>
      </c>
      <c r="D77" s="4"/>
      <c r="E77" s="4"/>
      <c r="F77" s="5">
        <f>'Išlaidos darbuotojams'!G208</f>
        <v>0</v>
      </c>
      <c r="G77" s="5">
        <f>'Išlaidos investicijoms'!D173</f>
        <v>0</v>
      </c>
      <c r="H77" s="5">
        <f>'Išlaidos medžiagoms'!E187</f>
        <v>0</v>
      </c>
      <c r="I77" s="5">
        <f>'Išlaidos paslaugoms'!C186</f>
        <v>0</v>
      </c>
      <c r="J77" s="5">
        <f>0.05*(F77+G77+H77+I77)</f>
        <v>0</v>
      </c>
      <c r="K77" s="5">
        <f>SUM(F77:J77)</f>
        <v>0</v>
      </c>
      <c r="L77" s="4"/>
    </row>
    <row r="78" spans="1:12" ht="10.5" thickBot="1" x14ac:dyDescent="0.4">
      <c r="A78" s="2" t="s">
        <v>146</v>
      </c>
      <c r="B78" s="7"/>
      <c r="C78" s="6" t="s">
        <v>130</v>
      </c>
      <c r="D78" s="4"/>
      <c r="E78" s="4"/>
      <c r="F78" s="5">
        <f>'Išlaidos darbuotojams'!G213</f>
        <v>0</v>
      </c>
      <c r="G78" s="5">
        <f>'Išlaidos investicijoms'!D177</f>
        <v>0</v>
      </c>
      <c r="H78" s="5">
        <f>'Išlaidos medžiagoms'!E191</f>
        <v>0</v>
      </c>
      <c r="I78" s="5">
        <f>'Išlaidos paslaugoms'!C190</f>
        <v>0</v>
      </c>
      <c r="J78" s="5">
        <f>0.05*(F78+G78+H78+I78)</f>
        <v>0</v>
      </c>
      <c r="K78" s="5">
        <f>SUM(F78:J78)</f>
        <v>0</v>
      </c>
      <c r="L78" s="4"/>
    </row>
    <row r="79" spans="1:12" ht="10.5" thickBot="1" x14ac:dyDescent="0.4">
      <c r="A79" s="2" t="s">
        <v>11</v>
      </c>
      <c r="B79" s="7"/>
      <c r="C79" s="6" t="s">
        <v>11</v>
      </c>
      <c r="D79" s="4"/>
      <c r="E79" s="4"/>
      <c r="F79" s="10"/>
      <c r="G79" s="5"/>
      <c r="H79" s="5"/>
      <c r="I79" s="5"/>
      <c r="J79" s="5"/>
      <c r="K79" s="5"/>
      <c r="L79" s="4"/>
    </row>
    <row r="80" spans="1:12" ht="19" customHeight="1" thickBot="1" x14ac:dyDescent="0.4">
      <c r="A80" s="2"/>
      <c r="B80" s="48" t="s">
        <v>118</v>
      </c>
      <c r="C80" s="49"/>
      <c r="D80" s="49"/>
      <c r="E80" s="49"/>
      <c r="F80" s="49"/>
      <c r="G80" s="49"/>
      <c r="H80" s="49"/>
      <c r="I80" s="49"/>
      <c r="J80" s="49"/>
      <c r="K80" s="50"/>
      <c r="L80" s="11">
        <f>SUM(K76:K78)*E75</f>
        <v>0</v>
      </c>
    </row>
    <row r="81" spans="1:12" ht="12" customHeight="1" thickBot="1" x14ac:dyDescent="0.4">
      <c r="A81" s="2"/>
      <c r="B81" s="5" t="s">
        <v>11</v>
      </c>
      <c r="C81" s="5"/>
      <c r="D81" s="5"/>
      <c r="E81" s="5"/>
      <c r="F81" s="5"/>
      <c r="G81" s="5"/>
      <c r="H81" s="5"/>
      <c r="I81" s="5"/>
      <c r="J81" s="5"/>
      <c r="K81" s="5"/>
      <c r="L81" s="5"/>
    </row>
    <row r="82" spans="1:12" ht="12" customHeight="1" thickBot="1" x14ac:dyDescent="0.4">
      <c r="A82" s="2"/>
      <c r="B82" s="51" t="s">
        <v>73</v>
      </c>
      <c r="C82" s="52"/>
      <c r="D82" s="52"/>
      <c r="E82" s="52"/>
      <c r="F82" s="52"/>
      <c r="G82" s="52"/>
      <c r="H82" s="52"/>
      <c r="I82" s="52"/>
      <c r="J82" s="52"/>
      <c r="K82" s="53"/>
      <c r="L82" s="12">
        <f>SUM(L50,L56,L62+L68+L74+L80)</f>
        <v>41736.660000000003</v>
      </c>
    </row>
    <row r="83" spans="1:12" ht="10.5" thickBot="1" x14ac:dyDescent="0.4">
      <c r="A83" s="2"/>
      <c r="B83" s="51" t="s">
        <v>74</v>
      </c>
      <c r="C83" s="52"/>
      <c r="D83" s="52"/>
      <c r="E83" s="52"/>
      <c r="F83" s="52"/>
      <c r="G83" s="52"/>
      <c r="H83" s="52"/>
      <c r="I83" s="52"/>
      <c r="J83" s="52"/>
      <c r="K83" s="53"/>
      <c r="L83" s="23">
        <f>+L82-L43</f>
        <v>41736.660000000003</v>
      </c>
    </row>
    <row r="86" spans="1:12" ht="14.5" x14ac:dyDescent="0.35">
      <c r="B86" s="42" t="s">
        <v>265</v>
      </c>
    </row>
  </sheetData>
  <mergeCells count="18">
    <mergeCell ref="B74:K74"/>
    <mergeCell ref="B80:K80"/>
    <mergeCell ref="A1:L2"/>
    <mergeCell ref="B5:L5"/>
    <mergeCell ref="B11:K11"/>
    <mergeCell ref="B83:K83"/>
    <mergeCell ref="B17:K17"/>
    <mergeCell ref="B43:K43"/>
    <mergeCell ref="B44:L44"/>
    <mergeCell ref="B50:K50"/>
    <mergeCell ref="B56:K56"/>
    <mergeCell ref="B82:K82"/>
    <mergeCell ref="B23:K23"/>
    <mergeCell ref="B30:K30"/>
    <mergeCell ref="B36:K36"/>
    <mergeCell ref="B42:K42"/>
    <mergeCell ref="B62:K62"/>
    <mergeCell ref="B68:K68"/>
  </mergeCells>
  <pageMargins left="0" right="0" top="0.19685039370078741" bottom="0.19685039370078741" header="0.31496062992125984" footer="0.31496062992125984"/>
  <pageSetup paperSize="9" orientation="landscape" r:id="rId1"/>
  <ignoredErrors>
    <ignoredError sqref="A5 A4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E47FF"/>
  </sheetPr>
  <dimension ref="A1:I214"/>
  <sheetViews>
    <sheetView topLeftCell="A194" zoomScale="85" zoomScaleNormal="85" workbookViewId="0">
      <selection activeCell="E130" sqref="E130"/>
    </sheetView>
  </sheetViews>
  <sheetFormatPr defaultColWidth="8.7265625" defaultRowHeight="10" x14ac:dyDescent="0.35"/>
  <cols>
    <col min="1" max="1" width="30.7265625" style="1" customWidth="1"/>
    <col min="2" max="2" width="10" style="1" customWidth="1"/>
    <col min="3" max="3" width="11.1796875" style="1" customWidth="1"/>
    <col min="4" max="4" width="19.453125" style="1" customWidth="1"/>
    <col min="5" max="5" width="20.453125" style="1" customWidth="1"/>
    <col min="6" max="6" width="14" style="1" customWidth="1"/>
    <col min="7" max="7" width="13.81640625" style="1" customWidth="1"/>
    <col min="8" max="16384" width="8.7265625" style="1"/>
  </cols>
  <sheetData>
    <row r="1" spans="1:7" ht="15.75" customHeight="1" thickBot="1" x14ac:dyDescent="0.4">
      <c r="A1" s="57" t="s">
        <v>75</v>
      </c>
      <c r="B1" s="58"/>
      <c r="C1" s="58"/>
      <c r="D1" s="58"/>
      <c r="E1" s="58"/>
      <c r="F1" s="58"/>
      <c r="G1" s="59"/>
    </row>
    <row r="2" spans="1:7" ht="68.25" customHeight="1" thickBot="1" x14ac:dyDescent="0.4">
      <c r="A2" s="31" t="s">
        <v>86</v>
      </c>
      <c r="B2" s="32" t="s">
        <v>19</v>
      </c>
      <c r="C2" s="32" t="s">
        <v>20</v>
      </c>
      <c r="D2" s="32" t="s">
        <v>77</v>
      </c>
      <c r="E2" s="32" t="s">
        <v>78</v>
      </c>
      <c r="F2" s="32" t="s">
        <v>21</v>
      </c>
      <c r="G2" s="32" t="s">
        <v>79</v>
      </c>
    </row>
    <row r="3" spans="1:7" ht="10.5" thickBot="1" x14ac:dyDescent="0.4">
      <c r="A3" s="33">
        <v>1</v>
      </c>
      <c r="B3" s="34">
        <v>2</v>
      </c>
      <c r="C3" s="33">
        <v>3</v>
      </c>
      <c r="D3" s="34">
        <v>4</v>
      </c>
      <c r="E3" s="33">
        <v>5</v>
      </c>
      <c r="F3" s="34">
        <v>6</v>
      </c>
      <c r="G3" s="33">
        <v>7</v>
      </c>
    </row>
    <row r="4" spans="1:7" ht="27.75" customHeight="1" thickBot="1" x14ac:dyDescent="0.4">
      <c r="A4" s="24" t="str">
        <f>'PI skaičiuoklė'!B6</f>
        <v>Straipsnis (-iai), punktas (-ai) ir įpareigojimas</v>
      </c>
      <c r="B4" s="4"/>
      <c r="C4" s="25"/>
      <c r="D4" s="25"/>
      <c r="E4" s="25"/>
      <c r="F4" s="25"/>
      <c r="G4" s="25"/>
    </row>
    <row r="5" spans="1:7" ht="10.5" thickBot="1" x14ac:dyDescent="0.4">
      <c r="A5" s="8" t="str">
        <f>'PI skaičiuoklė'!C7</f>
        <v>Veiksmas A1</v>
      </c>
      <c r="B5" s="4"/>
      <c r="C5" s="25"/>
      <c r="D5" s="25"/>
      <c r="E5" s="25"/>
      <c r="F5" s="25"/>
      <c r="G5" s="25"/>
    </row>
    <row r="6" spans="1:7" ht="11.15" customHeight="1" thickBot="1" x14ac:dyDescent="0.4">
      <c r="A6" s="26"/>
      <c r="B6" s="5" t="s">
        <v>22</v>
      </c>
      <c r="C6" s="5">
        <v>0</v>
      </c>
      <c r="D6" s="5">
        <v>0</v>
      </c>
      <c r="E6" s="5">
        <v>0</v>
      </c>
      <c r="F6" s="5">
        <v>0</v>
      </c>
      <c r="G6" s="5">
        <f>+C6*D6*E6*F6</f>
        <v>0</v>
      </c>
    </row>
    <row r="7" spans="1:7" ht="10.5" thickBot="1" x14ac:dyDescent="0.4">
      <c r="A7" s="13"/>
      <c r="B7" s="5" t="s">
        <v>23</v>
      </c>
      <c r="C7" s="5">
        <v>0</v>
      </c>
      <c r="D7" s="5">
        <v>0</v>
      </c>
      <c r="E7" s="5">
        <v>0</v>
      </c>
      <c r="F7" s="5">
        <v>0</v>
      </c>
      <c r="G7" s="5">
        <f t="shared" ref="G7" si="0">+C7*D7*E7*F7</f>
        <v>0</v>
      </c>
    </row>
    <row r="8" spans="1:7" ht="10.5" thickBot="1" x14ac:dyDescent="0.4">
      <c r="A8" s="13"/>
      <c r="B8" s="5" t="s">
        <v>11</v>
      </c>
      <c r="C8" s="5"/>
      <c r="D8" s="5"/>
      <c r="E8" s="5"/>
      <c r="F8" s="5"/>
      <c r="G8" s="5"/>
    </row>
    <row r="9" spans="1:7" ht="12.75" customHeight="1" thickBot="1" x14ac:dyDescent="0.4">
      <c r="A9" s="48" t="s">
        <v>80</v>
      </c>
      <c r="B9" s="49"/>
      <c r="C9" s="49"/>
      <c r="D9" s="49"/>
      <c r="E9" s="49"/>
      <c r="F9" s="50"/>
      <c r="G9" s="5">
        <f>SUM(G6:G8)</f>
        <v>0</v>
      </c>
    </row>
    <row r="10" spans="1:7" ht="10.5" thickBot="1" x14ac:dyDescent="0.4">
      <c r="A10" s="8" t="str">
        <f>'PI skaičiuoklė'!C8</f>
        <v>Veiksmas A2</v>
      </c>
      <c r="B10" s="39"/>
      <c r="C10" s="39"/>
      <c r="D10" s="39"/>
      <c r="E10" s="39"/>
      <c r="F10" s="39"/>
      <c r="G10" s="39"/>
    </row>
    <row r="11" spans="1:7" ht="10.5" thickBot="1" x14ac:dyDescent="0.4">
      <c r="A11" s="26"/>
      <c r="B11" s="5" t="s">
        <v>24</v>
      </c>
      <c r="C11" s="5">
        <v>0</v>
      </c>
      <c r="D11" s="5">
        <v>0</v>
      </c>
      <c r="E11" s="5">
        <v>0</v>
      </c>
      <c r="F11" s="5">
        <v>0</v>
      </c>
      <c r="G11" s="5">
        <f>+C11*D11*E11*F11</f>
        <v>0</v>
      </c>
    </row>
    <row r="12" spans="1:7" ht="10.5" thickBot="1" x14ac:dyDescent="0.4">
      <c r="A12" s="13"/>
      <c r="B12" s="5" t="s">
        <v>25</v>
      </c>
      <c r="C12" s="5">
        <v>0</v>
      </c>
      <c r="D12" s="5">
        <v>0</v>
      </c>
      <c r="E12" s="5">
        <v>0</v>
      </c>
      <c r="F12" s="5">
        <v>0</v>
      </c>
      <c r="G12" s="5">
        <f t="shared" ref="G12" si="1">+C12*D12*E12*F12</f>
        <v>0</v>
      </c>
    </row>
    <row r="13" spans="1:7" ht="10.5" thickBot="1" x14ac:dyDescent="0.4">
      <c r="A13" s="13"/>
      <c r="B13" s="5" t="s">
        <v>11</v>
      </c>
      <c r="C13" s="5"/>
      <c r="D13" s="5"/>
      <c r="E13" s="5"/>
      <c r="F13" s="5"/>
      <c r="G13" s="5"/>
    </row>
    <row r="14" spans="1:7" ht="10.5" thickBot="1" x14ac:dyDescent="0.4">
      <c r="A14" s="48" t="s">
        <v>81</v>
      </c>
      <c r="B14" s="49"/>
      <c r="C14" s="49"/>
      <c r="D14" s="49"/>
      <c r="E14" s="49"/>
      <c r="F14" s="50"/>
      <c r="G14" s="5">
        <f>SUM(G11:G13)</f>
        <v>0</v>
      </c>
    </row>
    <row r="15" spans="1:7" ht="10.5" thickBot="1" x14ac:dyDescent="0.4">
      <c r="A15" s="8" t="str">
        <f>'PI skaičiuoklė'!C9</f>
        <v>Veiksmas A3</v>
      </c>
      <c r="B15" s="39"/>
      <c r="C15" s="39"/>
      <c r="D15" s="39"/>
      <c r="E15" s="39"/>
      <c r="F15" s="39"/>
      <c r="G15" s="39"/>
    </row>
    <row r="16" spans="1:7" ht="10.5" thickBot="1" x14ac:dyDescent="0.4">
      <c r="A16" s="26"/>
      <c r="B16" s="5" t="s">
        <v>184</v>
      </c>
      <c r="C16" s="5">
        <v>0</v>
      </c>
      <c r="D16" s="5">
        <v>0</v>
      </c>
      <c r="E16" s="5">
        <v>0</v>
      </c>
      <c r="F16" s="5">
        <v>0</v>
      </c>
      <c r="G16" s="5">
        <f>+C16*D16*E16*F16</f>
        <v>0</v>
      </c>
    </row>
    <row r="17" spans="1:7" ht="10.5" thickBot="1" x14ac:dyDescent="0.4">
      <c r="A17" s="13"/>
      <c r="B17" s="5" t="s">
        <v>185</v>
      </c>
      <c r="C17" s="5">
        <v>0</v>
      </c>
      <c r="D17" s="5">
        <v>0</v>
      </c>
      <c r="E17" s="5">
        <v>0</v>
      </c>
      <c r="F17" s="5">
        <v>0</v>
      </c>
      <c r="G17" s="5">
        <f t="shared" ref="G17" si="2">+C17*D17*E17*F17</f>
        <v>0</v>
      </c>
    </row>
    <row r="18" spans="1:7" ht="10.5" thickBot="1" x14ac:dyDescent="0.4">
      <c r="A18" s="13"/>
      <c r="B18" s="5" t="s">
        <v>11</v>
      </c>
      <c r="C18" s="5"/>
      <c r="D18" s="5"/>
      <c r="E18" s="5"/>
      <c r="F18" s="5"/>
      <c r="G18" s="5"/>
    </row>
    <row r="19" spans="1:7" ht="10.5" thickBot="1" x14ac:dyDescent="0.4">
      <c r="A19" s="48" t="s">
        <v>147</v>
      </c>
      <c r="B19" s="49"/>
      <c r="C19" s="49"/>
      <c r="D19" s="49"/>
      <c r="E19" s="49"/>
      <c r="F19" s="50"/>
      <c r="G19" s="5">
        <f>SUM(G16:G18)</f>
        <v>0</v>
      </c>
    </row>
    <row r="20" spans="1:7" ht="10.5" thickBot="1" x14ac:dyDescent="0.4">
      <c r="A20" s="51" t="s">
        <v>82</v>
      </c>
      <c r="B20" s="52"/>
      <c r="C20" s="52"/>
      <c r="D20" s="52"/>
      <c r="E20" s="52"/>
      <c r="F20" s="53"/>
      <c r="G20" s="27">
        <f>SUM(G9,G14,G19)</f>
        <v>0</v>
      </c>
    </row>
    <row r="21" spans="1:7" ht="20.5" thickBot="1" x14ac:dyDescent="0.4">
      <c r="A21" s="24" t="str">
        <f>'PI skaičiuoklė'!B12</f>
        <v>Straipsnis (-iai), punktas (-ai) ir įpareigojimas</v>
      </c>
      <c r="B21" s="4"/>
      <c r="C21" s="4"/>
      <c r="D21" s="4"/>
      <c r="E21" s="4"/>
      <c r="F21" s="4"/>
      <c r="G21" s="4"/>
    </row>
    <row r="22" spans="1:7" ht="10.5" thickBot="1" x14ac:dyDescent="0.4">
      <c r="A22" s="8" t="str">
        <f>'PI skaičiuoklė'!C13</f>
        <v>Veiksmas B1</v>
      </c>
      <c r="B22" s="4"/>
      <c r="C22" s="4"/>
      <c r="D22" s="4"/>
      <c r="E22" s="4"/>
      <c r="F22" s="4"/>
      <c r="G22" s="4"/>
    </row>
    <row r="23" spans="1:7" ht="10.5" thickBot="1" x14ac:dyDescent="0.4">
      <c r="A23" s="26"/>
      <c r="B23" s="5" t="s">
        <v>26</v>
      </c>
      <c r="C23" s="5">
        <v>0</v>
      </c>
      <c r="D23" s="5">
        <v>0</v>
      </c>
      <c r="E23" s="5">
        <v>0</v>
      </c>
      <c r="F23" s="5">
        <v>0</v>
      </c>
      <c r="G23" s="5">
        <f t="shared" ref="G23:G24" si="3">+C23*D23*E23*F23</f>
        <v>0</v>
      </c>
    </row>
    <row r="24" spans="1:7" ht="10.5" thickBot="1" x14ac:dyDescent="0.4">
      <c r="A24" s="13"/>
      <c r="B24" s="5" t="s">
        <v>27</v>
      </c>
      <c r="C24" s="5">
        <v>0</v>
      </c>
      <c r="D24" s="5">
        <v>0</v>
      </c>
      <c r="E24" s="5">
        <v>0</v>
      </c>
      <c r="F24" s="5">
        <v>0</v>
      </c>
      <c r="G24" s="5">
        <f t="shared" si="3"/>
        <v>0</v>
      </c>
    </row>
    <row r="25" spans="1:7" ht="10.5" thickBot="1" x14ac:dyDescent="0.4">
      <c r="A25" s="13"/>
      <c r="B25" s="5" t="s">
        <v>11</v>
      </c>
      <c r="C25" s="5"/>
      <c r="D25" s="5"/>
      <c r="E25" s="5"/>
      <c r="F25" s="5"/>
      <c r="G25" s="5"/>
    </row>
    <row r="26" spans="1:7" ht="10.5" thickBot="1" x14ac:dyDescent="0.4">
      <c r="A26" s="48" t="s">
        <v>83</v>
      </c>
      <c r="B26" s="49"/>
      <c r="C26" s="49"/>
      <c r="D26" s="49"/>
      <c r="E26" s="49"/>
      <c r="F26" s="50"/>
      <c r="G26" s="5">
        <f>SUM(G23:G25)</f>
        <v>0</v>
      </c>
    </row>
    <row r="27" spans="1:7" ht="10.5" thickBot="1" x14ac:dyDescent="0.4">
      <c r="A27" s="8" t="str">
        <f>'PI skaičiuoklė'!C14</f>
        <v>Veiksmas B2</v>
      </c>
      <c r="B27" s="4"/>
      <c r="C27" s="4"/>
      <c r="D27" s="4"/>
      <c r="E27" s="4"/>
      <c r="F27" s="4"/>
      <c r="G27" s="4"/>
    </row>
    <row r="28" spans="1:7" ht="10.5" thickBot="1" x14ac:dyDescent="0.4">
      <c r="A28" s="26"/>
      <c r="B28" s="5" t="s">
        <v>28</v>
      </c>
      <c r="C28" s="5">
        <v>0</v>
      </c>
      <c r="D28" s="5">
        <v>0</v>
      </c>
      <c r="E28" s="5">
        <v>0</v>
      </c>
      <c r="F28" s="5">
        <v>0</v>
      </c>
      <c r="G28" s="5">
        <f t="shared" ref="G28:G29" si="4">+C28*D28*E28*F28</f>
        <v>0</v>
      </c>
    </row>
    <row r="29" spans="1:7" ht="10.5" thickBot="1" x14ac:dyDescent="0.4">
      <c r="A29" s="13"/>
      <c r="B29" s="5" t="s">
        <v>29</v>
      </c>
      <c r="C29" s="5">
        <v>0</v>
      </c>
      <c r="D29" s="5">
        <v>0</v>
      </c>
      <c r="E29" s="5">
        <v>0</v>
      </c>
      <c r="F29" s="5">
        <v>0</v>
      </c>
      <c r="G29" s="5">
        <f t="shared" si="4"/>
        <v>0</v>
      </c>
    </row>
    <row r="30" spans="1:7" ht="10.5" thickBot="1" x14ac:dyDescent="0.4">
      <c r="A30" s="13"/>
      <c r="B30" s="5" t="s">
        <v>11</v>
      </c>
      <c r="C30" s="5"/>
      <c r="D30" s="5"/>
      <c r="E30" s="5"/>
      <c r="F30" s="5"/>
      <c r="G30" s="5"/>
    </row>
    <row r="31" spans="1:7" ht="10.5" thickBot="1" x14ac:dyDescent="0.4">
      <c r="A31" s="48" t="s">
        <v>84</v>
      </c>
      <c r="B31" s="49"/>
      <c r="C31" s="49"/>
      <c r="D31" s="49"/>
      <c r="E31" s="49"/>
      <c r="F31" s="50"/>
      <c r="G31" s="5">
        <f>SUM(G28:G30)</f>
        <v>0</v>
      </c>
    </row>
    <row r="32" spans="1:7" ht="10.5" thickBot="1" x14ac:dyDescent="0.4">
      <c r="A32" s="8" t="str">
        <f>'PI skaičiuoklė'!C15</f>
        <v>Veiksmas B3</v>
      </c>
      <c r="B32" s="39"/>
      <c r="C32" s="39"/>
      <c r="D32" s="39"/>
      <c r="E32" s="39"/>
      <c r="F32" s="39"/>
      <c r="G32" s="14"/>
    </row>
    <row r="33" spans="1:7" ht="10.5" thickBot="1" x14ac:dyDescent="0.4">
      <c r="A33" s="26"/>
      <c r="B33" s="5" t="s">
        <v>182</v>
      </c>
      <c r="C33" s="5">
        <v>0</v>
      </c>
      <c r="D33" s="5">
        <v>0</v>
      </c>
      <c r="E33" s="5">
        <v>0</v>
      </c>
      <c r="F33" s="5">
        <v>0</v>
      </c>
      <c r="G33" s="5">
        <f>+C33*D33*E33*F33</f>
        <v>0</v>
      </c>
    </row>
    <row r="34" spans="1:7" ht="10.5" thickBot="1" x14ac:dyDescent="0.4">
      <c r="A34" s="13"/>
      <c r="B34" s="5" t="s">
        <v>183</v>
      </c>
      <c r="C34" s="5">
        <v>0</v>
      </c>
      <c r="D34" s="5">
        <v>0</v>
      </c>
      <c r="E34" s="5">
        <v>0</v>
      </c>
      <c r="F34" s="5">
        <v>0</v>
      </c>
      <c r="G34" s="5">
        <f t="shared" ref="G34" si="5">+C34*D34*E34*F34</f>
        <v>0</v>
      </c>
    </row>
    <row r="35" spans="1:7" ht="10.5" thickBot="1" x14ac:dyDescent="0.4">
      <c r="A35" s="13"/>
      <c r="B35" s="5" t="s">
        <v>11</v>
      </c>
      <c r="C35" s="5"/>
      <c r="D35" s="5"/>
      <c r="E35" s="5"/>
      <c r="F35" s="5"/>
      <c r="G35" s="5"/>
    </row>
    <row r="36" spans="1:7" ht="10.5" thickBot="1" x14ac:dyDescent="0.4">
      <c r="A36" s="48" t="s">
        <v>148</v>
      </c>
      <c r="B36" s="49"/>
      <c r="C36" s="49"/>
      <c r="D36" s="49"/>
      <c r="E36" s="49"/>
      <c r="F36" s="50"/>
      <c r="G36" s="5">
        <f>SUM(G33:G35)</f>
        <v>0</v>
      </c>
    </row>
    <row r="37" spans="1:7" ht="10.5" thickBot="1" x14ac:dyDescent="0.4">
      <c r="A37" s="51" t="s">
        <v>85</v>
      </c>
      <c r="B37" s="52"/>
      <c r="C37" s="52"/>
      <c r="D37" s="52"/>
      <c r="E37" s="52"/>
      <c r="F37" s="53"/>
      <c r="G37" s="27">
        <f>SUM(G26,G31,G36)</f>
        <v>0</v>
      </c>
    </row>
    <row r="38" spans="1:7" ht="20.5" thickBot="1" x14ac:dyDescent="0.4">
      <c r="A38" s="24" t="str">
        <f>'PI skaičiuoklė'!B18</f>
        <v>Straipsnis (-iai), punktas (-ai) ir įpareigojimas</v>
      </c>
      <c r="B38" s="4"/>
      <c r="C38" s="4"/>
      <c r="D38" s="4"/>
      <c r="E38" s="4"/>
      <c r="F38" s="4"/>
      <c r="G38" s="4"/>
    </row>
    <row r="39" spans="1:7" ht="10.5" thickBot="1" x14ac:dyDescent="0.4">
      <c r="A39" s="8" t="str">
        <f>'PI skaičiuoklė'!C19</f>
        <v>Veiksmas C1</v>
      </c>
      <c r="B39" s="4"/>
      <c r="C39" s="4"/>
      <c r="D39" s="4"/>
      <c r="E39" s="4"/>
      <c r="F39" s="4"/>
      <c r="G39" s="4"/>
    </row>
    <row r="40" spans="1:7" ht="10.5" thickBot="1" x14ac:dyDescent="0.4">
      <c r="A40" s="26"/>
      <c r="B40" s="5" t="s">
        <v>149</v>
      </c>
      <c r="C40" s="5">
        <v>0</v>
      </c>
      <c r="D40" s="5">
        <v>0</v>
      </c>
      <c r="E40" s="5">
        <v>0</v>
      </c>
      <c r="F40" s="5">
        <v>0</v>
      </c>
      <c r="G40" s="5">
        <f t="shared" ref="G40:G41" si="6">+C40*D40*E40*F40</f>
        <v>0</v>
      </c>
    </row>
    <row r="41" spans="1:7" ht="10.5" thickBot="1" x14ac:dyDescent="0.4">
      <c r="A41" s="13"/>
      <c r="B41" s="5" t="s">
        <v>150</v>
      </c>
      <c r="C41" s="5">
        <v>0</v>
      </c>
      <c r="D41" s="5">
        <v>0</v>
      </c>
      <c r="E41" s="5">
        <v>0</v>
      </c>
      <c r="F41" s="5">
        <v>0</v>
      </c>
      <c r="G41" s="5">
        <f t="shared" si="6"/>
        <v>0</v>
      </c>
    </row>
    <row r="42" spans="1:7" ht="10.5" thickBot="1" x14ac:dyDescent="0.4">
      <c r="A42" s="13"/>
      <c r="B42" s="5" t="s">
        <v>11</v>
      </c>
      <c r="C42" s="5"/>
      <c r="D42" s="5"/>
      <c r="E42" s="5"/>
      <c r="F42" s="5"/>
      <c r="G42" s="5"/>
    </row>
    <row r="43" spans="1:7" ht="10.5" thickBot="1" x14ac:dyDescent="0.4">
      <c r="A43" s="48" t="s">
        <v>153</v>
      </c>
      <c r="B43" s="49"/>
      <c r="C43" s="49"/>
      <c r="D43" s="49"/>
      <c r="E43" s="49"/>
      <c r="F43" s="50"/>
      <c r="G43" s="5">
        <f>SUM(G40:G42)</f>
        <v>0</v>
      </c>
    </row>
    <row r="44" spans="1:7" ht="10.5" thickBot="1" x14ac:dyDescent="0.4">
      <c r="A44" s="8" t="str">
        <f>'PI skaičiuoklė'!C20</f>
        <v>Veiksmas C2</v>
      </c>
      <c r="B44" s="4"/>
      <c r="C44" s="4"/>
      <c r="D44" s="4"/>
      <c r="E44" s="4"/>
      <c r="F44" s="4"/>
      <c r="G44" s="4"/>
    </row>
    <row r="45" spans="1:7" ht="10.5" thickBot="1" x14ac:dyDescent="0.4">
      <c r="A45" s="26"/>
      <c r="B45" s="5" t="s">
        <v>151</v>
      </c>
      <c r="C45" s="5">
        <v>0</v>
      </c>
      <c r="D45" s="5">
        <v>0</v>
      </c>
      <c r="E45" s="5">
        <v>0</v>
      </c>
      <c r="F45" s="5">
        <v>0</v>
      </c>
      <c r="G45" s="5">
        <f t="shared" ref="G45:G46" si="7">+C45*D45*E45*F45</f>
        <v>0</v>
      </c>
    </row>
    <row r="46" spans="1:7" ht="10.5" thickBot="1" x14ac:dyDescent="0.4">
      <c r="A46" s="13"/>
      <c r="B46" s="5" t="s">
        <v>152</v>
      </c>
      <c r="C46" s="5">
        <v>0</v>
      </c>
      <c r="D46" s="5">
        <v>0</v>
      </c>
      <c r="E46" s="5">
        <v>0</v>
      </c>
      <c r="F46" s="5">
        <v>0</v>
      </c>
      <c r="G46" s="5">
        <f t="shared" si="7"/>
        <v>0</v>
      </c>
    </row>
    <row r="47" spans="1:7" ht="10.5" thickBot="1" x14ac:dyDescent="0.4">
      <c r="A47" s="13"/>
      <c r="B47" s="5" t="s">
        <v>11</v>
      </c>
      <c r="C47" s="5"/>
      <c r="D47" s="5"/>
      <c r="E47" s="5"/>
      <c r="F47" s="5"/>
      <c r="G47" s="5"/>
    </row>
    <row r="48" spans="1:7" ht="10.5" thickBot="1" x14ac:dyDescent="0.4">
      <c r="A48" s="48" t="s">
        <v>154</v>
      </c>
      <c r="B48" s="49"/>
      <c r="C48" s="49"/>
      <c r="D48" s="49"/>
      <c r="E48" s="49"/>
      <c r="F48" s="50"/>
      <c r="G48" s="5">
        <f>SUM(G45:G47)</f>
        <v>0</v>
      </c>
    </row>
    <row r="49" spans="1:7" ht="10.5" thickBot="1" x14ac:dyDescent="0.4">
      <c r="A49" s="8" t="str">
        <f>'PI skaičiuoklė'!C21</f>
        <v>Veiksmas C3</v>
      </c>
      <c r="B49" s="39"/>
      <c r="C49" s="39"/>
      <c r="D49" s="39"/>
      <c r="E49" s="39"/>
      <c r="F49" s="39"/>
      <c r="G49" s="39"/>
    </row>
    <row r="50" spans="1:7" ht="10.5" thickBot="1" x14ac:dyDescent="0.4">
      <c r="A50" s="26"/>
      <c r="B50" s="5" t="s">
        <v>189</v>
      </c>
      <c r="C50" s="5">
        <v>0</v>
      </c>
      <c r="D50" s="5">
        <v>0</v>
      </c>
      <c r="E50" s="5">
        <v>0</v>
      </c>
      <c r="F50" s="5">
        <v>0</v>
      </c>
      <c r="G50" s="5">
        <f>+C50*D50*E50*F50</f>
        <v>0</v>
      </c>
    </row>
    <row r="51" spans="1:7" ht="10.5" thickBot="1" x14ac:dyDescent="0.4">
      <c r="A51" s="13"/>
      <c r="B51" s="5" t="s">
        <v>190</v>
      </c>
      <c r="C51" s="5">
        <v>0</v>
      </c>
      <c r="D51" s="5">
        <v>0</v>
      </c>
      <c r="E51" s="5">
        <v>0</v>
      </c>
      <c r="F51" s="5">
        <v>0</v>
      </c>
      <c r="G51" s="5">
        <f t="shared" ref="G51" si="8">+C51*D51*E51*F51</f>
        <v>0</v>
      </c>
    </row>
    <row r="52" spans="1:7" ht="10.5" thickBot="1" x14ac:dyDescent="0.4">
      <c r="A52" s="13"/>
      <c r="B52" s="5" t="s">
        <v>11</v>
      </c>
      <c r="C52" s="5"/>
      <c r="D52" s="5"/>
      <c r="E52" s="5"/>
      <c r="F52" s="5"/>
      <c r="G52" s="5"/>
    </row>
    <row r="53" spans="1:7" ht="10.5" thickBot="1" x14ac:dyDescent="0.4">
      <c r="A53" s="48" t="s">
        <v>155</v>
      </c>
      <c r="B53" s="49"/>
      <c r="C53" s="49"/>
      <c r="D53" s="49"/>
      <c r="E53" s="49"/>
      <c r="F53" s="50"/>
      <c r="G53" s="5">
        <f>SUM(G50:G52)</f>
        <v>0</v>
      </c>
    </row>
    <row r="54" spans="1:7" ht="10.5" thickBot="1" x14ac:dyDescent="0.4">
      <c r="A54" s="51" t="s">
        <v>163</v>
      </c>
      <c r="B54" s="52"/>
      <c r="C54" s="52"/>
      <c r="D54" s="52"/>
      <c r="E54" s="52"/>
      <c r="F54" s="53"/>
      <c r="G54" s="27">
        <f>SUM(G43,G48,G53)</f>
        <v>0</v>
      </c>
    </row>
    <row r="55" spans="1:7" ht="20.5" thickBot="1" x14ac:dyDescent="0.4">
      <c r="A55" s="24" t="str">
        <f>'PI skaičiuoklė'!B25</f>
        <v>Straipsnis (-iai), punktas (-ai) ir įpareigojimas</v>
      </c>
      <c r="B55" s="39"/>
      <c r="C55" s="39"/>
      <c r="D55" s="39"/>
      <c r="E55" s="39"/>
      <c r="F55" s="39"/>
      <c r="G55" s="39"/>
    </row>
    <row r="56" spans="1:7" ht="10.5" thickBot="1" x14ac:dyDescent="0.4">
      <c r="A56" s="8" t="str">
        <f>'PI skaičiuoklė'!C26</f>
        <v>Veiksmas D1</v>
      </c>
      <c r="B56" s="39"/>
      <c r="C56" s="39"/>
      <c r="D56" s="39"/>
      <c r="E56" s="39"/>
      <c r="F56" s="39"/>
      <c r="G56" s="39"/>
    </row>
    <row r="57" spans="1:7" ht="10.5" thickBot="1" x14ac:dyDescent="0.4">
      <c r="A57" s="26"/>
      <c r="B57" s="5" t="s">
        <v>159</v>
      </c>
      <c r="C57" s="5">
        <v>0</v>
      </c>
      <c r="D57" s="5">
        <v>0</v>
      </c>
      <c r="E57" s="5">
        <v>0</v>
      </c>
      <c r="F57" s="5">
        <v>0</v>
      </c>
      <c r="G57" s="5">
        <f t="shared" ref="G57:G58" si="9">+C57*D57*E57*F57</f>
        <v>0</v>
      </c>
    </row>
    <row r="58" spans="1:7" ht="10.5" thickBot="1" x14ac:dyDescent="0.4">
      <c r="A58" s="13"/>
      <c r="B58" s="5" t="s">
        <v>160</v>
      </c>
      <c r="C58" s="5">
        <v>0</v>
      </c>
      <c r="D58" s="5">
        <v>0</v>
      </c>
      <c r="E58" s="5">
        <v>0</v>
      </c>
      <c r="F58" s="5">
        <v>0</v>
      </c>
      <c r="G58" s="5">
        <f t="shared" si="9"/>
        <v>0</v>
      </c>
    </row>
    <row r="59" spans="1:7" ht="10.5" thickBot="1" x14ac:dyDescent="0.4">
      <c r="A59" s="13"/>
      <c r="B59" s="5" t="s">
        <v>11</v>
      </c>
      <c r="C59" s="5"/>
      <c r="D59" s="5"/>
      <c r="E59" s="5"/>
      <c r="F59" s="5"/>
      <c r="G59" s="5"/>
    </row>
    <row r="60" spans="1:7" ht="10.5" thickBot="1" x14ac:dyDescent="0.4">
      <c r="A60" s="48" t="s">
        <v>156</v>
      </c>
      <c r="B60" s="49"/>
      <c r="C60" s="49"/>
      <c r="D60" s="49"/>
      <c r="E60" s="49"/>
      <c r="F60" s="50"/>
      <c r="G60" s="5">
        <f>SUM(G57:G59)</f>
        <v>0</v>
      </c>
    </row>
    <row r="61" spans="1:7" ht="10.5" thickBot="1" x14ac:dyDescent="0.4">
      <c r="A61" s="8" t="str">
        <f>'PI skaičiuoklė'!C27</f>
        <v>Veiksmas D2</v>
      </c>
      <c r="B61" s="4"/>
      <c r="C61" s="4"/>
      <c r="D61" s="4"/>
      <c r="E61" s="4"/>
      <c r="F61" s="4"/>
      <c r="G61" s="4"/>
    </row>
    <row r="62" spans="1:7" ht="10.5" thickBot="1" x14ac:dyDescent="0.4">
      <c r="A62" s="26"/>
      <c r="B62" s="5" t="s">
        <v>161</v>
      </c>
      <c r="C62" s="5">
        <v>0</v>
      </c>
      <c r="D62" s="5">
        <v>0</v>
      </c>
      <c r="E62" s="5">
        <v>0</v>
      </c>
      <c r="F62" s="5">
        <v>0</v>
      </c>
      <c r="G62" s="5">
        <f t="shared" ref="G62:G63" si="10">+C62*D62*E62*F62</f>
        <v>0</v>
      </c>
    </row>
    <row r="63" spans="1:7" ht="10.5" thickBot="1" x14ac:dyDescent="0.4">
      <c r="A63" s="13"/>
      <c r="B63" s="5" t="s">
        <v>162</v>
      </c>
      <c r="C63" s="5">
        <v>0</v>
      </c>
      <c r="D63" s="5">
        <v>0</v>
      </c>
      <c r="E63" s="5">
        <v>0</v>
      </c>
      <c r="F63" s="5">
        <v>0</v>
      </c>
      <c r="G63" s="5">
        <f t="shared" si="10"/>
        <v>0</v>
      </c>
    </row>
    <row r="64" spans="1:7" ht="10.5" thickBot="1" x14ac:dyDescent="0.4">
      <c r="A64" s="13"/>
      <c r="B64" s="5" t="s">
        <v>11</v>
      </c>
      <c r="C64" s="5"/>
      <c r="D64" s="5"/>
      <c r="E64" s="5"/>
      <c r="F64" s="5"/>
      <c r="G64" s="5"/>
    </row>
    <row r="65" spans="1:7" ht="10.5" thickBot="1" x14ac:dyDescent="0.4">
      <c r="A65" s="48" t="s">
        <v>157</v>
      </c>
      <c r="B65" s="49"/>
      <c r="C65" s="49"/>
      <c r="D65" s="49"/>
      <c r="E65" s="49"/>
      <c r="F65" s="50"/>
      <c r="G65" s="5">
        <f>SUM(G62:G64)</f>
        <v>0</v>
      </c>
    </row>
    <row r="66" spans="1:7" ht="10.5" thickBot="1" x14ac:dyDescent="0.4">
      <c r="A66" s="8" t="str">
        <f>'PI skaičiuoklė'!C28</f>
        <v>Veiksmas D3</v>
      </c>
      <c r="B66" s="39"/>
      <c r="C66" s="39"/>
      <c r="D66" s="39"/>
      <c r="E66" s="39"/>
      <c r="F66" s="39"/>
      <c r="G66" s="39"/>
    </row>
    <row r="67" spans="1:7" ht="10.5" thickBot="1" x14ac:dyDescent="0.4">
      <c r="A67" s="26"/>
      <c r="B67" s="5" t="s">
        <v>192</v>
      </c>
      <c r="C67" s="5">
        <v>0</v>
      </c>
      <c r="D67" s="5">
        <v>0</v>
      </c>
      <c r="E67" s="5">
        <v>0</v>
      </c>
      <c r="F67" s="5">
        <v>0</v>
      </c>
      <c r="G67" s="5">
        <f>+C67*D67*E67*F67</f>
        <v>0</v>
      </c>
    </row>
    <row r="68" spans="1:7" ht="10.5" thickBot="1" x14ac:dyDescent="0.4">
      <c r="A68" s="13"/>
      <c r="B68" s="5" t="s">
        <v>193</v>
      </c>
      <c r="C68" s="5">
        <v>0</v>
      </c>
      <c r="D68" s="5">
        <v>0</v>
      </c>
      <c r="E68" s="5">
        <v>0</v>
      </c>
      <c r="F68" s="5">
        <v>0</v>
      </c>
      <c r="G68" s="5">
        <f t="shared" ref="G68" si="11">+C68*D68*E68*F68</f>
        <v>0</v>
      </c>
    </row>
    <row r="69" spans="1:7" ht="10.5" thickBot="1" x14ac:dyDescent="0.4">
      <c r="A69" s="13"/>
      <c r="B69" s="5" t="s">
        <v>11</v>
      </c>
      <c r="C69" s="5"/>
      <c r="D69" s="5"/>
      <c r="E69" s="5"/>
      <c r="F69" s="5"/>
      <c r="G69" s="5"/>
    </row>
    <row r="70" spans="1:7" ht="10.5" thickBot="1" x14ac:dyDescent="0.4">
      <c r="A70" s="48" t="s">
        <v>158</v>
      </c>
      <c r="B70" s="49"/>
      <c r="C70" s="49"/>
      <c r="D70" s="49"/>
      <c r="E70" s="49"/>
      <c r="F70" s="50"/>
      <c r="G70" s="5">
        <f>SUM(G67:G69)</f>
        <v>0</v>
      </c>
    </row>
    <row r="71" spans="1:7" ht="10.5" thickBot="1" x14ac:dyDescent="0.4">
      <c r="A71" s="51" t="s">
        <v>164</v>
      </c>
      <c r="B71" s="52"/>
      <c r="C71" s="52"/>
      <c r="D71" s="52"/>
      <c r="E71" s="52"/>
      <c r="F71" s="53"/>
      <c r="G71" s="27">
        <f>SUM(G60,G65,G70)</f>
        <v>0</v>
      </c>
    </row>
    <row r="72" spans="1:7" ht="20.5" thickBot="1" x14ac:dyDescent="0.4">
      <c r="A72" s="24" t="str">
        <f>'PI skaičiuoklė'!B31</f>
        <v>Straipsnis (-iai), punktas (-ai) ir įpareigojimas</v>
      </c>
      <c r="B72" s="4"/>
      <c r="C72" s="4"/>
      <c r="D72" s="4"/>
      <c r="E72" s="4"/>
      <c r="F72" s="4"/>
      <c r="G72" s="4"/>
    </row>
    <row r="73" spans="1:7" ht="10.5" thickBot="1" x14ac:dyDescent="0.4">
      <c r="A73" s="8" t="str">
        <f>'PI skaičiuoklė'!C32</f>
        <v>Veiksmas E1</v>
      </c>
      <c r="B73" s="4"/>
      <c r="C73" s="4"/>
      <c r="D73" s="4"/>
      <c r="E73" s="4"/>
      <c r="F73" s="4"/>
      <c r="G73" s="4"/>
    </row>
    <row r="74" spans="1:7" ht="10.5" thickBot="1" x14ac:dyDescent="0.4">
      <c r="A74" s="26"/>
      <c r="B74" s="5" t="s">
        <v>165</v>
      </c>
      <c r="C74" s="5">
        <v>0</v>
      </c>
      <c r="D74" s="5">
        <v>0</v>
      </c>
      <c r="E74" s="5">
        <v>0</v>
      </c>
      <c r="F74" s="5">
        <v>0</v>
      </c>
      <c r="G74" s="5">
        <f t="shared" ref="G74:G75" si="12">+C74*D74*E74*F74</f>
        <v>0</v>
      </c>
    </row>
    <row r="75" spans="1:7" ht="10.5" thickBot="1" x14ac:dyDescent="0.4">
      <c r="A75" s="13"/>
      <c r="B75" s="5" t="s">
        <v>166</v>
      </c>
      <c r="C75" s="5">
        <v>0</v>
      </c>
      <c r="D75" s="5">
        <v>0</v>
      </c>
      <c r="E75" s="5">
        <v>0</v>
      </c>
      <c r="F75" s="5">
        <v>0</v>
      </c>
      <c r="G75" s="5">
        <f t="shared" si="12"/>
        <v>0</v>
      </c>
    </row>
    <row r="76" spans="1:7" ht="10.5" thickBot="1" x14ac:dyDescent="0.4">
      <c r="A76" s="13"/>
      <c r="B76" s="5" t="s">
        <v>11</v>
      </c>
      <c r="C76" s="5"/>
      <c r="D76" s="5"/>
      <c r="E76" s="5"/>
      <c r="F76" s="5"/>
      <c r="G76" s="5"/>
    </row>
    <row r="77" spans="1:7" ht="10.5" thickBot="1" x14ac:dyDescent="0.4">
      <c r="A77" s="48" t="s">
        <v>169</v>
      </c>
      <c r="B77" s="49"/>
      <c r="C77" s="49"/>
      <c r="D77" s="49"/>
      <c r="E77" s="49"/>
      <c r="F77" s="50"/>
      <c r="G77" s="5">
        <f>SUM(G74:G76)</f>
        <v>0</v>
      </c>
    </row>
    <row r="78" spans="1:7" ht="10.5" thickBot="1" x14ac:dyDescent="0.4">
      <c r="A78" s="8" t="str">
        <f>'PI skaičiuoklė'!C33</f>
        <v>Veiksmas E2</v>
      </c>
      <c r="B78" s="4"/>
      <c r="C78" s="4"/>
      <c r="D78" s="4"/>
      <c r="E78" s="4"/>
      <c r="F78" s="4"/>
      <c r="G78" s="4"/>
    </row>
    <row r="79" spans="1:7" ht="10.5" thickBot="1" x14ac:dyDescent="0.4">
      <c r="A79" s="26"/>
      <c r="B79" s="5" t="s">
        <v>168</v>
      </c>
      <c r="C79" s="5">
        <v>0</v>
      </c>
      <c r="D79" s="5">
        <v>0</v>
      </c>
      <c r="E79" s="5">
        <v>0</v>
      </c>
      <c r="F79" s="5">
        <v>0</v>
      </c>
      <c r="G79" s="5">
        <f t="shared" ref="G79:G80" si="13">+C79*D79*E79*F79</f>
        <v>0</v>
      </c>
    </row>
    <row r="80" spans="1:7" ht="10.5" thickBot="1" x14ac:dyDescent="0.4">
      <c r="A80" s="13"/>
      <c r="B80" s="5" t="s">
        <v>167</v>
      </c>
      <c r="C80" s="5">
        <v>0</v>
      </c>
      <c r="D80" s="5">
        <v>0</v>
      </c>
      <c r="E80" s="5">
        <v>0</v>
      </c>
      <c r="F80" s="5">
        <v>0</v>
      </c>
      <c r="G80" s="5">
        <f t="shared" si="13"/>
        <v>0</v>
      </c>
    </row>
    <row r="81" spans="1:7" ht="10.5" thickBot="1" x14ac:dyDescent="0.4">
      <c r="A81" s="13"/>
      <c r="B81" s="5" t="s">
        <v>11</v>
      </c>
      <c r="C81" s="5"/>
      <c r="D81" s="5"/>
      <c r="E81" s="5"/>
      <c r="F81" s="5"/>
      <c r="G81" s="5"/>
    </row>
    <row r="82" spans="1:7" ht="10.5" thickBot="1" x14ac:dyDescent="0.4">
      <c r="A82" s="48" t="s">
        <v>170</v>
      </c>
      <c r="B82" s="49"/>
      <c r="C82" s="49"/>
      <c r="D82" s="49"/>
      <c r="E82" s="49"/>
      <c r="F82" s="50"/>
      <c r="G82" s="5">
        <f>SUM(G79:G81)</f>
        <v>0</v>
      </c>
    </row>
    <row r="83" spans="1:7" ht="10.5" thickBot="1" x14ac:dyDescent="0.4">
      <c r="A83" s="8" t="str">
        <f>'PI skaičiuoklė'!C34</f>
        <v>Veiksmas E3</v>
      </c>
      <c r="B83" s="39"/>
      <c r="C83" s="39"/>
      <c r="D83" s="39"/>
      <c r="E83" s="39"/>
      <c r="F83" s="39"/>
      <c r="G83" s="39"/>
    </row>
    <row r="84" spans="1:7" ht="10.5" thickBot="1" x14ac:dyDescent="0.4">
      <c r="A84" s="26"/>
      <c r="B84" s="5" t="s">
        <v>195</v>
      </c>
      <c r="C84" s="5">
        <v>0</v>
      </c>
      <c r="D84" s="5">
        <v>0</v>
      </c>
      <c r="E84" s="5">
        <v>0</v>
      </c>
      <c r="F84" s="5">
        <v>0</v>
      </c>
      <c r="G84" s="5">
        <f>+C84*D84*E84*F84</f>
        <v>0</v>
      </c>
    </row>
    <row r="85" spans="1:7" ht="10.5" thickBot="1" x14ac:dyDescent="0.4">
      <c r="A85" s="13"/>
      <c r="B85" s="5" t="s">
        <v>196</v>
      </c>
      <c r="C85" s="5">
        <v>0</v>
      </c>
      <c r="D85" s="5">
        <v>0</v>
      </c>
      <c r="E85" s="5">
        <v>0</v>
      </c>
      <c r="F85" s="5">
        <v>0</v>
      </c>
      <c r="G85" s="5">
        <f t="shared" ref="G85" si="14">+C85*D85*E85*F85</f>
        <v>0</v>
      </c>
    </row>
    <row r="86" spans="1:7" ht="10.5" thickBot="1" x14ac:dyDescent="0.4">
      <c r="A86" s="13"/>
      <c r="B86" s="5" t="s">
        <v>11</v>
      </c>
      <c r="C86" s="5"/>
      <c r="D86" s="5"/>
      <c r="E86" s="5"/>
      <c r="F86" s="5"/>
      <c r="G86" s="5"/>
    </row>
    <row r="87" spans="1:7" ht="10.5" thickBot="1" x14ac:dyDescent="0.4">
      <c r="A87" s="48" t="s">
        <v>171</v>
      </c>
      <c r="B87" s="49"/>
      <c r="C87" s="49"/>
      <c r="D87" s="49"/>
      <c r="E87" s="49"/>
      <c r="F87" s="50"/>
      <c r="G87" s="5">
        <f>SUM(G84:G86)</f>
        <v>0</v>
      </c>
    </row>
    <row r="88" spans="1:7" ht="10.5" thickBot="1" x14ac:dyDescent="0.4">
      <c r="A88" s="51" t="s">
        <v>172</v>
      </c>
      <c r="B88" s="52"/>
      <c r="C88" s="52"/>
      <c r="D88" s="52"/>
      <c r="E88" s="52"/>
      <c r="F88" s="53"/>
      <c r="G88" s="27">
        <f>SUM(G77,G82,G87)</f>
        <v>0</v>
      </c>
    </row>
    <row r="89" spans="1:7" ht="20.5" thickBot="1" x14ac:dyDescent="0.4">
      <c r="A89" s="24" t="str">
        <f>'PI skaičiuoklė'!B37</f>
        <v>Straipsnis (-iai), punktas (-ai) ir įpareigojimas</v>
      </c>
      <c r="B89" s="4"/>
      <c r="C89" s="4"/>
      <c r="D89" s="4"/>
      <c r="E89" s="4"/>
      <c r="F89" s="4"/>
      <c r="G89" s="4"/>
    </row>
    <row r="90" spans="1:7" ht="10.5" thickBot="1" x14ac:dyDescent="0.4">
      <c r="A90" s="8" t="str">
        <f>'PI skaičiuoklė'!C38</f>
        <v>Veiksmas F1</v>
      </c>
      <c r="B90" s="4"/>
      <c r="C90" s="4"/>
      <c r="D90" s="4"/>
      <c r="E90" s="4"/>
      <c r="F90" s="4"/>
      <c r="G90" s="4"/>
    </row>
    <row r="91" spans="1:7" ht="10.5" thickBot="1" x14ac:dyDescent="0.4">
      <c r="A91" s="26"/>
      <c r="B91" s="5" t="s">
        <v>173</v>
      </c>
      <c r="C91" s="5">
        <v>0</v>
      </c>
      <c r="D91" s="5">
        <v>0</v>
      </c>
      <c r="E91" s="5">
        <v>0</v>
      </c>
      <c r="F91" s="5">
        <v>0</v>
      </c>
      <c r="G91" s="5">
        <f t="shared" ref="G91:G92" si="15">+C91*D91*E91*F91</f>
        <v>0</v>
      </c>
    </row>
    <row r="92" spans="1:7" ht="10.5" thickBot="1" x14ac:dyDescent="0.4">
      <c r="A92" s="13"/>
      <c r="B92" s="5" t="s">
        <v>174</v>
      </c>
      <c r="C92" s="5">
        <v>0</v>
      </c>
      <c r="D92" s="5">
        <v>0</v>
      </c>
      <c r="E92" s="5">
        <v>0</v>
      </c>
      <c r="F92" s="5">
        <v>0</v>
      </c>
      <c r="G92" s="5">
        <f t="shared" si="15"/>
        <v>0</v>
      </c>
    </row>
    <row r="93" spans="1:7" ht="10.5" thickBot="1" x14ac:dyDescent="0.4">
      <c r="A93" s="13"/>
      <c r="B93" s="5" t="s">
        <v>11</v>
      </c>
      <c r="C93" s="5"/>
      <c r="D93" s="5"/>
      <c r="E93" s="5"/>
      <c r="F93" s="5"/>
      <c r="G93" s="5"/>
    </row>
    <row r="94" spans="1:7" ht="10.5" thickBot="1" x14ac:dyDescent="0.4">
      <c r="A94" s="48" t="s">
        <v>177</v>
      </c>
      <c r="B94" s="49"/>
      <c r="C94" s="49"/>
      <c r="D94" s="49"/>
      <c r="E94" s="49"/>
      <c r="F94" s="50"/>
      <c r="G94" s="5">
        <f>SUM(G91:G93)</f>
        <v>0</v>
      </c>
    </row>
    <row r="95" spans="1:7" ht="10.5" thickBot="1" x14ac:dyDescent="0.4">
      <c r="A95" s="8" t="str">
        <f>'PI skaičiuoklė'!C39</f>
        <v>Veiksmas F2</v>
      </c>
      <c r="B95" s="4"/>
      <c r="C95" s="4"/>
      <c r="D95" s="4"/>
      <c r="E95" s="4"/>
      <c r="F95" s="4"/>
      <c r="G95" s="4"/>
    </row>
    <row r="96" spans="1:7" ht="10.5" thickBot="1" x14ac:dyDescent="0.4">
      <c r="A96" s="26"/>
      <c r="B96" s="5" t="s">
        <v>175</v>
      </c>
      <c r="C96" s="5">
        <v>0</v>
      </c>
      <c r="D96" s="5">
        <v>0</v>
      </c>
      <c r="E96" s="5">
        <v>0</v>
      </c>
      <c r="F96" s="5">
        <v>0</v>
      </c>
      <c r="G96" s="5">
        <f t="shared" ref="G96:G97" si="16">+C96*D96*E96*F96</f>
        <v>0</v>
      </c>
    </row>
    <row r="97" spans="1:7" ht="10.5" thickBot="1" x14ac:dyDescent="0.4">
      <c r="A97" s="13"/>
      <c r="B97" s="5" t="s">
        <v>176</v>
      </c>
      <c r="C97" s="5">
        <v>0</v>
      </c>
      <c r="D97" s="5">
        <v>0</v>
      </c>
      <c r="E97" s="5">
        <v>0</v>
      </c>
      <c r="F97" s="5">
        <v>0</v>
      </c>
      <c r="G97" s="5">
        <f t="shared" si="16"/>
        <v>0</v>
      </c>
    </row>
    <row r="98" spans="1:7" ht="10.5" thickBot="1" x14ac:dyDescent="0.4">
      <c r="A98" s="13"/>
      <c r="B98" s="5" t="s">
        <v>11</v>
      </c>
      <c r="C98" s="5"/>
      <c r="D98" s="5"/>
      <c r="E98" s="5"/>
      <c r="F98" s="5"/>
      <c r="G98" s="5"/>
    </row>
    <row r="99" spans="1:7" ht="10.5" thickBot="1" x14ac:dyDescent="0.4">
      <c r="A99" s="48" t="s">
        <v>178</v>
      </c>
      <c r="B99" s="49"/>
      <c r="C99" s="49"/>
      <c r="D99" s="49"/>
      <c r="E99" s="49"/>
      <c r="F99" s="50"/>
      <c r="G99" s="5">
        <f>SUM(G96:G98)</f>
        <v>0</v>
      </c>
    </row>
    <row r="100" spans="1:7" ht="10.5" thickBot="1" x14ac:dyDescent="0.4">
      <c r="A100" s="8" t="str">
        <f>'PI skaičiuoklė'!C40</f>
        <v>Veiksmas F3</v>
      </c>
      <c r="B100" s="39"/>
      <c r="C100" s="39"/>
      <c r="D100" s="39"/>
      <c r="E100" s="39"/>
      <c r="F100" s="39"/>
      <c r="G100" s="39"/>
    </row>
    <row r="101" spans="1:7" ht="10.5" thickBot="1" x14ac:dyDescent="0.4">
      <c r="A101" s="26"/>
      <c r="B101" s="5" t="s">
        <v>186</v>
      </c>
      <c r="C101" s="5">
        <v>0</v>
      </c>
      <c r="D101" s="5">
        <v>0</v>
      </c>
      <c r="E101" s="5">
        <v>0</v>
      </c>
      <c r="F101" s="5">
        <v>0</v>
      </c>
      <c r="G101" s="5">
        <f>+C101*D101*E101*F101</f>
        <v>0</v>
      </c>
    </row>
    <row r="102" spans="1:7" ht="10.5" thickBot="1" x14ac:dyDescent="0.4">
      <c r="A102" s="13"/>
      <c r="B102" s="5" t="s">
        <v>187</v>
      </c>
      <c r="C102" s="5">
        <v>0</v>
      </c>
      <c r="D102" s="5">
        <v>0</v>
      </c>
      <c r="E102" s="5">
        <v>0</v>
      </c>
      <c r="F102" s="5">
        <v>0</v>
      </c>
      <c r="G102" s="5">
        <f t="shared" ref="G102" si="17">+C102*D102*E102*F102</f>
        <v>0</v>
      </c>
    </row>
    <row r="103" spans="1:7" ht="10.5" thickBot="1" x14ac:dyDescent="0.4">
      <c r="A103" s="13"/>
      <c r="B103" s="5" t="s">
        <v>11</v>
      </c>
      <c r="C103" s="5"/>
      <c r="D103" s="5"/>
      <c r="E103" s="5"/>
      <c r="F103" s="5"/>
      <c r="G103" s="5"/>
    </row>
    <row r="104" spans="1:7" ht="10.5" thickBot="1" x14ac:dyDescent="0.4">
      <c r="A104" s="48" t="s">
        <v>180</v>
      </c>
      <c r="B104" s="49"/>
      <c r="C104" s="49"/>
      <c r="D104" s="49"/>
      <c r="E104" s="49"/>
      <c r="F104" s="50"/>
      <c r="G104" s="5">
        <f>SUM(G101:G103)</f>
        <v>0</v>
      </c>
    </row>
    <row r="105" spans="1:7" ht="10.5" thickBot="1" x14ac:dyDescent="0.4">
      <c r="A105" s="51" t="s">
        <v>179</v>
      </c>
      <c r="B105" s="52"/>
      <c r="C105" s="52"/>
      <c r="D105" s="52"/>
      <c r="E105" s="52"/>
      <c r="F105" s="53"/>
      <c r="G105" s="27">
        <f>SUM(G94,G99,G104)</f>
        <v>0</v>
      </c>
    </row>
    <row r="106" spans="1:7" x14ac:dyDescent="0.35">
      <c r="A106" s="28"/>
      <c r="B106" s="28"/>
      <c r="C106" s="28"/>
      <c r="D106" s="28"/>
      <c r="E106" s="28"/>
      <c r="F106" s="28"/>
      <c r="G106" s="29"/>
    </row>
    <row r="107" spans="1:7" x14ac:dyDescent="0.35">
      <c r="A107" s="28"/>
      <c r="B107" s="28"/>
      <c r="C107" s="28"/>
      <c r="D107" s="28"/>
      <c r="E107" s="28"/>
      <c r="F107" s="28"/>
      <c r="G107" s="29"/>
    </row>
    <row r="109" spans="1:7" ht="10.5" thickBot="1" x14ac:dyDescent="0.4"/>
    <row r="110" spans="1:7" ht="23.25" customHeight="1" thickBot="1" x14ac:dyDescent="0.4">
      <c r="A110" s="60" t="s">
        <v>76</v>
      </c>
      <c r="B110" s="61"/>
      <c r="C110" s="61"/>
      <c r="D110" s="61"/>
      <c r="E110" s="61"/>
      <c r="F110" s="61"/>
      <c r="G110" s="62"/>
    </row>
    <row r="111" spans="1:7" ht="67.5" customHeight="1" thickBot="1" x14ac:dyDescent="0.4">
      <c r="A111" s="31" t="s">
        <v>87</v>
      </c>
      <c r="B111" s="32" t="s">
        <v>19</v>
      </c>
      <c r="C111" s="32" t="s">
        <v>20</v>
      </c>
      <c r="D111" s="32" t="s">
        <v>77</v>
      </c>
      <c r="E111" s="32" t="s">
        <v>78</v>
      </c>
      <c r="F111" s="32" t="s">
        <v>21</v>
      </c>
      <c r="G111" s="32" t="s">
        <v>79</v>
      </c>
    </row>
    <row r="112" spans="1:7" ht="10.5" thickBot="1" x14ac:dyDescent="0.4">
      <c r="A112" s="33">
        <v>1</v>
      </c>
      <c r="B112" s="34">
        <v>2</v>
      </c>
      <c r="C112" s="33">
        <v>3</v>
      </c>
      <c r="D112" s="34">
        <v>4</v>
      </c>
      <c r="E112" s="33">
        <v>5</v>
      </c>
      <c r="F112" s="34">
        <v>6</v>
      </c>
      <c r="G112" s="33">
        <v>7</v>
      </c>
    </row>
    <row r="113" spans="1:7" ht="409.6" thickBot="1" x14ac:dyDescent="0.4">
      <c r="A113" s="24" t="str">
        <f>'PI skaičiuoklė'!B45</f>
        <v>3 straipsnis. 6 straipsnio pakeitimas
1. Pakeisti 6 straipsnio 2 dalies 1 punktą ir jį išdėstyti taip:
„1) kiekvieno kandidato į valdymo įmonės vadovo ir investicinius sprendimus priimančio fizinio asmens pareigas (tuo atveju, kai yra sudarytas kolegialus investicinius sprendimus priimantis organas, – kiekvieno jį sudarančio asmens) (toliau – investicinius sprendimus priimantis asmuo) užpildytą ir jo parašu patvirtintą priežiūros institucijos nustatytos formos dokumentą (anketą) ir jame (joje) pateiktos informacijos pagrindimo dokumentus;, taip pat šių asmenų atliekamų funkcijų, pareigų, atskaitomybės (hierarchinės) ryšių ir sričių valdymo įmonės viduje ir už jos ribų aprašymą, laiko, kurį kiekvienas iš šių asmenų skiria kiekvienai atsakomybės sričiai, apžvalgą, žmogiškųjų ir techninių išteklių, kurie padeda vykdyti šių asmenų veiklą, aprašymą, valdymo įmonės pavadinimą ir juridinio asmens kodą;“.
3. Pakeisti 6 straipsnio 2 dalies 3 punktą ir jį išdėstyti taip:
„3) veiklos planą, kuriame, be kita ko, yra aprašytos numatomos vykdyti veiklos sritys, pateikta juridinio asmens organizacinė struktūra, taip pat informacija, kaip bus užtikrinamas Reglamento (ES) Nr. 231/2013, šio įstatymo ir jo įgyvendinamųjų teisės aktų laikymasis ir savo pareigų pagal  Reglamento (ES) 2019/2088 3 straipsnio 1 dalį, 6 straipsnio 1 dalies a punktą ir 13 straipsnį vykdymas, taip pat išsamų atitinkamų žmogiškųjų ir techninių išteklių, kuriuos valdymo įmonė naudos šiam tikslui, aprašymą;“.
4. Pakeisti 6 straipsnio 2 dalies 5 punktą ir jį išdėstyti taip:
„5) informaciją apie funkcijų perdavimo ir tolesnio jų perdavimo, įskaitant susitarimus, kuriais kitai įmonei (fiziniam asmeniui) pavedama atlikti dalį valdymo funkcijų ar teikti dalį paslaugų, nurodytų šio įstatymo 4 straipsnio 3 dalyje, tvarką pagal šio įstatymo 14 straipsnį;. Pateikiama informacija turi apimti bent šiuos duomenis:
a) juridinio asmens pavadinimą ir kodą, registruotą buveinę ir priežiūros instituciją, jeigu ji yra, arba fizinio asmens vardą, pavardę, asmens kodą ir pilietybę;
b) išsamų valdymo įmonės ar investicinės bendrovės-valdytojos darbuotojų ir techninių išteklių, kuriuos ji naudoja kasdienėms investicinių priemonių portfelio valdymo ar rizikos valdymo funkcijoms atlikti ir perduotų dalies valdymo funkcijų atlikimo ar paslaugų, nurodytų šio įstatymo 4 straipsnio 3 dalyje, teikimo stebėsenai vykdyti, aprašą;
c) informaciją apie kiekvieną kolektyvinio investavimo subjektą, kurį ji valdo arba ketina valdyti, – trumpą pavedamų investicinių priemonių portfelio valdymo funkcijų aprašymą, nurodant, ar šių funkcijų perdavimas yra dalinis ar visiškas, ir trumpą pavedamų rizikos valdymo funkcijų aprašymą, nurodant, ar šių funkcijų perdavimas yra dalinis ar visiškas;
d) periodinio išsamaus patikrinimo priemonių, kurias valdymo įmonė ketina taikyti perduotų dalies valdymo funkcijų atlikimo ar paslaugų, nurodytų šio įstatymo 4 straipsnio 3 dalyje, teikimo stebėsenai vykdyti, aprašymą.“</v>
      </c>
      <c r="B113" s="4"/>
      <c r="C113" s="25"/>
      <c r="D113" s="25"/>
      <c r="E113" s="25"/>
      <c r="F113" s="25"/>
      <c r="G113" s="25"/>
    </row>
    <row r="114" spans="1:7" ht="10.5" thickBot="1" x14ac:dyDescent="0.4">
      <c r="A114" s="8" t="str">
        <f>'PI skaičiuoklė'!C46</f>
        <v>Dokumentų parengimas</v>
      </c>
      <c r="B114" s="4"/>
      <c r="C114" s="25"/>
      <c r="D114" s="25"/>
      <c r="E114" s="25"/>
      <c r="F114" s="25"/>
      <c r="G114" s="25"/>
    </row>
    <row r="115" spans="1:7" ht="40.5" thickBot="1" x14ac:dyDescent="0.4">
      <c r="A115" s="26"/>
      <c r="B115" s="5" t="s">
        <v>255</v>
      </c>
      <c r="C115" s="5">
        <v>1</v>
      </c>
      <c r="D115" s="5">
        <v>23.78</v>
      </c>
      <c r="E115" s="5">
        <v>4</v>
      </c>
      <c r="F115" s="5">
        <v>1</v>
      </c>
      <c r="G115" s="5">
        <f>+C115*D115*E115*F115</f>
        <v>95.12</v>
      </c>
    </row>
    <row r="116" spans="1:7" ht="20.5" thickBot="1" x14ac:dyDescent="0.4">
      <c r="A116" s="13"/>
      <c r="B116" s="5" t="s">
        <v>256</v>
      </c>
      <c r="C116" s="5">
        <v>2</v>
      </c>
      <c r="D116" s="5">
        <v>16.059999999999999</v>
      </c>
      <c r="E116" s="5">
        <v>12</v>
      </c>
      <c r="F116" s="5">
        <v>1</v>
      </c>
      <c r="G116" s="5">
        <f t="shared" ref="G116" si="18">+C116*D116*E116*F116</f>
        <v>385.43999999999994</v>
      </c>
    </row>
    <row r="117" spans="1:7" ht="10.5" thickBot="1" x14ac:dyDescent="0.4">
      <c r="A117" s="13"/>
      <c r="B117" s="5" t="s">
        <v>11</v>
      </c>
      <c r="C117" s="5"/>
      <c r="D117" s="5"/>
      <c r="E117" s="5"/>
      <c r="F117" s="5"/>
      <c r="G117" s="5"/>
    </row>
    <row r="118" spans="1:7" ht="10.5" thickBot="1" x14ac:dyDescent="0.4">
      <c r="A118" s="48" t="s">
        <v>80</v>
      </c>
      <c r="B118" s="49"/>
      <c r="C118" s="49"/>
      <c r="D118" s="49"/>
      <c r="E118" s="49"/>
      <c r="F118" s="50"/>
      <c r="G118" s="5">
        <f>SUM(G115:G117)</f>
        <v>480.55999999999995</v>
      </c>
    </row>
    <row r="119" spans="1:7" ht="10.5" thickBot="1" x14ac:dyDescent="0.4">
      <c r="A119" s="8" t="str">
        <f>'PI skaičiuoklė'!C47</f>
        <v>Veiksmas A2</v>
      </c>
      <c r="B119" s="39"/>
      <c r="C119" s="39"/>
      <c r="D119" s="39"/>
      <c r="E119" s="39"/>
      <c r="F119" s="39"/>
      <c r="G119" s="39"/>
    </row>
    <row r="120" spans="1:7" ht="10.5" thickBot="1" x14ac:dyDescent="0.4">
      <c r="A120" s="26"/>
      <c r="B120" s="5" t="s">
        <v>24</v>
      </c>
      <c r="C120" s="5">
        <v>0</v>
      </c>
      <c r="D120" s="5">
        <v>0</v>
      </c>
      <c r="E120" s="5">
        <v>0</v>
      </c>
      <c r="F120" s="5">
        <v>0</v>
      </c>
      <c r="G120" s="5">
        <f>+C120*D120*E120*F120</f>
        <v>0</v>
      </c>
    </row>
    <row r="121" spans="1:7" ht="10.5" thickBot="1" x14ac:dyDescent="0.4">
      <c r="A121" s="13"/>
      <c r="B121" s="5" t="s">
        <v>25</v>
      </c>
      <c r="C121" s="5">
        <v>0</v>
      </c>
      <c r="D121" s="5">
        <v>0</v>
      </c>
      <c r="E121" s="5">
        <v>0</v>
      </c>
      <c r="F121" s="5">
        <v>0</v>
      </c>
      <c r="G121" s="5">
        <f t="shared" ref="G121" si="19">+C121*D121*E121*F121</f>
        <v>0</v>
      </c>
    </row>
    <row r="122" spans="1:7" ht="10.5" thickBot="1" x14ac:dyDescent="0.4">
      <c r="A122" s="13"/>
      <c r="B122" s="5" t="s">
        <v>11</v>
      </c>
      <c r="C122" s="5"/>
      <c r="D122" s="5"/>
      <c r="E122" s="5"/>
      <c r="F122" s="5"/>
      <c r="G122" s="5"/>
    </row>
    <row r="123" spans="1:7" ht="10.5" thickBot="1" x14ac:dyDescent="0.4">
      <c r="A123" s="48" t="s">
        <v>81</v>
      </c>
      <c r="B123" s="49"/>
      <c r="C123" s="49"/>
      <c r="D123" s="49"/>
      <c r="E123" s="49"/>
      <c r="F123" s="50"/>
      <c r="G123" s="5">
        <f>SUM(G120:G122)</f>
        <v>0</v>
      </c>
    </row>
    <row r="124" spans="1:7" ht="10.5" thickBot="1" x14ac:dyDescent="0.4">
      <c r="A124" s="8" t="str">
        <f>'PI skaičiuoklė'!C48</f>
        <v>Veiksmas A3</v>
      </c>
      <c r="B124" s="39"/>
      <c r="C124" s="39"/>
      <c r="D124" s="39"/>
      <c r="E124" s="39"/>
      <c r="F124" s="39"/>
      <c r="G124" s="39"/>
    </row>
    <row r="125" spans="1:7" ht="10.5" thickBot="1" x14ac:dyDescent="0.4">
      <c r="A125" s="26"/>
      <c r="B125" s="5" t="s">
        <v>184</v>
      </c>
      <c r="C125" s="5">
        <v>0</v>
      </c>
      <c r="D125" s="5">
        <v>0</v>
      </c>
      <c r="E125" s="5">
        <v>0</v>
      </c>
      <c r="F125" s="5">
        <v>0</v>
      </c>
      <c r="G125" s="5">
        <f>+C125*D125*E125*F125</f>
        <v>0</v>
      </c>
    </row>
    <row r="126" spans="1:7" ht="10.5" thickBot="1" x14ac:dyDescent="0.4">
      <c r="A126" s="13"/>
      <c r="B126" s="5" t="s">
        <v>185</v>
      </c>
      <c r="C126" s="5">
        <v>0</v>
      </c>
      <c r="D126" s="5">
        <v>0</v>
      </c>
      <c r="E126" s="5">
        <v>0</v>
      </c>
      <c r="F126" s="5">
        <v>0</v>
      </c>
      <c r="G126" s="5">
        <f t="shared" ref="G126" si="20">+C126*D126*E126*F126</f>
        <v>0</v>
      </c>
    </row>
    <row r="127" spans="1:7" ht="10.5" thickBot="1" x14ac:dyDescent="0.4">
      <c r="A127" s="13"/>
      <c r="B127" s="5" t="s">
        <v>11</v>
      </c>
      <c r="C127" s="5"/>
      <c r="D127" s="5"/>
      <c r="E127" s="5"/>
      <c r="F127" s="5"/>
      <c r="G127" s="5"/>
    </row>
    <row r="128" spans="1:7" ht="10.5" thickBot="1" x14ac:dyDescent="0.4">
      <c r="A128" s="48" t="s">
        <v>147</v>
      </c>
      <c r="B128" s="49"/>
      <c r="C128" s="49"/>
      <c r="D128" s="49"/>
      <c r="E128" s="49"/>
      <c r="F128" s="50"/>
      <c r="G128" s="5">
        <f>SUM(G125:G127)</f>
        <v>0</v>
      </c>
    </row>
    <row r="129" spans="1:7" ht="10.5" thickBot="1" x14ac:dyDescent="0.4">
      <c r="A129" s="51" t="s">
        <v>82</v>
      </c>
      <c r="B129" s="52"/>
      <c r="C129" s="52"/>
      <c r="D129" s="52"/>
      <c r="E129" s="52"/>
      <c r="F129" s="53"/>
      <c r="G129" s="27">
        <f>SUM(G118,G123,G128)</f>
        <v>480.55999999999995</v>
      </c>
    </row>
    <row r="130" spans="1:7" ht="409.6" thickBot="1" x14ac:dyDescent="0.4">
      <c r="A130" s="24" t="str">
        <f>'PI skaičiuoklė'!B51</f>
        <v>9 straipsnis. Įstatymo papildymas 13(2) straipsniu
Papildyti Įstatymą 13(2) straipsniu:
„13(2) straipsnis. Likvidumo valdymo priemonės ir jų taikymo sąlygos
2. Siekdama užtikrinti šio įstatymo 13 straipsnio 1 dalies 12 ir 14 punktuose nustatytų reikalavimų laikymąsi, atvirojo tipo kolektyvinio investavimo subjektus valdanti valdymo įmonė, įvertinusi šio straipsnio 1 dalyje nurodytų likvidumo valdymo priemonių tinkamumą taikyti jos valdomo kolektyvinio investavimo subjekto pasirinktai investavimo strategijai, likvidumo pobūdžiui ir išpirkimo politikai, pasirenka bent dvi likvidumo valdymo priemones iš šio straipsnio 1 dalies 2–8 punktuose nurodytų priemonių ir jas įtraukia į kolektyvinio investavimo subjekto steigimo dokumentus, kad galėtų jas taikyti atsižvelgdama į konkretaus kolektyvinio investavimo subjekto investuotojų interesus. Valdymo įmonės pasirinktos likvidumo valdymo priemonės negali būti tik šio straipsnio 1 dalies 5 ir 6 punktuose nurodytos priemonės.  
4. Valdymo įmonė įgyvendina išsamią bet kurios pasirinktos likvidumo valdymo priemonės taikymo ir taikymo sustabdymo politiką ir procedūras, taip pat nustato išsamią tokios priemonės taikymo ir administravimo tvarką. Valdymo įmonė apie pasirinktas šio straipsnio 2 ir 3 dalyse nurodytas priemones ir išsamią priemonių taikymo ir taikymo sustabdymo politiką ir procedūras nedelsdama, ne vėliau kaip per 3 darbo dienas nuo konkrečių likvidumo valdymo priemonių pasirinkimo dienos, praneša priežiūros institucijai.
9. Valdymo įmonė nedelsdama, ne vėliau kaip per 5 darbo dienas nuo atitinkamos likvidumo valdymo priemonės, nurodytos šios dalies 1 ir 2 punktuose, pasirinkimo arba jos taikymo sustabdymo dienos, informuoja priežiūros instituciją šiais atvejais:
1) kai valdymo įmonė taiko šio straipsnio 1 dalies 1 punkte nurodytą likvidumo valdymo priemonę arba sustabdo jos taikymą;
2) kai valdymo įmonė taiko kurią nors iš likvidumo valdymo priemonių, nurodytų šio straipsnio 1 dalies 2–8 punktuose, tokiu būdu, kuris nėra įprastas veiklos būdas, numatytas kolektyvinio investavimo subjekto steigimo dokumentuose, arba sustabdo šios priemonės taikymą.
10. Valdymo įmonė, prieš taikydama šio straipsnio 1 dalies 9 punkte nurodytą likvidumo valdymo priemonę arba sustabdydama jos taikymą, apie tai ne vėliau kaip per 5 darbo dienas nuo šios likvidumo valdymo priemonės pasirinkimo arba jos taikymo sustabdymo dienos praneša priežiūros institucijai.</v>
      </c>
      <c r="B130" s="4"/>
      <c r="C130" s="4"/>
      <c r="D130" s="4"/>
      <c r="E130" s="4"/>
      <c r="F130" s="4"/>
      <c r="G130" s="4"/>
    </row>
    <row r="131" spans="1:7" ht="10.5" thickBot="1" x14ac:dyDescent="0.4">
      <c r="A131" s="8" t="str">
        <f>'PI skaičiuoklė'!C52</f>
        <v>Dokumentų parengimas</v>
      </c>
      <c r="B131" s="4"/>
      <c r="C131" s="4"/>
      <c r="D131" s="4"/>
      <c r="E131" s="4"/>
      <c r="F131" s="4"/>
      <c r="G131" s="4"/>
    </row>
    <row r="132" spans="1:7" ht="40.5" thickBot="1" x14ac:dyDescent="0.4">
      <c r="A132" s="26"/>
      <c r="B132" s="5" t="s">
        <v>255</v>
      </c>
      <c r="C132" s="5">
        <v>1</v>
      </c>
      <c r="D132" s="5">
        <v>23.78</v>
      </c>
      <c r="E132" s="5">
        <v>4</v>
      </c>
      <c r="F132" s="5">
        <v>1</v>
      </c>
      <c r="G132" s="5">
        <f t="shared" ref="G132:G133" si="21">+C132*D132*E132*F132</f>
        <v>95.12</v>
      </c>
    </row>
    <row r="133" spans="1:7" ht="20.5" thickBot="1" x14ac:dyDescent="0.4">
      <c r="A133" s="13"/>
      <c r="B133" s="5" t="s">
        <v>256</v>
      </c>
      <c r="C133" s="5">
        <v>2</v>
      </c>
      <c r="D133" s="5">
        <v>16.059999999999999</v>
      </c>
      <c r="E133" s="5">
        <v>16</v>
      </c>
      <c r="F133" s="5">
        <v>1</v>
      </c>
      <c r="G133" s="5">
        <f t="shared" si="21"/>
        <v>513.91999999999996</v>
      </c>
    </row>
    <row r="134" spans="1:7" ht="10.5" thickBot="1" x14ac:dyDescent="0.4">
      <c r="A134" s="13"/>
      <c r="B134" s="5" t="s">
        <v>11</v>
      </c>
      <c r="C134" s="5"/>
      <c r="D134" s="5"/>
      <c r="E134" s="5"/>
      <c r="F134" s="5"/>
      <c r="G134" s="5"/>
    </row>
    <row r="135" spans="1:7" ht="10.5" thickBot="1" x14ac:dyDescent="0.4">
      <c r="A135" s="48" t="s">
        <v>83</v>
      </c>
      <c r="B135" s="49"/>
      <c r="C135" s="49"/>
      <c r="D135" s="49"/>
      <c r="E135" s="49"/>
      <c r="F135" s="50"/>
      <c r="G135" s="5">
        <f>SUM(G132:G134)</f>
        <v>609.04</v>
      </c>
    </row>
    <row r="136" spans="1:7" ht="10.5" thickBot="1" x14ac:dyDescent="0.4">
      <c r="A136" s="8" t="str">
        <f>'PI skaičiuoklė'!C53</f>
        <v>Informavimas priežiūros instituciją</v>
      </c>
      <c r="B136" s="4"/>
      <c r="C136" s="4"/>
      <c r="D136" s="4"/>
      <c r="E136" s="4"/>
      <c r="F136" s="4"/>
      <c r="G136" s="4"/>
    </row>
    <row r="137" spans="1:7" ht="20.5" thickBot="1" x14ac:dyDescent="0.4">
      <c r="A137" s="26"/>
      <c r="B137" s="5" t="s">
        <v>256</v>
      </c>
      <c r="C137" s="5">
        <v>1</v>
      </c>
      <c r="D137" s="5">
        <v>16.059999999999999</v>
      </c>
      <c r="E137" s="5">
        <v>0.5</v>
      </c>
      <c r="F137" s="5">
        <v>1</v>
      </c>
      <c r="G137" s="5">
        <f t="shared" ref="G137:G138" si="22">+C137*D137*E137*F137</f>
        <v>8.0299999999999994</v>
      </c>
    </row>
    <row r="138" spans="1:7" ht="10.5" thickBot="1" x14ac:dyDescent="0.4">
      <c r="A138" s="13"/>
      <c r="B138" s="5" t="s">
        <v>29</v>
      </c>
      <c r="C138" s="5">
        <v>0</v>
      </c>
      <c r="D138" s="5">
        <v>0</v>
      </c>
      <c r="E138" s="5">
        <v>0</v>
      </c>
      <c r="F138" s="5">
        <v>0</v>
      </c>
      <c r="G138" s="5">
        <f t="shared" si="22"/>
        <v>0</v>
      </c>
    </row>
    <row r="139" spans="1:7" ht="10.5" thickBot="1" x14ac:dyDescent="0.4">
      <c r="A139" s="13"/>
      <c r="B139" s="5" t="s">
        <v>11</v>
      </c>
      <c r="C139" s="5"/>
      <c r="D139" s="5"/>
      <c r="E139" s="5"/>
      <c r="F139" s="5"/>
      <c r="G139" s="5"/>
    </row>
    <row r="140" spans="1:7" ht="10.5" thickBot="1" x14ac:dyDescent="0.4">
      <c r="A140" s="48" t="s">
        <v>84</v>
      </c>
      <c r="B140" s="49"/>
      <c r="C140" s="49"/>
      <c r="D140" s="49"/>
      <c r="E140" s="49"/>
      <c r="F140" s="50"/>
      <c r="G140" s="5">
        <f>SUM(G137:G139)</f>
        <v>8.0299999999999994</v>
      </c>
    </row>
    <row r="141" spans="1:7" ht="10.5" thickBot="1" x14ac:dyDescent="0.4">
      <c r="A141" s="8" t="str">
        <f>'PI skaičiuoklė'!C54</f>
        <v>Veiksmas B3</v>
      </c>
      <c r="B141" s="39"/>
      <c r="C141" s="39"/>
      <c r="D141" s="39"/>
      <c r="E141" s="39"/>
      <c r="F141" s="39"/>
      <c r="G141" s="39"/>
    </row>
    <row r="142" spans="1:7" ht="10.5" thickBot="1" x14ac:dyDescent="0.4">
      <c r="A142" s="26"/>
      <c r="B142" s="5" t="s">
        <v>182</v>
      </c>
      <c r="C142" s="5">
        <v>0</v>
      </c>
      <c r="D142" s="5">
        <v>0</v>
      </c>
      <c r="E142" s="5">
        <v>0</v>
      </c>
      <c r="F142" s="5">
        <v>0</v>
      </c>
      <c r="G142" s="5">
        <f>+C142*D142*E142*F142</f>
        <v>0</v>
      </c>
    </row>
    <row r="143" spans="1:7" ht="10.5" thickBot="1" x14ac:dyDescent="0.4">
      <c r="A143" s="13"/>
      <c r="B143" s="5" t="s">
        <v>183</v>
      </c>
      <c r="C143" s="5">
        <v>0</v>
      </c>
      <c r="D143" s="5">
        <v>0</v>
      </c>
      <c r="E143" s="5">
        <v>0</v>
      </c>
      <c r="F143" s="5">
        <v>0</v>
      </c>
      <c r="G143" s="5">
        <f t="shared" ref="G143" si="23">+C143*D143*E143*F143</f>
        <v>0</v>
      </c>
    </row>
    <row r="144" spans="1:7" ht="10.5" thickBot="1" x14ac:dyDescent="0.4">
      <c r="A144" s="13"/>
      <c r="B144" s="5" t="s">
        <v>11</v>
      </c>
      <c r="C144" s="5"/>
      <c r="D144" s="5"/>
      <c r="E144" s="5"/>
      <c r="F144" s="5"/>
      <c r="G144" s="5"/>
    </row>
    <row r="145" spans="1:9" ht="10.5" thickBot="1" x14ac:dyDescent="0.4">
      <c r="A145" s="48" t="s">
        <v>181</v>
      </c>
      <c r="B145" s="49"/>
      <c r="C145" s="49"/>
      <c r="D145" s="49"/>
      <c r="E145" s="49"/>
      <c r="F145" s="50"/>
      <c r="G145" s="5">
        <f>SUM(G142:G144)</f>
        <v>0</v>
      </c>
    </row>
    <row r="146" spans="1:9" ht="10.5" thickBot="1" x14ac:dyDescent="0.4">
      <c r="A146" s="51" t="s">
        <v>85</v>
      </c>
      <c r="B146" s="52"/>
      <c r="C146" s="52"/>
      <c r="D146" s="52"/>
      <c r="E146" s="52"/>
      <c r="F146" s="53"/>
      <c r="G146" s="27">
        <f>SUM(G135,G140,G145)</f>
        <v>617.06999999999994</v>
      </c>
    </row>
    <row r="147" spans="1:9" ht="270.5" thickBot="1" x14ac:dyDescent="0.4">
      <c r="A147" s="24" t="str">
        <f>'PI skaičiuoklė'!B57</f>
        <v>11 straipsnis. 18 straipsnio pakeitimas
1.	Papildyti 18 straipsnio 1 dalį nauju 1 punktu:
„1) kolektyvinio investavimo subjekto pavadinimą;“.
4. Pakeisti 18 straipsnio 1 dalies 10 punktą ir jį išdėstyti taip:
„10) kolektyvinio investavimo subjekto likvidumo rizikos valdymo aprašą, įskaitant išpirkimo teises tiek įprastinėmis, tiek išskirtinėmis aplinkybėmis, esamų galiojančius išpirkimo susitarimus susitarimų su investuotojais ir pagal šio įstatymo 132 straipsnio 2–6 ir 8 dalis pasirinktas likvidumo valdymo priemones ir jų taikymo sąlygų aprašą;“. 
5. Papildyti 18 straipsnio 1 dalį 131 punktu:
„131) visų įmokų, mokesčių, išlaidų, kuriuos padengia valdymo įmonė ir kurie yra susiję su kolektyvinio investavimo subjekto valdymu ir turi būti tiesiogiai ar netiesiogiai priskiriami konkrečiam kolektyvinio investavimo subjektui, sąrašą;“.</v>
      </c>
      <c r="B147" s="4"/>
      <c r="C147" s="4"/>
      <c r="D147" s="4"/>
      <c r="E147" s="4"/>
      <c r="F147" s="4"/>
      <c r="G147" s="4"/>
    </row>
    <row r="148" spans="1:9" ht="10.5" thickBot="1" x14ac:dyDescent="0.4">
      <c r="A148" s="8" t="str">
        <f>'PI skaičiuoklė'!C58</f>
        <v>Dokumentų parengimas</v>
      </c>
      <c r="B148" s="4"/>
      <c r="C148" s="4"/>
      <c r="D148" s="4"/>
      <c r="E148" s="4"/>
      <c r="F148" s="4"/>
      <c r="G148" s="4"/>
    </row>
    <row r="149" spans="1:9" ht="20.5" thickBot="1" x14ac:dyDescent="0.4">
      <c r="A149" s="26"/>
      <c r="B149" s="5" t="s">
        <v>256</v>
      </c>
      <c r="C149" s="5">
        <v>2</v>
      </c>
      <c r="D149" s="5">
        <v>16.059999999999999</v>
      </c>
      <c r="E149" s="10">
        <v>16</v>
      </c>
      <c r="F149" s="5">
        <v>1</v>
      </c>
      <c r="G149" s="5">
        <f t="shared" ref="G149:G150" si="24">+C149*D149*E149*F149</f>
        <v>513.91999999999996</v>
      </c>
      <c r="I149" s="41"/>
    </row>
    <row r="150" spans="1:9" ht="10.5" thickBot="1" x14ac:dyDescent="0.4">
      <c r="A150" s="13"/>
      <c r="B150" s="5" t="s">
        <v>150</v>
      </c>
      <c r="C150" s="5">
        <v>0</v>
      </c>
      <c r="D150" s="5">
        <v>0</v>
      </c>
      <c r="E150" s="5">
        <v>0</v>
      </c>
      <c r="F150" s="5">
        <v>0</v>
      </c>
      <c r="G150" s="5">
        <f t="shared" si="24"/>
        <v>0</v>
      </c>
    </row>
    <row r="151" spans="1:9" ht="10.5" thickBot="1" x14ac:dyDescent="0.4">
      <c r="A151" s="13"/>
      <c r="B151" s="5" t="s">
        <v>11</v>
      </c>
      <c r="C151" s="5"/>
      <c r="D151" s="5"/>
      <c r="E151" s="5"/>
      <c r="F151" s="5"/>
      <c r="G151" s="5"/>
    </row>
    <row r="152" spans="1:9" ht="10.5" thickBot="1" x14ac:dyDescent="0.4">
      <c r="A152" s="48" t="s">
        <v>153</v>
      </c>
      <c r="B152" s="49"/>
      <c r="C152" s="49"/>
      <c r="D152" s="49"/>
      <c r="E152" s="49"/>
      <c r="F152" s="50"/>
      <c r="G152" s="5">
        <f>SUM(G149:G151)</f>
        <v>513.91999999999996</v>
      </c>
    </row>
    <row r="153" spans="1:9" ht="10.5" thickBot="1" x14ac:dyDescent="0.4">
      <c r="A153" s="8" t="str">
        <f>'PI skaičiuoklė'!C59</f>
        <v>Veiksmas C2</v>
      </c>
      <c r="B153" s="4"/>
      <c r="C153" s="4"/>
      <c r="D153" s="4"/>
      <c r="E153" s="4"/>
      <c r="F153" s="4"/>
      <c r="G153" s="4"/>
    </row>
    <row r="154" spans="1:9" ht="10.5" thickBot="1" x14ac:dyDescent="0.4">
      <c r="A154" s="26"/>
      <c r="B154" s="5" t="s">
        <v>151</v>
      </c>
      <c r="C154" s="5">
        <v>0</v>
      </c>
      <c r="D154" s="5">
        <v>0</v>
      </c>
      <c r="E154" s="5">
        <v>0</v>
      </c>
      <c r="F154" s="5">
        <v>0</v>
      </c>
      <c r="G154" s="5">
        <f t="shared" ref="G154:G155" si="25">+C154*D154*E154*F154</f>
        <v>0</v>
      </c>
    </row>
    <row r="155" spans="1:9" ht="10.5" thickBot="1" x14ac:dyDescent="0.4">
      <c r="A155" s="13"/>
      <c r="B155" s="5" t="s">
        <v>152</v>
      </c>
      <c r="C155" s="5">
        <v>0</v>
      </c>
      <c r="D155" s="5">
        <v>0</v>
      </c>
      <c r="E155" s="5">
        <v>0</v>
      </c>
      <c r="F155" s="5">
        <v>0</v>
      </c>
      <c r="G155" s="5">
        <f t="shared" si="25"/>
        <v>0</v>
      </c>
    </row>
    <row r="156" spans="1:9" ht="10.5" thickBot="1" x14ac:dyDescent="0.4">
      <c r="A156" s="13"/>
      <c r="B156" s="5" t="s">
        <v>11</v>
      </c>
      <c r="C156" s="5"/>
      <c r="D156" s="5"/>
      <c r="E156" s="5"/>
      <c r="F156" s="5"/>
      <c r="G156" s="5"/>
    </row>
    <row r="157" spans="1:9" ht="10.5" thickBot="1" x14ac:dyDescent="0.4">
      <c r="A157" s="48" t="s">
        <v>154</v>
      </c>
      <c r="B157" s="49"/>
      <c r="C157" s="49"/>
      <c r="D157" s="49"/>
      <c r="E157" s="49"/>
      <c r="F157" s="50"/>
      <c r="G157" s="5">
        <f>SUM(G154:G156)</f>
        <v>0</v>
      </c>
    </row>
    <row r="158" spans="1:9" ht="10.5" thickBot="1" x14ac:dyDescent="0.4">
      <c r="A158" s="8" t="str">
        <f>'PI skaičiuoklė'!C60</f>
        <v>Veiksmas C3</v>
      </c>
      <c r="B158" s="39"/>
      <c r="C158" s="39"/>
      <c r="D158" s="39"/>
      <c r="E158" s="39"/>
      <c r="F158" s="39"/>
      <c r="G158" s="39"/>
    </row>
    <row r="159" spans="1:9" ht="10.5" thickBot="1" x14ac:dyDescent="0.4">
      <c r="A159" s="26"/>
      <c r="B159" s="5" t="s">
        <v>189</v>
      </c>
      <c r="C159" s="5">
        <v>0</v>
      </c>
      <c r="D159" s="5">
        <v>0</v>
      </c>
      <c r="E159" s="5">
        <v>0</v>
      </c>
      <c r="F159" s="5">
        <v>0</v>
      </c>
      <c r="G159" s="5">
        <f>+C159*D159*E159*F159</f>
        <v>0</v>
      </c>
    </row>
    <row r="160" spans="1:9" ht="10.5" thickBot="1" x14ac:dyDescent="0.4">
      <c r="A160" s="13"/>
      <c r="B160" s="5" t="s">
        <v>190</v>
      </c>
      <c r="C160" s="5">
        <v>0</v>
      </c>
      <c r="D160" s="5">
        <v>0</v>
      </c>
      <c r="E160" s="5">
        <v>0</v>
      </c>
      <c r="F160" s="5">
        <v>0</v>
      </c>
      <c r="G160" s="5">
        <f t="shared" ref="G160" si="26">+C160*D160*E160*F160</f>
        <v>0</v>
      </c>
    </row>
    <row r="161" spans="1:9" ht="10.5" thickBot="1" x14ac:dyDescent="0.4">
      <c r="A161" s="13"/>
      <c r="B161" s="5" t="s">
        <v>11</v>
      </c>
      <c r="C161" s="5"/>
      <c r="D161" s="5"/>
      <c r="E161" s="5"/>
      <c r="F161" s="5"/>
      <c r="G161" s="5"/>
    </row>
    <row r="162" spans="1:9" ht="10.5" thickBot="1" x14ac:dyDescent="0.4">
      <c r="A162" s="48" t="s">
        <v>191</v>
      </c>
      <c r="B162" s="49"/>
      <c r="C162" s="49"/>
      <c r="D162" s="49"/>
      <c r="E162" s="49"/>
      <c r="F162" s="50"/>
      <c r="G162" s="5">
        <f>SUM(G159:G161)</f>
        <v>0</v>
      </c>
    </row>
    <row r="163" spans="1:9" ht="10.5" thickBot="1" x14ac:dyDescent="0.4">
      <c r="A163" s="51" t="s">
        <v>163</v>
      </c>
      <c r="B163" s="52"/>
      <c r="C163" s="52"/>
      <c r="D163" s="52"/>
      <c r="E163" s="52"/>
      <c r="F163" s="53"/>
      <c r="G163" s="27">
        <f>SUM(G152,G157,G162)</f>
        <v>513.91999999999996</v>
      </c>
    </row>
    <row r="164" spans="1:9" ht="409.6" thickBot="1" x14ac:dyDescent="0.4">
      <c r="A164" s="24" t="str">
        <f>'PI skaičiuoklė'!B63</f>
        <v>12 straipsnis. 19 straipsnio pakeitimas
1. Pakeisti 19 straipsnio 1 dalį ir ją išdėstyti taip: 
3) kolektyvinio investavimo subjekto rizikos, įskaitant rinkos riziką, likvidumo riziką, sandorio šalies riziką, operacinę riziką ir kitas rizikas, pobūdį ir bendrą kolektyvinio investavimo subjekto naudojamo finansinio sverto dydį; 
4) suteiktų paskolų portfelio sudėtį;
5) visas įmokas, mokesčius, išlaidas, tiesiogiai ar netiesiogiai pritaikytus investuotojams, (ši informacija teikiama kartą per metus); 
6) bet kokią patronuojančiąją įmonę, patronuojamąją įmonę ar specialiosios paskirties bendrovę, kurią valdymo įmonė pasitelkia kolektyvinio investavimo subjekto investicijų tikslais arba kuri pasitelkiama valdymo įmonės vardu (ši informacija teikiama kartą per metus).“
3. Papildyti 19 straipsnio 2 dalį 4 punktu:
„4) valstybių narių, kuriose valdymo įmonė arba jos vardu veikiantys subjektai faktiškai platina kolektyvinio investavimo subjekto investicinius vienetus arba akcijas, sąrašą.“
4. Papildyti 19 straipsnį 2(1) dalimi: 
„2(1). Priežiūros institucijai papildomai teikiama informacija apie funkcijų perdavimo tvarką, susijusi su investicinių priemonių portfelio valdymo arba rizikos valdymo funkcijomis, nurodant:
1) juridinio asmens, kuriam buvo pavestos valdymo funkcijos, pavadinimą, buveinę, ar jis turi glaudžių ryšių su valdymo įmone, ar turi licenciją arba yra turto valdymo tikslais reguliuojamas subjektas, jo priežiūros instituciją, taip pat įmonių, kurioms buvo pavestos valdymo funkcijos, kodus, siekiant pateiktą informaciją susieti su kitais priežiūros arba viešai prieinamais duomenų šaltiniais;
2) valdymo įmonės darbuotojų, kurie atlieka kasdienes investicinių priemonių portfelio valdymo ar rizikos valdymo funkcijas, skaičių ir jų darbo laiką;
3) su perduotomis investicinių priemonių portfelio valdymo ir rizikos valdymo funkcijomis susijusios veiklos sąrašą ir aprašą;
4) jeigu buvo perduota investicinių priemonių portfelio valdymo funkcija, kolektyvinio investavimo subjekto turto, kuriam taikoma su portfelio valdymo funkcija susijusi perdavimo tvarka, sumą ir procentinę dalį; 
5) valdymo įmonės darbuotojų, kurie atsakingi už valdymo funkcijų perdavimo tvarkos stebėseną, skaičių ir jų darbo laiką;
6) valdymo įmonės atliekamų periodinių išsamaus patikrinimo peržiūrų, skirtų perduotai veiklai stebėti, skaičių ir datas, nustatytų problemų sąrašą ir, kai aktualu, priemonių, kurių imtasi toms problemoms spręsti, sąrašą ir datą, iki kurios tos priemonės turi būti įgyvendintos;
7) pavestų valdymo funkcijų tolesnio perdavimo tvarką, jeigu tokia tvarka nustatyta. Tokiu atveju pagal šios dalies 1, 3 ir 4 punktus teikiama informacija, susijusi su įmonėmis, kurioms toliau perduodamos valdymo funkcijos, ir informacija apie tolesnę, su perduotomis investicinių priemonių portfelio valdymo ir rizikos valdymo funkcijomis susijusią, veiklą;
8) valdymo funkcijų perdavimo ir tolesnio perdavimo pradžios ir pabaigos laikotarpius.“</v>
      </c>
      <c r="B164" s="4"/>
      <c r="C164" s="4"/>
      <c r="D164" s="4"/>
      <c r="E164" s="4"/>
      <c r="F164" s="4"/>
      <c r="G164" s="4"/>
    </row>
    <row r="165" spans="1:9" ht="10.5" thickBot="1" x14ac:dyDescent="0.4">
      <c r="A165" s="8" t="str">
        <f>'PI skaičiuoklė'!C64</f>
        <v>Dokumentų parengimas</v>
      </c>
      <c r="B165" s="4"/>
      <c r="C165" s="4"/>
      <c r="D165" s="4"/>
      <c r="E165" s="4"/>
      <c r="F165" s="4"/>
      <c r="G165" s="4"/>
    </row>
    <row r="166" spans="1:9" ht="20.5" thickBot="1" x14ac:dyDescent="0.4">
      <c r="A166" s="26"/>
      <c r="B166" s="5" t="s">
        <v>256</v>
      </c>
      <c r="C166" s="5">
        <v>2</v>
      </c>
      <c r="D166" s="5">
        <v>16.059999999999999</v>
      </c>
      <c r="E166" s="10">
        <v>20</v>
      </c>
      <c r="F166" s="10">
        <v>4</v>
      </c>
      <c r="G166" s="5">
        <f t="shared" ref="G166:G167" si="27">+C166*D166*E166*F166</f>
        <v>2569.6</v>
      </c>
      <c r="I166" s="41"/>
    </row>
    <row r="167" spans="1:9" ht="10.5" thickBot="1" x14ac:dyDescent="0.4">
      <c r="A167" s="13"/>
      <c r="B167" s="5" t="s">
        <v>160</v>
      </c>
      <c r="C167" s="5">
        <v>0</v>
      </c>
      <c r="D167" s="5">
        <v>0</v>
      </c>
      <c r="E167" s="5">
        <v>0</v>
      </c>
      <c r="F167" s="5">
        <v>0</v>
      </c>
      <c r="G167" s="5">
        <f t="shared" si="27"/>
        <v>0</v>
      </c>
      <c r="I167" s="41"/>
    </row>
    <row r="168" spans="1:9" ht="10.5" thickBot="1" x14ac:dyDescent="0.4">
      <c r="A168" s="13"/>
      <c r="B168" s="5" t="s">
        <v>11</v>
      </c>
      <c r="C168" s="5"/>
      <c r="D168" s="5"/>
      <c r="E168" s="5"/>
      <c r="F168" s="5"/>
      <c r="G168" s="5"/>
    </row>
    <row r="169" spans="1:9" ht="10.5" thickBot="1" x14ac:dyDescent="0.4">
      <c r="A169" s="48" t="s">
        <v>156</v>
      </c>
      <c r="B169" s="49"/>
      <c r="C169" s="49"/>
      <c r="D169" s="49"/>
      <c r="E169" s="49"/>
      <c r="F169" s="50"/>
      <c r="G169" s="5">
        <f>SUM(G166:G168)</f>
        <v>2569.6</v>
      </c>
    </row>
    <row r="170" spans="1:9" ht="20.5" thickBot="1" x14ac:dyDescent="0.4">
      <c r="A170" s="8" t="str">
        <f>'PI skaičiuoklė'!C65</f>
        <v>Informavimas priežiūros instituciją ir investuotojus</v>
      </c>
      <c r="B170" s="4"/>
      <c r="C170" s="4"/>
      <c r="D170" s="4"/>
      <c r="E170" s="4"/>
      <c r="F170" s="4"/>
      <c r="G170" s="4"/>
    </row>
    <row r="171" spans="1:9" ht="20.5" thickBot="1" x14ac:dyDescent="0.4">
      <c r="A171" s="26"/>
      <c r="B171" s="5" t="s">
        <v>256</v>
      </c>
      <c r="C171" s="5">
        <v>1</v>
      </c>
      <c r="D171" s="5">
        <v>16.059999999999999</v>
      </c>
      <c r="E171" s="5">
        <v>0.5</v>
      </c>
      <c r="F171" s="10">
        <v>4</v>
      </c>
      <c r="G171" s="5">
        <f t="shared" ref="G171:G172" si="28">+C171*D171*E171*F171</f>
        <v>32.119999999999997</v>
      </c>
    </row>
    <row r="172" spans="1:9" ht="10.5" thickBot="1" x14ac:dyDescent="0.4">
      <c r="A172" s="13"/>
      <c r="B172" s="5" t="s">
        <v>162</v>
      </c>
      <c r="C172" s="5">
        <v>0</v>
      </c>
      <c r="D172" s="5">
        <v>0</v>
      </c>
      <c r="E172" s="5">
        <v>0</v>
      </c>
      <c r="F172" s="5">
        <v>0</v>
      </c>
      <c r="G172" s="5">
        <f t="shared" si="28"/>
        <v>0</v>
      </c>
    </row>
    <row r="173" spans="1:9" ht="10.5" thickBot="1" x14ac:dyDescent="0.4">
      <c r="A173" s="13"/>
      <c r="B173" s="5" t="s">
        <v>11</v>
      </c>
      <c r="C173" s="5"/>
      <c r="D173" s="5"/>
      <c r="E173" s="5"/>
      <c r="F173" s="5"/>
      <c r="G173" s="5"/>
    </row>
    <row r="174" spans="1:9" ht="10.5" thickBot="1" x14ac:dyDescent="0.4">
      <c r="A174" s="48" t="s">
        <v>157</v>
      </c>
      <c r="B174" s="49"/>
      <c r="C174" s="49"/>
      <c r="D174" s="49"/>
      <c r="E174" s="49"/>
      <c r="F174" s="50"/>
      <c r="G174" s="5">
        <f>SUM(G171:G173)</f>
        <v>32.119999999999997</v>
      </c>
    </row>
    <row r="175" spans="1:9" ht="10.5" thickBot="1" x14ac:dyDescent="0.4">
      <c r="A175" s="8" t="str">
        <f>'PI skaičiuoklė'!C66</f>
        <v>Veiksmas D3</v>
      </c>
      <c r="B175" s="39"/>
      <c r="C175" s="39"/>
      <c r="D175" s="39"/>
      <c r="E175" s="39"/>
      <c r="F175" s="39"/>
      <c r="G175" s="39"/>
    </row>
    <row r="176" spans="1:9" ht="10.5" thickBot="1" x14ac:dyDescent="0.4">
      <c r="A176" s="26"/>
      <c r="B176" s="5" t="s">
        <v>192</v>
      </c>
      <c r="C176" s="5">
        <v>0</v>
      </c>
      <c r="D176" s="5">
        <v>0</v>
      </c>
      <c r="E176" s="5">
        <v>0</v>
      </c>
      <c r="F176" s="5">
        <v>0</v>
      </c>
      <c r="G176" s="5">
        <f>+C176*D176*E176*F176</f>
        <v>0</v>
      </c>
    </row>
    <row r="177" spans="1:7" ht="10.5" thickBot="1" x14ac:dyDescent="0.4">
      <c r="A177" s="13"/>
      <c r="B177" s="5" t="s">
        <v>193</v>
      </c>
      <c r="C177" s="5">
        <v>0</v>
      </c>
      <c r="D177" s="5">
        <v>0</v>
      </c>
      <c r="E177" s="5">
        <v>0</v>
      </c>
      <c r="F177" s="5">
        <v>0</v>
      </c>
      <c r="G177" s="5">
        <f t="shared" ref="G177" si="29">+C177*D177*E177*F177</f>
        <v>0</v>
      </c>
    </row>
    <row r="178" spans="1:7" ht="10.5" thickBot="1" x14ac:dyDescent="0.4">
      <c r="A178" s="13"/>
      <c r="B178" s="5" t="s">
        <v>11</v>
      </c>
      <c r="C178" s="5"/>
      <c r="D178" s="5"/>
      <c r="E178" s="5"/>
      <c r="F178" s="5"/>
      <c r="G178" s="5"/>
    </row>
    <row r="179" spans="1:7" ht="10.5" thickBot="1" x14ac:dyDescent="0.4">
      <c r="A179" s="48" t="s">
        <v>194</v>
      </c>
      <c r="B179" s="49"/>
      <c r="C179" s="49"/>
      <c r="D179" s="49"/>
      <c r="E179" s="49"/>
      <c r="F179" s="50"/>
      <c r="G179" s="5">
        <f>SUM(G176:G178)</f>
        <v>0</v>
      </c>
    </row>
    <row r="180" spans="1:7" ht="10.5" thickBot="1" x14ac:dyDescent="0.4">
      <c r="A180" s="51" t="s">
        <v>164</v>
      </c>
      <c r="B180" s="52"/>
      <c r="C180" s="52"/>
      <c r="D180" s="52"/>
      <c r="E180" s="52"/>
      <c r="F180" s="53"/>
      <c r="G180" s="27">
        <f>SUM(G169,G174,G179)</f>
        <v>2601.7199999999998</v>
      </c>
    </row>
    <row r="181" spans="1:7" ht="320.5" thickBot="1" x14ac:dyDescent="0.4">
      <c r="A181" s="24" t="str">
        <f>'PI skaičiuoklė'!B69</f>
        <v xml:space="preserve">14 straipsnis. 24 straipsnio pakeitimas
1. Papildyti 24 straipsnį 7(1) dalimi:
„7(1). Neatsižvelgiant į šio straipsnio 6 dalį, kolektyvinio investavimo subjekto depozitoriumu gali būti kitoje valstybėje narėje įsteigta įstaiga, nurodyta šio straipsnio 2 dalies 1 punkte, jeigu yra tenkinamos šios sąlygos:
1) priežiūros institucija gavo pagrįstą valdymo įmonės prašymą leisti kolektyvinio investavimo subjekto depozitoriumu paskirti kitoje valstybėje narėje įsteigtą įstaigą, kuriame matyti, kad Lietuvos Respublikoje neteikiamos depozitoriumo paslaugos, kuriomis galėtų būti veiksmingai užtikrinami kolektyvinio investavimo subjekto poreikiai, atsižvelgiant į jo investavimo strategiją, ir
2) kolektyvinio investavimo subjekto nacionalinėje depozitoriumo rinkoje bendra turto, patikėto saugoti, kaip nurodyta šio įstatymo 28 straipsnyje, kitoje valstybėje narėje įsteigtų alternatyviųjų kolektyvinio investavimo subjektų, ir valdomų Europos Sąjungoje licencijuotų valdymo įmonių vardu, suma neviršija 50 milijardų eurų arba lygiavertės sumos bet kuria kita valiuta.“ </v>
      </c>
      <c r="B181" s="4"/>
      <c r="C181" s="4"/>
      <c r="D181" s="4"/>
      <c r="E181" s="4"/>
      <c r="F181" s="4"/>
      <c r="G181" s="4"/>
    </row>
    <row r="182" spans="1:7" ht="10.5" thickBot="1" x14ac:dyDescent="0.4">
      <c r="A182" s="8" t="str">
        <f>'PI skaičiuoklė'!C70</f>
        <v>Dokumentų parengimas</v>
      </c>
      <c r="B182" s="4"/>
      <c r="C182" s="4"/>
      <c r="D182" s="4"/>
      <c r="E182" s="4"/>
      <c r="F182" s="4"/>
      <c r="G182" s="4"/>
    </row>
    <row r="183" spans="1:7" ht="40.5" thickBot="1" x14ac:dyDescent="0.4">
      <c r="A183" s="26"/>
      <c r="B183" s="5" t="s">
        <v>255</v>
      </c>
      <c r="C183" s="5">
        <v>1</v>
      </c>
      <c r="D183" s="5">
        <v>23.78</v>
      </c>
      <c r="E183" s="5">
        <v>1.5</v>
      </c>
      <c r="F183" s="5">
        <v>1</v>
      </c>
      <c r="G183" s="5">
        <f t="shared" ref="G183:G184" si="30">+C183*D183*E183*F183</f>
        <v>35.67</v>
      </c>
    </row>
    <row r="184" spans="1:7" ht="20.5" thickBot="1" x14ac:dyDescent="0.4">
      <c r="A184" s="13"/>
      <c r="B184" s="5" t="s">
        <v>256</v>
      </c>
      <c r="C184" s="5">
        <v>1</v>
      </c>
      <c r="D184" s="5">
        <v>16.059999999999999</v>
      </c>
      <c r="E184" s="5">
        <v>6</v>
      </c>
      <c r="F184" s="5">
        <v>1</v>
      </c>
      <c r="G184" s="5">
        <f t="shared" si="30"/>
        <v>96.359999999999985</v>
      </c>
    </row>
    <row r="185" spans="1:7" ht="10.5" thickBot="1" x14ac:dyDescent="0.4">
      <c r="A185" s="13"/>
      <c r="B185" s="5" t="s">
        <v>11</v>
      </c>
      <c r="C185" s="5"/>
      <c r="D185" s="5"/>
      <c r="E185" s="5"/>
      <c r="F185" s="5"/>
      <c r="G185" s="5"/>
    </row>
    <row r="186" spans="1:7" ht="10.5" thickBot="1" x14ac:dyDescent="0.4">
      <c r="A186" s="48" t="s">
        <v>169</v>
      </c>
      <c r="B186" s="49"/>
      <c r="C186" s="49"/>
      <c r="D186" s="49"/>
      <c r="E186" s="49"/>
      <c r="F186" s="50"/>
      <c r="G186" s="5">
        <f>SUM(G183:G185)</f>
        <v>132.02999999999997</v>
      </c>
    </row>
    <row r="187" spans="1:7" ht="10.5" thickBot="1" x14ac:dyDescent="0.4">
      <c r="A187" s="8" t="str">
        <f>'PI skaičiuoklė'!C71</f>
        <v xml:space="preserve">Informavimas priežiūros instituciją </v>
      </c>
      <c r="B187" s="4"/>
      <c r="C187" s="4"/>
      <c r="D187" s="4"/>
      <c r="E187" s="4"/>
      <c r="F187" s="4"/>
      <c r="G187" s="4"/>
    </row>
    <row r="188" spans="1:7" ht="20.5" thickBot="1" x14ac:dyDescent="0.4">
      <c r="A188" s="26"/>
      <c r="B188" s="5" t="s">
        <v>256</v>
      </c>
      <c r="C188" s="5">
        <v>1</v>
      </c>
      <c r="D188" s="5">
        <v>16.059999999999999</v>
      </c>
      <c r="E188" s="5">
        <v>0.5</v>
      </c>
      <c r="F188" s="5">
        <v>1</v>
      </c>
      <c r="G188" s="5">
        <f t="shared" ref="G188:G189" si="31">+C188*D188*E188*F188</f>
        <v>8.0299999999999994</v>
      </c>
    </row>
    <row r="189" spans="1:7" ht="10.5" thickBot="1" x14ac:dyDescent="0.4">
      <c r="A189" s="13"/>
      <c r="B189" s="5" t="s">
        <v>167</v>
      </c>
      <c r="C189" s="5">
        <v>0</v>
      </c>
      <c r="D189" s="5">
        <v>0</v>
      </c>
      <c r="E189" s="5">
        <v>0</v>
      </c>
      <c r="F189" s="5">
        <v>0</v>
      </c>
      <c r="G189" s="5">
        <f t="shared" si="31"/>
        <v>0</v>
      </c>
    </row>
    <row r="190" spans="1:7" ht="10.5" thickBot="1" x14ac:dyDescent="0.4">
      <c r="A190" s="13"/>
      <c r="B190" s="5" t="s">
        <v>11</v>
      </c>
      <c r="C190" s="5"/>
      <c r="D190" s="5"/>
      <c r="E190" s="5"/>
      <c r="F190" s="5"/>
      <c r="G190" s="5"/>
    </row>
    <row r="191" spans="1:7" ht="10.5" thickBot="1" x14ac:dyDescent="0.4">
      <c r="A191" s="48" t="s">
        <v>170</v>
      </c>
      <c r="B191" s="49"/>
      <c r="C191" s="49"/>
      <c r="D191" s="49"/>
      <c r="E191" s="49"/>
      <c r="F191" s="50"/>
      <c r="G191" s="5">
        <f>SUM(G188:G190)</f>
        <v>8.0299999999999994</v>
      </c>
    </row>
    <row r="192" spans="1:7" ht="10.5" thickBot="1" x14ac:dyDescent="0.4">
      <c r="A192" s="8" t="str">
        <f>'PI skaičiuoklė'!C72</f>
        <v>Veiksmas E3</v>
      </c>
      <c r="B192" s="39"/>
      <c r="C192" s="39"/>
      <c r="D192" s="39"/>
      <c r="E192" s="39"/>
      <c r="F192" s="39"/>
      <c r="G192" s="39"/>
    </row>
    <row r="193" spans="1:7" ht="10.5" thickBot="1" x14ac:dyDescent="0.4">
      <c r="A193" s="26"/>
      <c r="B193" s="5" t="s">
        <v>195</v>
      </c>
      <c r="C193" s="5">
        <v>0</v>
      </c>
      <c r="D193" s="5">
        <v>0</v>
      </c>
      <c r="E193" s="5">
        <v>0</v>
      </c>
      <c r="F193" s="5">
        <v>0</v>
      </c>
      <c r="G193" s="5">
        <f>+C193*D193*E193*F193</f>
        <v>0</v>
      </c>
    </row>
    <row r="194" spans="1:7" ht="10.5" thickBot="1" x14ac:dyDescent="0.4">
      <c r="A194" s="13"/>
      <c r="B194" s="5" t="s">
        <v>196</v>
      </c>
      <c r="C194" s="5">
        <v>0</v>
      </c>
      <c r="D194" s="5">
        <v>0</v>
      </c>
      <c r="E194" s="5">
        <v>0</v>
      </c>
      <c r="F194" s="5">
        <v>0</v>
      </c>
      <c r="G194" s="5">
        <f t="shared" ref="G194" si="32">+C194*D194*E194*F194</f>
        <v>0</v>
      </c>
    </row>
    <row r="195" spans="1:7" ht="10.5" thickBot="1" x14ac:dyDescent="0.4">
      <c r="A195" s="13"/>
      <c r="B195" s="5" t="s">
        <v>11</v>
      </c>
      <c r="C195" s="5"/>
      <c r="D195" s="5"/>
      <c r="E195" s="5"/>
      <c r="F195" s="5"/>
      <c r="G195" s="5"/>
    </row>
    <row r="196" spans="1:7" ht="10.5" thickBot="1" x14ac:dyDescent="0.4">
      <c r="A196" s="48" t="s">
        <v>197</v>
      </c>
      <c r="B196" s="49"/>
      <c r="C196" s="49"/>
      <c r="D196" s="49"/>
      <c r="E196" s="49"/>
      <c r="F196" s="50"/>
      <c r="G196" s="5">
        <f>SUM(G193:G195)</f>
        <v>0</v>
      </c>
    </row>
    <row r="197" spans="1:7" ht="10.5" thickBot="1" x14ac:dyDescent="0.4">
      <c r="A197" s="51" t="s">
        <v>172</v>
      </c>
      <c r="B197" s="52"/>
      <c r="C197" s="52"/>
      <c r="D197" s="52"/>
      <c r="E197" s="52"/>
      <c r="F197" s="53"/>
      <c r="G197" s="27">
        <f>SUM(G186,G191,G196)</f>
        <v>140.05999999999997</v>
      </c>
    </row>
    <row r="198" spans="1:7" ht="20.5" thickBot="1" x14ac:dyDescent="0.4">
      <c r="A198" s="24" t="str">
        <f>'PI skaičiuoklė'!B75</f>
        <v>Straipsnis (-iai), punktas (-ai) ir įpareigojimas</v>
      </c>
      <c r="B198" s="4"/>
      <c r="C198" s="4"/>
      <c r="D198" s="4"/>
      <c r="E198" s="4"/>
      <c r="F198" s="4"/>
      <c r="G198" s="4"/>
    </row>
    <row r="199" spans="1:7" ht="10.5" thickBot="1" x14ac:dyDescent="0.4">
      <c r="A199" s="8" t="str">
        <f>'PI skaičiuoklė'!C76</f>
        <v>Veiksmas F1</v>
      </c>
      <c r="B199" s="4"/>
      <c r="C199" s="4"/>
      <c r="D199" s="4"/>
      <c r="E199" s="4"/>
      <c r="F199" s="4"/>
      <c r="G199" s="4"/>
    </row>
    <row r="200" spans="1:7" ht="10.5" thickBot="1" x14ac:dyDescent="0.4">
      <c r="A200" s="26"/>
      <c r="B200" s="5" t="s">
        <v>173</v>
      </c>
      <c r="C200" s="5">
        <v>0</v>
      </c>
      <c r="D200" s="5">
        <v>0</v>
      </c>
      <c r="E200" s="5">
        <v>0</v>
      </c>
      <c r="F200" s="5">
        <v>0</v>
      </c>
      <c r="G200" s="5">
        <f t="shared" ref="G200:G201" si="33">+C200*D200*E200*F200</f>
        <v>0</v>
      </c>
    </row>
    <row r="201" spans="1:7" ht="10.5" thickBot="1" x14ac:dyDescent="0.4">
      <c r="A201" s="13"/>
      <c r="B201" s="5" t="s">
        <v>174</v>
      </c>
      <c r="C201" s="5">
        <v>0</v>
      </c>
      <c r="D201" s="5">
        <v>0</v>
      </c>
      <c r="E201" s="5">
        <v>0</v>
      </c>
      <c r="F201" s="5">
        <v>0</v>
      </c>
      <c r="G201" s="5">
        <f t="shared" si="33"/>
        <v>0</v>
      </c>
    </row>
    <row r="202" spans="1:7" ht="10.5" thickBot="1" x14ac:dyDescent="0.4">
      <c r="A202" s="13"/>
      <c r="B202" s="5" t="s">
        <v>11</v>
      </c>
      <c r="C202" s="5"/>
      <c r="D202" s="5"/>
      <c r="E202" s="5"/>
      <c r="F202" s="5"/>
      <c r="G202" s="5"/>
    </row>
    <row r="203" spans="1:7" ht="10.5" thickBot="1" x14ac:dyDescent="0.4">
      <c r="A203" s="48" t="s">
        <v>177</v>
      </c>
      <c r="B203" s="49"/>
      <c r="C203" s="49"/>
      <c r="D203" s="49"/>
      <c r="E203" s="49"/>
      <c r="F203" s="50"/>
      <c r="G203" s="5">
        <f>SUM(G200:G202)</f>
        <v>0</v>
      </c>
    </row>
    <row r="204" spans="1:7" ht="10.5" thickBot="1" x14ac:dyDescent="0.4">
      <c r="A204" s="8" t="str">
        <f>'PI skaičiuoklė'!C77</f>
        <v>Veiksmas F2</v>
      </c>
      <c r="B204" s="4"/>
      <c r="C204" s="4"/>
      <c r="D204" s="4"/>
      <c r="E204" s="4"/>
      <c r="F204" s="4"/>
      <c r="G204" s="4"/>
    </row>
    <row r="205" spans="1:7" ht="10.5" thickBot="1" x14ac:dyDescent="0.4">
      <c r="A205" s="26"/>
      <c r="B205" s="5" t="s">
        <v>175</v>
      </c>
      <c r="C205" s="5">
        <v>0</v>
      </c>
      <c r="D205" s="5">
        <v>0</v>
      </c>
      <c r="E205" s="5">
        <v>0</v>
      </c>
      <c r="F205" s="5">
        <v>0</v>
      </c>
      <c r="G205" s="5">
        <f t="shared" ref="G205:G206" si="34">+C205*D205*E205*F205</f>
        <v>0</v>
      </c>
    </row>
    <row r="206" spans="1:7" ht="10.5" thickBot="1" x14ac:dyDescent="0.4">
      <c r="A206" s="13"/>
      <c r="B206" s="5" t="s">
        <v>176</v>
      </c>
      <c r="C206" s="5">
        <v>0</v>
      </c>
      <c r="D206" s="5">
        <v>0</v>
      </c>
      <c r="E206" s="5">
        <v>0</v>
      </c>
      <c r="F206" s="5">
        <v>0</v>
      </c>
      <c r="G206" s="5">
        <f t="shared" si="34"/>
        <v>0</v>
      </c>
    </row>
    <row r="207" spans="1:7" ht="10.5" thickBot="1" x14ac:dyDescent="0.4">
      <c r="A207" s="13"/>
      <c r="B207" s="5" t="s">
        <v>11</v>
      </c>
      <c r="C207" s="5"/>
      <c r="D207" s="5"/>
      <c r="E207" s="5"/>
      <c r="F207" s="5"/>
      <c r="G207" s="5"/>
    </row>
    <row r="208" spans="1:7" ht="10.5" thickBot="1" x14ac:dyDescent="0.4">
      <c r="A208" s="48" t="s">
        <v>178</v>
      </c>
      <c r="B208" s="49"/>
      <c r="C208" s="49"/>
      <c r="D208" s="49"/>
      <c r="E208" s="49"/>
      <c r="F208" s="50"/>
      <c r="G208" s="5">
        <f>SUM(G205:G207)</f>
        <v>0</v>
      </c>
    </row>
    <row r="209" spans="1:7" ht="10.5" thickBot="1" x14ac:dyDescent="0.4">
      <c r="A209" s="8" t="str">
        <f>'PI skaičiuoklė'!C78</f>
        <v>Veiksmas F3</v>
      </c>
      <c r="B209" s="39"/>
      <c r="C209" s="39"/>
      <c r="D209" s="39"/>
      <c r="E209" s="39"/>
      <c r="F209" s="39"/>
      <c r="G209" s="39"/>
    </row>
    <row r="210" spans="1:7" ht="10.5" thickBot="1" x14ac:dyDescent="0.4">
      <c r="A210" s="26"/>
      <c r="B210" s="5" t="s">
        <v>186</v>
      </c>
      <c r="C210" s="5">
        <v>0</v>
      </c>
      <c r="D210" s="5">
        <v>0</v>
      </c>
      <c r="E210" s="5">
        <v>0</v>
      </c>
      <c r="F210" s="5">
        <v>0</v>
      </c>
      <c r="G210" s="5">
        <f>+C210*D210*E210*F210</f>
        <v>0</v>
      </c>
    </row>
    <row r="211" spans="1:7" ht="10.5" thickBot="1" x14ac:dyDescent="0.4">
      <c r="A211" s="13"/>
      <c r="B211" s="5" t="s">
        <v>187</v>
      </c>
      <c r="C211" s="5">
        <v>0</v>
      </c>
      <c r="D211" s="5">
        <v>0</v>
      </c>
      <c r="E211" s="5">
        <v>0</v>
      </c>
      <c r="F211" s="5">
        <v>0</v>
      </c>
      <c r="G211" s="5">
        <f t="shared" ref="G211" si="35">+C211*D211*E211*F211</f>
        <v>0</v>
      </c>
    </row>
    <row r="212" spans="1:7" ht="10.5" thickBot="1" x14ac:dyDescent="0.4">
      <c r="A212" s="13"/>
      <c r="B212" s="5" t="s">
        <v>11</v>
      </c>
      <c r="C212" s="5"/>
      <c r="D212" s="5"/>
      <c r="E212" s="5"/>
      <c r="F212" s="5"/>
      <c r="G212" s="5"/>
    </row>
    <row r="213" spans="1:7" ht="10.5" thickBot="1" x14ac:dyDescent="0.4">
      <c r="A213" s="48" t="s">
        <v>188</v>
      </c>
      <c r="B213" s="49"/>
      <c r="C213" s="49"/>
      <c r="D213" s="49"/>
      <c r="E213" s="49"/>
      <c r="F213" s="50"/>
      <c r="G213" s="5">
        <f>SUM(G210:G212)</f>
        <v>0</v>
      </c>
    </row>
    <row r="214" spans="1:7" ht="10.5" thickBot="1" x14ac:dyDescent="0.4">
      <c r="A214" s="51" t="s">
        <v>179</v>
      </c>
      <c r="B214" s="52"/>
      <c r="C214" s="52"/>
      <c r="D214" s="52"/>
      <c r="E214" s="52"/>
      <c r="F214" s="53"/>
      <c r="G214" s="27">
        <f>SUM(G203,G208,G213)</f>
        <v>0</v>
      </c>
    </row>
  </sheetData>
  <mergeCells count="50">
    <mergeCell ref="A203:F203"/>
    <mergeCell ref="A208:F208"/>
    <mergeCell ref="A213:F213"/>
    <mergeCell ref="A214:F214"/>
    <mergeCell ref="A180:F180"/>
    <mergeCell ref="A186:F186"/>
    <mergeCell ref="A191:F191"/>
    <mergeCell ref="A196:F196"/>
    <mergeCell ref="A197:F197"/>
    <mergeCell ref="A162:F162"/>
    <mergeCell ref="A163:F163"/>
    <mergeCell ref="A169:F169"/>
    <mergeCell ref="A174:F174"/>
    <mergeCell ref="A179:F179"/>
    <mergeCell ref="A152:F152"/>
    <mergeCell ref="A157:F157"/>
    <mergeCell ref="A135:F135"/>
    <mergeCell ref="A140:F140"/>
    <mergeCell ref="A146:F146"/>
    <mergeCell ref="A99:F99"/>
    <mergeCell ref="A104:F104"/>
    <mergeCell ref="A105:F105"/>
    <mergeCell ref="A128:F128"/>
    <mergeCell ref="A145:F145"/>
    <mergeCell ref="A77:F77"/>
    <mergeCell ref="A82:F82"/>
    <mergeCell ref="A87:F87"/>
    <mergeCell ref="A88:F88"/>
    <mergeCell ref="A94:F94"/>
    <mergeCell ref="A54:F54"/>
    <mergeCell ref="A60:F60"/>
    <mergeCell ref="A65:F65"/>
    <mergeCell ref="A70:F70"/>
    <mergeCell ref="A71:F71"/>
    <mergeCell ref="A1:G1"/>
    <mergeCell ref="A110:G110"/>
    <mergeCell ref="A118:F118"/>
    <mergeCell ref="A123:F123"/>
    <mergeCell ref="A129:F129"/>
    <mergeCell ref="A37:F37"/>
    <mergeCell ref="A9:F9"/>
    <mergeCell ref="A14:F14"/>
    <mergeCell ref="A20:F20"/>
    <mergeCell ref="A26:F26"/>
    <mergeCell ref="A31:F31"/>
    <mergeCell ref="A19:F19"/>
    <mergeCell ref="A36:F36"/>
    <mergeCell ref="A43:F43"/>
    <mergeCell ref="A48:F48"/>
    <mergeCell ref="A53:F53"/>
  </mergeCells>
  <pageMargins left="0.70866141732283472" right="0.70866141732283472" top="1.1417322834645669" bottom="0.9448818897637796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D3FF"/>
  </sheetPr>
  <dimension ref="A1:D178"/>
  <sheetViews>
    <sheetView topLeftCell="A44" zoomScale="85" zoomScaleNormal="85" workbookViewId="0">
      <selection sqref="A1:D1"/>
    </sheetView>
  </sheetViews>
  <sheetFormatPr defaultColWidth="8.7265625" defaultRowHeight="10" x14ac:dyDescent="0.35"/>
  <cols>
    <col min="1" max="1" width="34.81640625" style="1" customWidth="1"/>
    <col min="2" max="2" width="18.81640625" style="1" customWidth="1"/>
    <col min="3" max="3" width="13.453125" style="1" customWidth="1"/>
    <col min="4" max="4" width="26.54296875" style="1" customWidth="1"/>
    <col min="5" max="16384" width="8.7265625" style="1"/>
  </cols>
  <sheetData>
    <row r="1" spans="1:4" ht="21.75" customHeight="1" thickBot="1" x14ac:dyDescent="0.4">
      <c r="A1" s="67" t="s">
        <v>62</v>
      </c>
      <c r="B1" s="68"/>
      <c r="C1" s="68"/>
      <c r="D1" s="69"/>
    </row>
    <row r="2" spans="1:4" ht="24.65" customHeight="1" thickBot="1" x14ac:dyDescent="0.4">
      <c r="A2" s="31" t="s">
        <v>88</v>
      </c>
      <c r="B2" s="65" t="s">
        <v>30</v>
      </c>
      <c r="C2" s="66"/>
      <c r="D2" s="32" t="s">
        <v>3</v>
      </c>
    </row>
    <row r="3" spans="1:4" ht="10.5" thickBot="1" x14ac:dyDescent="0.4">
      <c r="A3" s="33">
        <v>1</v>
      </c>
      <c r="B3" s="63">
        <v>2</v>
      </c>
      <c r="C3" s="64"/>
      <c r="D3" s="33">
        <v>3</v>
      </c>
    </row>
    <row r="4" spans="1:4" ht="20.5" thickBot="1" x14ac:dyDescent="0.4">
      <c r="A4" s="24" t="str">
        <f>'PI skaičiuoklė'!B6</f>
        <v>Straipsnis (-iai), punktas (-ai) ir įpareigojimas</v>
      </c>
      <c r="B4" s="4"/>
      <c r="C4" s="4"/>
      <c r="D4" s="4"/>
    </row>
    <row r="5" spans="1:4" ht="10.5" thickBot="1" x14ac:dyDescent="0.4">
      <c r="A5" s="8" t="str">
        <f>'PI skaičiuoklė'!C7</f>
        <v>Veiksmas A1</v>
      </c>
      <c r="B5" s="4"/>
      <c r="C5" s="4"/>
      <c r="D5" s="4"/>
    </row>
    <row r="6" spans="1:4" ht="10.5" thickBot="1" x14ac:dyDescent="0.4">
      <c r="A6" s="13"/>
      <c r="B6" s="5" t="s">
        <v>22</v>
      </c>
      <c r="C6" s="5">
        <v>0</v>
      </c>
      <c r="D6" s="5">
        <f>+C6</f>
        <v>0</v>
      </c>
    </row>
    <row r="7" spans="1:4" ht="10.5" thickBot="1" x14ac:dyDescent="0.4">
      <c r="A7" s="13"/>
      <c r="B7" s="5" t="s">
        <v>23</v>
      </c>
      <c r="C7" s="5">
        <v>0</v>
      </c>
      <c r="D7" s="5">
        <f>+C7</f>
        <v>0</v>
      </c>
    </row>
    <row r="8" spans="1:4" ht="20.149999999999999" customHeight="1" thickBot="1" x14ac:dyDescent="0.4">
      <c r="A8" s="48" t="s">
        <v>31</v>
      </c>
      <c r="B8" s="49"/>
      <c r="C8" s="49"/>
      <c r="D8" s="4">
        <f>SUM(D6:D7)</f>
        <v>0</v>
      </c>
    </row>
    <row r="9" spans="1:4" ht="10.5" thickBot="1" x14ac:dyDescent="0.4">
      <c r="A9" s="8" t="str">
        <f>'PI skaičiuoklė'!C8</f>
        <v>Veiksmas A2</v>
      </c>
      <c r="B9" s="4"/>
      <c r="C9" s="4"/>
      <c r="D9" s="4"/>
    </row>
    <row r="10" spans="1:4" ht="10.5" thickBot="1" x14ac:dyDescent="0.4">
      <c r="A10" s="13"/>
      <c r="B10" s="5" t="s">
        <v>24</v>
      </c>
      <c r="C10" s="5">
        <v>0</v>
      </c>
      <c r="D10" s="5">
        <f>+C10</f>
        <v>0</v>
      </c>
    </row>
    <row r="11" spans="1:4" ht="10.5" thickBot="1" x14ac:dyDescent="0.4">
      <c r="A11" s="13"/>
      <c r="B11" s="5" t="s">
        <v>25</v>
      </c>
      <c r="C11" s="5">
        <v>0</v>
      </c>
      <c r="D11" s="5">
        <f>+C11</f>
        <v>0</v>
      </c>
    </row>
    <row r="12" spans="1:4" ht="10.5" thickBot="1" x14ac:dyDescent="0.4">
      <c r="A12" s="48" t="s">
        <v>32</v>
      </c>
      <c r="B12" s="49"/>
      <c r="C12" s="49"/>
      <c r="D12" s="4">
        <f>SUM(D10:D11)</f>
        <v>0</v>
      </c>
    </row>
    <row r="13" spans="1:4" ht="10.5" thickBot="1" x14ac:dyDescent="0.4">
      <c r="A13" s="8" t="str">
        <f>'PI skaičiuoklė'!C9</f>
        <v>Veiksmas A3</v>
      </c>
      <c r="B13" s="4"/>
      <c r="C13" s="4"/>
      <c r="D13" s="4"/>
    </row>
    <row r="14" spans="1:4" ht="10.5" thickBot="1" x14ac:dyDescent="0.4">
      <c r="A14" s="13"/>
      <c r="B14" s="5" t="s">
        <v>184</v>
      </c>
      <c r="C14" s="5">
        <v>0</v>
      </c>
      <c r="D14" s="5">
        <f>+C14</f>
        <v>0</v>
      </c>
    </row>
    <row r="15" spans="1:4" ht="10.5" thickBot="1" x14ac:dyDescent="0.4">
      <c r="A15" s="13"/>
      <c r="B15" s="5" t="s">
        <v>185</v>
      </c>
      <c r="C15" s="5">
        <v>0</v>
      </c>
      <c r="D15" s="5">
        <f>+C15</f>
        <v>0</v>
      </c>
    </row>
    <row r="16" spans="1:4" ht="20.149999999999999" customHeight="1" thickBot="1" x14ac:dyDescent="0.4">
      <c r="A16" s="48" t="s">
        <v>198</v>
      </c>
      <c r="B16" s="49"/>
      <c r="C16" s="49"/>
      <c r="D16" s="4">
        <f>SUM(D14:D15)</f>
        <v>0</v>
      </c>
    </row>
    <row r="17" spans="1:4" ht="10.5" thickBot="1" x14ac:dyDescent="0.4">
      <c r="A17" s="51" t="s">
        <v>33</v>
      </c>
      <c r="B17" s="52"/>
      <c r="C17" s="52"/>
      <c r="D17" s="4">
        <f>SUM(D8,D12,D16)</f>
        <v>0</v>
      </c>
    </row>
    <row r="18" spans="1:4" ht="23.5" customHeight="1" thickBot="1" x14ac:dyDescent="0.4">
      <c r="A18" s="24" t="str">
        <f>'PI skaičiuoklė'!B12</f>
        <v>Straipsnis (-iai), punktas (-ai) ir įpareigojimas</v>
      </c>
      <c r="B18" s="5"/>
      <c r="C18" s="5"/>
      <c r="D18" s="5"/>
    </row>
    <row r="19" spans="1:4" ht="10.5" thickBot="1" x14ac:dyDescent="0.4">
      <c r="A19" s="8" t="str">
        <f>'PI skaičiuoklė'!C13</f>
        <v>Veiksmas B1</v>
      </c>
      <c r="B19" s="4"/>
      <c r="C19" s="4"/>
      <c r="D19" s="4"/>
    </row>
    <row r="20" spans="1:4" ht="10.5" thickBot="1" x14ac:dyDescent="0.4">
      <c r="A20" s="13"/>
      <c r="B20" s="5" t="s">
        <v>26</v>
      </c>
      <c r="C20" s="5">
        <v>0</v>
      </c>
      <c r="D20" s="5">
        <f>+C20</f>
        <v>0</v>
      </c>
    </row>
    <row r="21" spans="1:4" ht="10.5" thickBot="1" x14ac:dyDescent="0.4">
      <c r="A21" s="13"/>
      <c r="B21" s="5" t="s">
        <v>27</v>
      </c>
      <c r="C21" s="5">
        <v>0</v>
      </c>
      <c r="D21" s="5">
        <f>+C21</f>
        <v>0</v>
      </c>
    </row>
    <row r="22" spans="1:4" ht="10.5" thickBot="1" x14ac:dyDescent="0.4">
      <c r="A22" s="48" t="s">
        <v>34</v>
      </c>
      <c r="B22" s="49"/>
      <c r="C22" s="49"/>
      <c r="D22" s="4">
        <f>SUM(D20:D21)</f>
        <v>0</v>
      </c>
    </row>
    <row r="23" spans="1:4" ht="10.5" thickBot="1" x14ac:dyDescent="0.4">
      <c r="A23" s="8" t="str">
        <f>'PI skaičiuoklė'!C14</f>
        <v>Veiksmas B2</v>
      </c>
      <c r="B23" s="4"/>
      <c r="C23" s="4"/>
      <c r="D23" s="4"/>
    </row>
    <row r="24" spans="1:4" ht="10.5" thickBot="1" x14ac:dyDescent="0.4">
      <c r="A24" s="13"/>
      <c r="B24" s="5" t="s">
        <v>28</v>
      </c>
      <c r="C24" s="5">
        <v>0</v>
      </c>
      <c r="D24" s="5">
        <f>+C24</f>
        <v>0</v>
      </c>
    </row>
    <row r="25" spans="1:4" ht="10.5" thickBot="1" x14ac:dyDescent="0.4">
      <c r="A25" s="13"/>
      <c r="B25" s="5" t="s">
        <v>29</v>
      </c>
      <c r="C25" s="5">
        <v>0</v>
      </c>
      <c r="D25" s="5">
        <f>+C25</f>
        <v>0</v>
      </c>
    </row>
    <row r="26" spans="1:4" ht="10.5" thickBot="1" x14ac:dyDescent="0.4">
      <c r="A26" s="48" t="s">
        <v>35</v>
      </c>
      <c r="B26" s="49"/>
      <c r="C26" s="49"/>
      <c r="D26" s="4">
        <f>SUM(D24:D25)</f>
        <v>0</v>
      </c>
    </row>
    <row r="27" spans="1:4" ht="10.5" thickBot="1" x14ac:dyDescent="0.4">
      <c r="A27" s="8" t="str">
        <f>'PI skaičiuoklė'!C15</f>
        <v>Veiksmas B3</v>
      </c>
      <c r="B27" s="4"/>
      <c r="C27" s="4"/>
      <c r="D27" s="4"/>
    </row>
    <row r="28" spans="1:4" ht="10.5" thickBot="1" x14ac:dyDescent="0.4">
      <c r="A28" s="13"/>
      <c r="B28" s="5" t="s">
        <v>182</v>
      </c>
      <c r="C28" s="5">
        <v>0</v>
      </c>
      <c r="D28" s="5">
        <f>+C28</f>
        <v>0</v>
      </c>
    </row>
    <row r="29" spans="1:4" ht="10.5" thickBot="1" x14ac:dyDescent="0.4">
      <c r="A29" s="13"/>
      <c r="B29" s="5" t="s">
        <v>183</v>
      </c>
      <c r="C29" s="5">
        <v>0</v>
      </c>
      <c r="D29" s="5">
        <f>+C29</f>
        <v>0</v>
      </c>
    </row>
    <row r="30" spans="1:4" ht="20.149999999999999" customHeight="1" thickBot="1" x14ac:dyDescent="0.4">
      <c r="A30" s="48" t="s">
        <v>199</v>
      </c>
      <c r="B30" s="49"/>
      <c r="C30" s="49"/>
      <c r="D30" s="4">
        <f>SUM(D28:D29)</f>
        <v>0</v>
      </c>
    </row>
    <row r="31" spans="1:4" ht="10.5" thickBot="1" x14ac:dyDescent="0.4">
      <c r="A31" s="51" t="s">
        <v>36</v>
      </c>
      <c r="B31" s="52"/>
      <c r="C31" s="52"/>
      <c r="D31" s="4">
        <f>SUM(D22,D26,D30)</f>
        <v>0</v>
      </c>
    </row>
    <row r="32" spans="1:4" ht="20.5" thickBot="1" x14ac:dyDescent="0.4">
      <c r="A32" s="24" t="str">
        <f>'PI skaičiuoklė'!B18</f>
        <v>Straipsnis (-iai), punktas (-ai) ir įpareigojimas</v>
      </c>
      <c r="B32" s="4"/>
      <c r="C32" s="4"/>
      <c r="D32" s="4"/>
    </row>
    <row r="33" spans="1:4" ht="10.5" thickBot="1" x14ac:dyDescent="0.4">
      <c r="A33" s="8" t="str">
        <f>'PI skaičiuoklė'!C19</f>
        <v>Veiksmas C1</v>
      </c>
      <c r="B33" s="4"/>
      <c r="C33" s="4"/>
      <c r="D33" s="4"/>
    </row>
    <row r="34" spans="1:4" ht="10.5" thickBot="1" x14ac:dyDescent="0.4">
      <c r="A34" s="13"/>
      <c r="B34" s="5" t="s">
        <v>149</v>
      </c>
      <c r="C34" s="5">
        <v>0</v>
      </c>
      <c r="D34" s="5">
        <f>+C34</f>
        <v>0</v>
      </c>
    </row>
    <row r="35" spans="1:4" ht="10.5" thickBot="1" x14ac:dyDescent="0.4">
      <c r="A35" s="13"/>
      <c r="B35" s="5" t="s">
        <v>150</v>
      </c>
      <c r="C35" s="5">
        <v>0</v>
      </c>
      <c r="D35" s="5">
        <f>+C35</f>
        <v>0</v>
      </c>
    </row>
    <row r="36" spans="1:4" ht="20.149999999999999" customHeight="1" thickBot="1" x14ac:dyDescent="0.4">
      <c r="A36" s="48" t="s">
        <v>200</v>
      </c>
      <c r="B36" s="49"/>
      <c r="C36" s="49"/>
      <c r="D36" s="4">
        <f>SUM(D34:D35)</f>
        <v>0</v>
      </c>
    </row>
    <row r="37" spans="1:4" ht="10.5" thickBot="1" x14ac:dyDescent="0.4">
      <c r="A37" s="8" t="str">
        <f>'PI skaičiuoklė'!C20</f>
        <v>Veiksmas C2</v>
      </c>
      <c r="B37" s="4"/>
      <c r="C37" s="4"/>
      <c r="D37" s="4"/>
    </row>
    <row r="38" spans="1:4" ht="10.5" thickBot="1" x14ac:dyDescent="0.4">
      <c r="A38" s="13"/>
      <c r="B38" s="5" t="s">
        <v>151</v>
      </c>
      <c r="C38" s="5">
        <v>0</v>
      </c>
      <c r="D38" s="5">
        <f>+C38</f>
        <v>0</v>
      </c>
    </row>
    <row r="39" spans="1:4" ht="10.5" thickBot="1" x14ac:dyDescent="0.4">
      <c r="A39" s="13"/>
      <c r="B39" s="5" t="s">
        <v>152</v>
      </c>
      <c r="C39" s="5">
        <v>0</v>
      </c>
      <c r="D39" s="5">
        <f>+C39</f>
        <v>0</v>
      </c>
    </row>
    <row r="40" spans="1:4" ht="10.5" thickBot="1" x14ac:dyDescent="0.4">
      <c r="A40" s="48" t="s">
        <v>201</v>
      </c>
      <c r="B40" s="49"/>
      <c r="C40" s="49"/>
      <c r="D40" s="4">
        <f>SUM(D38:D39)</f>
        <v>0</v>
      </c>
    </row>
    <row r="41" spans="1:4" ht="10.5" thickBot="1" x14ac:dyDescent="0.4">
      <c r="A41" s="8" t="str">
        <f>'PI skaičiuoklė'!C21</f>
        <v>Veiksmas C3</v>
      </c>
      <c r="B41" s="4"/>
      <c r="C41" s="4"/>
      <c r="D41" s="4"/>
    </row>
    <row r="42" spans="1:4" ht="10.5" thickBot="1" x14ac:dyDescent="0.4">
      <c r="A42" s="13"/>
      <c r="B42" s="5" t="s">
        <v>189</v>
      </c>
      <c r="C42" s="5">
        <v>0</v>
      </c>
      <c r="D42" s="5">
        <f>+C42</f>
        <v>0</v>
      </c>
    </row>
    <row r="43" spans="1:4" ht="10.5" thickBot="1" x14ac:dyDescent="0.4">
      <c r="A43" s="13"/>
      <c r="B43" s="5" t="s">
        <v>190</v>
      </c>
      <c r="C43" s="5">
        <v>0</v>
      </c>
      <c r="D43" s="5">
        <f>+C43</f>
        <v>0</v>
      </c>
    </row>
    <row r="44" spans="1:4" ht="20.149999999999999" customHeight="1" thickBot="1" x14ac:dyDescent="0.4">
      <c r="A44" s="48" t="s">
        <v>202</v>
      </c>
      <c r="B44" s="49"/>
      <c r="C44" s="49"/>
      <c r="D44" s="4">
        <f>SUM(D42:D43)</f>
        <v>0</v>
      </c>
    </row>
    <row r="45" spans="1:4" ht="10.5" thickBot="1" x14ac:dyDescent="0.4">
      <c r="A45" s="51" t="s">
        <v>206</v>
      </c>
      <c r="B45" s="52"/>
      <c r="C45" s="52"/>
      <c r="D45" s="4">
        <f>SUM(D36,D40,D44)</f>
        <v>0</v>
      </c>
    </row>
    <row r="46" spans="1:4" ht="23.5" customHeight="1" thickBot="1" x14ac:dyDescent="0.4">
      <c r="A46" s="24" t="str">
        <f>'PI skaičiuoklė'!B25</f>
        <v>Straipsnis (-iai), punktas (-ai) ir įpareigojimas</v>
      </c>
      <c r="B46" s="5"/>
      <c r="C46" s="5"/>
      <c r="D46" s="5"/>
    </row>
    <row r="47" spans="1:4" ht="10.5" thickBot="1" x14ac:dyDescent="0.4">
      <c r="A47" s="8" t="str">
        <f>'PI skaičiuoklė'!C26</f>
        <v>Veiksmas D1</v>
      </c>
      <c r="B47" s="4"/>
      <c r="C47" s="4"/>
      <c r="D47" s="4"/>
    </row>
    <row r="48" spans="1:4" ht="10.5" thickBot="1" x14ac:dyDescent="0.4">
      <c r="A48" s="13"/>
      <c r="B48" s="5" t="s">
        <v>159</v>
      </c>
      <c r="C48" s="5">
        <v>0</v>
      </c>
      <c r="D48" s="5">
        <f>+C48</f>
        <v>0</v>
      </c>
    </row>
    <row r="49" spans="1:4" ht="10.5" thickBot="1" x14ac:dyDescent="0.4">
      <c r="A49" s="13"/>
      <c r="B49" s="5" t="s">
        <v>160</v>
      </c>
      <c r="C49" s="5">
        <v>0</v>
      </c>
      <c r="D49" s="5">
        <f>+C49</f>
        <v>0</v>
      </c>
    </row>
    <row r="50" spans="1:4" ht="10.5" thickBot="1" x14ac:dyDescent="0.4">
      <c r="A50" s="48" t="s">
        <v>203</v>
      </c>
      <c r="B50" s="49"/>
      <c r="C50" s="49"/>
      <c r="D50" s="4">
        <f>SUM(D48:D49)</f>
        <v>0</v>
      </c>
    </row>
    <row r="51" spans="1:4" ht="10.5" thickBot="1" x14ac:dyDescent="0.4">
      <c r="A51" s="8" t="str">
        <f>'PI skaičiuoklė'!C27</f>
        <v>Veiksmas D2</v>
      </c>
      <c r="B51" s="4"/>
      <c r="C51" s="4"/>
      <c r="D51" s="4"/>
    </row>
    <row r="52" spans="1:4" ht="10.5" thickBot="1" x14ac:dyDescent="0.4">
      <c r="A52" s="13"/>
      <c r="B52" s="5" t="s">
        <v>161</v>
      </c>
      <c r="C52" s="5">
        <v>0</v>
      </c>
      <c r="D52" s="5">
        <f>+C52</f>
        <v>0</v>
      </c>
    </row>
    <row r="53" spans="1:4" ht="10.5" thickBot="1" x14ac:dyDescent="0.4">
      <c r="A53" s="13"/>
      <c r="B53" s="5" t="s">
        <v>162</v>
      </c>
      <c r="C53" s="5">
        <v>0</v>
      </c>
      <c r="D53" s="5">
        <f>+C53</f>
        <v>0</v>
      </c>
    </row>
    <row r="54" spans="1:4" ht="10.5" thickBot="1" x14ac:dyDescent="0.4">
      <c r="A54" s="48" t="s">
        <v>204</v>
      </c>
      <c r="B54" s="49"/>
      <c r="C54" s="49"/>
      <c r="D54" s="4">
        <f>SUM(D52:D53)</f>
        <v>0</v>
      </c>
    </row>
    <row r="55" spans="1:4" ht="10.5" thickBot="1" x14ac:dyDescent="0.4">
      <c r="A55" s="8" t="str">
        <f>'PI skaičiuoklė'!C28</f>
        <v>Veiksmas D3</v>
      </c>
      <c r="B55" s="4"/>
      <c r="C55" s="4"/>
      <c r="D55" s="4"/>
    </row>
    <row r="56" spans="1:4" ht="10.5" thickBot="1" x14ac:dyDescent="0.4">
      <c r="A56" s="13"/>
      <c r="B56" s="5" t="s">
        <v>192</v>
      </c>
      <c r="C56" s="5">
        <v>0</v>
      </c>
      <c r="D56" s="5">
        <f>+C56</f>
        <v>0</v>
      </c>
    </row>
    <row r="57" spans="1:4" ht="10.5" thickBot="1" x14ac:dyDescent="0.4">
      <c r="A57" s="13"/>
      <c r="B57" s="5" t="s">
        <v>193</v>
      </c>
      <c r="C57" s="5">
        <v>0</v>
      </c>
      <c r="D57" s="5">
        <f>+C57</f>
        <v>0</v>
      </c>
    </row>
    <row r="58" spans="1:4" ht="20.149999999999999" customHeight="1" thickBot="1" x14ac:dyDescent="0.4">
      <c r="A58" s="48" t="s">
        <v>205</v>
      </c>
      <c r="B58" s="49"/>
      <c r="C58" s="49"/>
      <c r="D58" s="4">
        <f>SUM(D56:D57)</f>
        <v>0</v>
      </c>
    </row>
    <row r="59" spans="1:4" ht="10.5" thickBot="1" x14ac:dyDescent="0.4">
      <c r="A59" s="51" t="s">
        <v>207</v>
      </c>
      <c r="B59" s="52"/>
      <c r="C59" s="52"/>
      <c r="D59" s="4">
        <f>SUM(D50,D54,D58)</f>
        <v>0</v>
      </c>
    </row>
    <row r="60" spans="1:4" ht="20.5" thickBot="1" x14ac:dyDescent="0.4">
      <c r="A60" s="24" t="str">
        <f>'PI skaičiuoklė'!B31</f>
        <v>Straipsnis (-iai), punktas (-ai) ir įpareigojimas</v>
      </c>
      <c r="B60" s="4"/>
      <c r="C60" s="4"/>
      <c r="D60" s="4"/>
    </row>
    <row r="61" spans="1:4" ht="10.5" thickBot="1" x14ac:dyDescent="0.4">
      <c r="A61" s="8" t="str">
        <f>'PI skaičiuoklė'!C32</f>
        <v>Veiksmas E1</v>
      </c>
      <c r="B61" s="4"/>
      <c r="C61" s="4"/>
      <c r="D61" s="4"/>
    </row>
    <row r="62" spans="1:4" ht="10.5" thickBot="1" x14ac:dyDescent="0.4">
      <c r="A62" s="13"/>
      <c r="B62" s="5" t="s">
        <v>165</v>
      </c>
      <c r="C62" s="5">
        <v>0</v>
      </c>
      <c r="D62" s="5">
        <f>+C62</f>
        <v>0</v>
      </c>
    </row>
    <row r="63" spans="1:4" ht="10.5" thickBot="1" x14ac:dyDescent="0.4">
      <c r="A63" s="13"/>
      <c r="B63" s="5" t="s">
        <v>166</v>
      </c>
      <c r="C63" s="5">
        <v>0</v>
      </c>
      <c r="D63" s="5">
        <f>+C63</f>
        <v>0</v>
      </c>
    </row>
    <row r="64" spans="1:4" ht="20.149999999999999" customHeight="1" thickBot="1" x14ac:dyDescent="0.4">
      <c r="A64" s="48" t="s">
        <v>208</v>
      </c>
      <c r="B64" s="49"/>
      <c r="C64" s="49"/>
      <c r="D64" s="4">
        <f>SUM(D62:D63)</f>
        <v>0</v>
      </c>
    </row>
    <row r="65" spans="1:4" ht="10.5" thickBot="1" x14ac:dyDescent="0.4">
      <c r="A65" s="8" t="str">
        <f>'PI skaičiuoklė'!C33</f>
        <v>Veiksmas E2</v>
      </c>
      <c r="B65" s="4"/>
      <c r="C65" s="4"/>
      <c r="D65" s="4"/>
    </row>
    <row r="66" spans="1:4" ht="10.5" thickBot="1" x14ac:dyDescent="0.4">
      <c r="A66" s="13"/>
      <c r="B66" s="5" t="s">
        <v>168</v>
      </c>
      <c r="C66" s="5">
        <v>0</v>
      </c>
      <c r="D66" s="5">
        <f>+C66</f>
        <v>0</v>
      </c>
    </row>
    <row r="67" spans="1:4" ht="10.5" thickBot="1" x14ac:dyDescent="0.4">
      <c r="A67" s="13"/>
      <c r="B67" s="5" t="s">
        <v>167</v>
      </c>
      <c r="C67" s="5">
        <v>0</v>
      </c>
      <c r="D67" s="5">
        <f>+C67</f>
        <v>0</v>
      </c>
    </row>
    <row r="68" spans="1:4" ht="10.5" thickBot="1" x14ac:dyDescent="0.4">
      <c r="A68" s="48" t="s">
        <v>209</v>
      </c>
      <c r="B68" s="49"/>
      <c r="C68" s="49"/>
      <c r="D68" s="4">
        <f>SUM(D66:D67)</f>
        <v>0</v>
      </c>
    </row>
    <row r="69" spans="1:4" ht="10.5" thickBot="1" x14ac:dyDescent="0.4">
      <c r="A69" s="8" t="str">
        <f>'PI skaičiuoklė'!C34</f>
        <v>Veiksmas E3</v>
      </c>
      <c r="B69" s="4"/>
      <c r="C69" s="4"/>
      <c r="D69" s="4"/>
    </row>
    <row r="70" spans="1:4" ht="10.5" thickBot="1" x14ac:dyDescent="0.4">
      <c r="A70" s="13"/>
      <c r="B70" s="5" t="s">
        <v>195</v>
      </c>
      <c r="C70" s="5">
        <v>0</v>
      </c>
      <c r="D70" s="5">
        <f>+C70</f>
        <v>0</v>
      </c>
    </row>
    <row r="71" spans="1:4" ht="10.5" thickBot="1" x14ac:dyDescent="0.4">
      <c r="A71" s="13"/>
      <c r="B71" s="5" t="s">
        <v>196</v>
      </c>
      <c r="C71" s="5">
        <v>0</v>
      </c>
      <c r="D71" s="5">
        <f>+C71</f>
        <v>0</v>
      </c>
    </row>
    <row r="72" spans="1:4" ht="20.149999999999999" customHeight="1" thickBot="1" x14ac:dyDescent="0.4">
      <c r="A72" s="48" t="s">
        <v>210</v>
      </c>
      <c r="B72" s="49"/>
      <c r="C72" s="49"/>
      <c r="D72" s="4">
        <f>SUM(D70:D71)</f>
        <v>0</v>
      </c>
    </row>
    <row r="73" spans="1:4" ht="10.5" thickBot="1" x14ac:dyDescent="0.4">
      <c r="A73" s="51" t="s">
        <v>211</v>
      </c>
      <c r="B73" s="52"/>
      <c r="C73" s="52"/>
      <c r="D73" s="4">
        <f>SUM(D64,D68,D72)</f>
        <v>0</v>
      </c>
    </row>
    <row r="74" spans="1:4" ht="23.5" customHeight="1" thickBot="1" x14ac:dyDescent="0.4">
      <c r="A74" s="24" t="str">
        <f>'PI skaičiuoklė'!B37</f>
        <v>Straipsnis (-iai), punktas (-ai) ir įpareigojimas</v>
      </c>
      <c r="B74" s="5"/>
      <c r="C74" s="5"/>
      <c r="D74" s="5"/>
    </row>
    <row r="75" spans="1:4" ht="10.5" thickBot="1" x14ac:dyDescent="0.4">
      <c r="A75" s="8" t="str">
        <f>'PI skaičiuoklė'!C38</f>
        <v>Veiksmas F1</v>
      </c>
      <c r="B75" s="4"/>
      <c r="C75" s="4"/>
      <c r="D75" s="4"/>
    </row>
    <row r="76" spans="1:4" ht="10.5" thickBot="1" x14ac:dyDescent="0.4">
      <c r="A76" s="13"/>
      <c r="B76" s="5" t="s">
        <v>173</v>
      </c>
      <c r="C76" s="5">
        <v>0</v>
      </c>
      <c r="D76" s="5">
        <f>+C76</f>
        <v>0</v>
      </c>
    </row>
    <row r="77" spans="1:4" ht="10.5" thickBot="1" x14ac:dyDescent="0.4">
      <c r="A77" s="13"/>
      <c r="B77" s="5" t="s">
        <v>174</v>
      </c>
      <c r="C77" s="5">
        <v>0</v>
      </c>
      <c r="D77" s="5">
        <f>+C77</f>
        <v>0</v>
      </c>
    </row>
    <row r="78" spans="1:4" ht="10.5" thickBot="1" x14ac:dyDescent="0.4">
      <c r="A78" s="48" t="s">
        <v>212</v>
      </c>
      <c r="B78" s="49"/>
      <c r="C78" s="49"/>
      <c r="D78" s="4">
        <f>SUM(D76:D77)</f>
        <v>0</v>
      </c>
    </row>
    <row r="79" spans="1:4" ht="10.5" thickBot="1" x14ac:dyDescent="0.4">
      <c r="A79" s="8" t="str">
        <f>'PI skaičiuoklė'!C39</f>
        <v>Veiksmas F2</v>
      </c>
      <c r="B79" s="4"/>
      <c r="C79" s="4"/>
      <c r="D79" s="4"/>
    </row>
    <row r="80" spans="1:4" ht="10.5" thickBot="1" x14ac:dyDescent="0.4">
      <c r="A80" s="13"/>
      <c r="B80" s="5" t="s">
        <v>175</v>
      </c>
      <c r="C80" s="5">
        <v>0</v>
      </c>
      <c r="D80" s="5">
        <f>+C80</f>
        <v>0</v>
      </c>
    </row>
    <row r="81" spans="1:4" ht="10.5" thickBot="1" x14ac:dyDescent="0.4">
      <c r="A81" s="13"/>
      <c r="B81" s="5" t="s">
        <v>176</v>
      </c>
      <c r="C81" s="5">
        <v>0</v>
      </c>
      <c r="D81" s="5">
        <f>+C81</f>
        <v>0</v>
      </c>
    </row>
    <row r="82" spans="1:4" ht="10.5" thickBot="1" x14ac:dyDescent="0.4">
      <c r="A82" s="48" t="s">
        <v>213</v>
      </c>
      <c r="B82" s="49"/>
      <c r="C82" s="49"/>
      <c r="D82" s="4">
        <f>SUM(D80:D81)</f>
        <v>0</v>
      </c>
    </row>
    <row r="83" spans="1:4" ht="10.5" thickBot="1" x14ac:dyDescent="0.4">
      <c r="A83" s="8" t="str">
        <f>'PI skaičiuoklė'!C40</f>
        <v>Veiksmas F3</v>
      </c>
      <c r="B83" s="4"/>
      <c r="C83" s="4"/>
      <c r="D83" s="4"/>
    </row>
    <row r="84" spans="1:4" ht="10.5" thickBot="1" x14ac:dyDescent="0.4">
      <c r="A84" s="13"/>
      <c r="B84" s="5" t="s">
        <v>186</v>
      </c>
      <c r="C84" s="5">
        <v>0</v>
      </c>
      <c r="D84" s="5">
        <f>+C84</f>
        <v>0</v>
      </c>
    </row>
    <row r="85" spans="1:4" ht="10.5" thickBot="1" x14ac:dyDescent="0.4">
      <c r="A85" s="13"/>
      <c r="B85" s="5" t="s">
        <v>187</v>
      </c>
      <c r="C85" s="5">
        <v>0</v>
      </c>
      <c r="D85" s="5">
        <f>+C85</f>
        <v>0</v>
      </c>
    </row>
    <row r="86" spans="1:4" ht="20.149999999999999" customHeight="1" thickBot="1" x14ac:dyDescent="0.4">
      <c r="A86" s="48" t="s">
        <v>214</v>
      </c>
      <c r="B86" s="49"/>
      <c r="C86" s="49"/>
      <c r="D86" s="4">
        <f>SUM(D84:D85)</f>
        <v>0</v>
      </c>
    </row>
    <row r="87" spans="1:4" ht="10.5" thickBot="1" x14ac:dyDescent="0.4">
      <c r="A87" s="51" t="s">
        <v>215</v>
      </c>
      <c r="B87" s="52"/>
      <c r="C87" s="52"/>
      <c r="D87" s="4">
        <f>SUM(D78,D82,D86)</f>
        <v>0</v>
      </c>
    </row>
    <row r="91" spans="1:4" ht="10.5" thickBot="1" x14ac:dyDescent="0.4"/>
    <row r="92" spans="1:4" ht="21.75" customHeight="1" thickBot="1" x14ac:dyDescent="0.4">
      <c r="A92" s="70" t="s">
        <v>63</v>
      </c>
      <c r="B92" s="71"/>
      <c r="C92" s="71"/>
      <c r="D92" s="72"/>
    </row>
    <row r="93" spans="1:4" ht="30" customHeight="1" thickBot="1" x14ac:dyDescent="0.4">
      <c r="A93" s="31" t="s">
        <v>89</v>
      </c>
      <c r="B93" s="65" t="s">
        <v>30</v>
      </c>
      <c r="C93" s="66"/>
      <c r="D93" s="32" t="s">
        <v>3</v>
      </c>
    </row>
    <row r="94" spans="1:4" ht="10.5" thickBot="1" x14ac:dyDescent="0.4">
      <c r="A94" s="33">
        <v>1</v>
      </c>
      <c r="B94" s="63">
        <v>2</v>
      </c>
      <c r="C94" s="64"/>
      <c r="D94" s="33">
        <v>3</v>
      </c>
    </row>
    <row r="95" spans="1:4" ht="409.6" thickBot="1" x14ac:dyDescent="0.4">
      <c r="A95" s="24" t="str">
        <f>'PI skaičiuoklė'!B45</f>
        <v>3 straipsnis. 6 straipsnio pakeitimas
1. Pakeisti 6 straipsnio 2 dalies 1 punktą ir jį išdėstyti taip:
„1) kiekvieno kandidato į valdymo įmonės vadovo ir investicinius sprendimus priimančio fizinio asmens pareigas (tuo atveju, kai yra sudarytas kolegialus investicinius sprendimus priimantis organas, – kiekvieno jį sudarančio asmens) (toliau – investicinius sprendimus priimantis asmuo) užpildytą ir jo parašu patvirtintą priežiūros institucijos nustatytos formos dokumentą (anketą) ir jame (joje) pateiktos informacijos pagrindimo dokumentus;, taip pat šių asmenų atliekamų funkcijų, pareigų, atskaitomybės (hierarchinės) ryšių ir sričių valdymo įmonės viduje ir už jos ribų aprašymą, laiko, kurį kiekvienas iš šių asmenų skiria kiekvienai atsakomybės sričiai, apžvalgą, žmogiškųjų ir techninių išteklių, kurie padeda vykdyti šių asmenų veiklą, aprašymą, valdymo įmonės pavadinimą ir juridinio asmens kodą;“.
3. Pakeisti 6 straipsnio 2 dalies 3 punktą ir jį išdėstyti taip:
„3) veiklos planą, kuriame, be kita ko, yra aprašytos numatomos vykdyti veiklos sritys, pateikta juridinio asmens organizacinė struktūra, taip pat informacija, kaip bus užtikrinamas Reglamento (ES) Nr. 231/2013, šio įstatymo ir jo įgyvendinamųjų teisės aktų laikymasis ir savo pareigų pagal  Reglamento (ES) 2019/2088 3 straipsnio 1 dalį, 6 straipsnio 1 dalies a punktą ir 13 straipsnį vykdymas, taip pat išsamų atitinkamų žmogiškųjų ir techninių išteklių, kuriuos valdymo įmonė naudos šiam tikslui, aprašymą;“.
4. Pakeisti 6 straipsnio 2 dalies 5 punktą ir jį išdėstyti taip:
„5) informaciją apie funkcijų perdavimo ir tolesnio jų perdavimo, įskaitant susitarimus, kuriais kitai įmonei (fiziniam asmeniui) pavedama atlikti dalį valdymo funkcijų ar teikti dalį paslaugų, nurodytų šio įstatymo 4 straipsnio 3 dalyje, tvarką pagal šio įstatymo 14 straipsnį;. Pateikiama informacija turi apimti bent šiuos duomenis:
a) juridinio asmens pavadinimą ir kodą, registruotą buveinę ir priežiūros instituciją, jeigu ji yra, arba fizinio asmens vardą, pavardę, asmens kodą ir pilietybę;
b) išsamų valdymo įmonės ar investicinės bendrovės-valdytojos darbuotojų ir techninių išteklių, kuriuos ji naudoja kasdienėms investicinių priemonių portfelio valdymo ar rizikos valdymo funkcijoms atlikti ir perduotų dalies valdymo funkcijų atlikimo ar paslaugų, nurodytų šio įstatymo 4 straipsnio 3 dalyje, teikimo stebėsenai vykdyti, aprašą;
c) informaciją apie kiekvieną kolektyvinio investavimo subjektą, kurį ji valdo arba ketina valdyti, – trumpą pavedamų investicinių priemonių portfelio valdymo funkcijų aprašymą, nurodant, ar šių funkcijų perdavimas yra dalinis ar visiškas, ir trumpą pavedamų rizikos valdymo funkcijų aprašymą, nurodant, ar šių funkcijų perdavimas yra dalinis ar visiškas;
d) periodinio išsamaus patikrinimo priemonių, kurias valdymo įmonė ketina taikyti perduotų dalies valdymo funkcijų atlikimo ar paslaugų, nurodytų šio įstatymo 4 straipsnio 3 dalyje, teikimo stebėsenai vykdyti, aprašymą.“</v>
      </c>
      <c r="B95" s="4"/>
      <c r="C95" s="4"/>
      <c r="D95" s="4"/>
    </row>
    <row r="96" spans="1:4" ht="10.5" thickBot="1" x14ac:dyDescent="0.4">
      <c r="A96" s="8" t="str">
        <f>'PI skaičiuoklė'!C46</f>
        <v>Dokumentų parengimas</v>
      </c>
      <c r="B96" s="4"/>
      <c r="C96" s="4"/>
      <c r="D96" s="4"/>
    </row>
    <row r="97" spans="1:4" ht="10.5" thickBot="1" x14ac:dyDescent="0.4">
      <c r="A97" s="13"/>
      <c r="B97" s="5" t="s">
        <v>22</v>
      </c>
      <c r="C97" s="5">
        <v>0</v>
      </c>
      <c r="D97" s="5">
        <f>+C97</f>
        <v>0</v>
      </c>
    </row>
    <row r="98" spans="1:4" ht="10.5" thickBot="1" x14ac:dyDescent="0.4">
      <c r="A98" s="13"/>
      <c r="B98" s="5" t="s">
        <v>23</v>
      </c>
      <c r="C98" s="5">
        <v>0</v>
      </c>
      <c r="D98" s="5">
        <f>+C98</f>
        <v>0</v>
      </c>
    </row>
    <row r="99" spans="1:4" ht="10.5" thickBot="1" x14ac:dyDescent="0.4">
      <c r="A99" s="48" t="s">
        <v>31</v>
      </c>
      <c r="B99" s="49"/>
      <c r="C99" s="49"/>
      <c r="D99" s="4">
        <f>SUM(D97:D98)</f>
        <v>0</v>
      </c>
    </row>
    <row r="100" spans="1:4" ht="10.5" thickBot="1" x14ac:dyDescent="0.4">
      <c r="A100" s="8" t="str">
        <f>'PI skaičiuoklė'!C47</f>
        <v>Veiksmas A2</v>
      </c>
      <c r="B100" s="4"/>
      <c r="C100" s="4"/>
      <c r="D100" s="4"/>
    </row>
    <row r="101" spans="1:4" ht="10.5" thickBot="1" x14ac:dyDescent="0.4">
      <c r="A101" s="13"/>
      <c r="B101" s="5" t="s">
        <v>24</v>
      </c>
      <c r="C101" s="5">
        <v>0</v>
      </c>
      <c r="D101" s="5">
        <f>+C101</f>
        <v>0</v>
      </c>
    </row>
    <row r="102" spans="1:4" ht="10.5" thickBot="1" x14ac:dyDescent="0.4">
      <c r="A102" s="13"/>
      <c r="B102" s="5" t="s">
        <v>25</v>
      </c>
      <c r="C102" s="5">
        <v>0</v>
      </c>
      <c r="D102" s="5">
        <f>+C102</f>
        <v>0</v>
      </c>
    </row>
    <row r="103" spans="1:4" ht="10.5" thickBot="1" x14ac:dyDescent="0.4">
      <c r="A103" s="48" t="s">
        <v>32</v>
      </c>
      <c r="B103" s="49"/>
      <c r="C103" s="49"/>
      <c r="D103" s="4">
        <f>SUM(D101:D102)</f>
        <v>0</v>
      </c>
    </row>
    <row r="104" spans="1:4" ht="10.5" thickBot="1" x14ac:dyDescent="0.4">
      <c r="A104" s="8" t="str">
        <f>'PI skaičiuoklė'!C48</f>
        <v>Veiksmas A3</v>
      </c>
      <c r="B104" s="4"/>
      <c r="C104" s="4"/>
      <c r="D104" s="4"/>
    </row>
    <row r="105" spans="1:4" ht="10.5" thickBot="1" x14ac:dyDescent="0.4">
      <c r="A105" s="13"/>
      <c r="B105" s="5" t="s">
        <v>184</v>
      </c>
      <c r="C105" s="5">
        <v>0</v>
      </c>
      <c r="D105" s="5">
        <f>+C105</f>
        <v>0</v>
      </c>
    </row>
    <row r="106" spans="1:4" ht="10.5" thickBot="1" x14ac:dyDescent="0.4">
      <c r="A106" s="13"/>
      <c r="B106" s="5" t="s">
        <v>185</v>
      </c>
      <c r="C106" s="5">
        <v>0</v>
      </c>
      <c r="D106" s="5">
        <f>+C106</f>
        <v>0</v>
      </c>
    </row>
    <row r="107" spans="1:4" ht="10.5" thickBot="1" x14ac:dyDescent="0.4">
      <c r="A107" s="48" t="s">
        <v>198</v>
      </c>
      <c r="B107" s="49"/>
      <c r="C107" s="49"/>
      <c r="D107" s="4">
        <f>SUM(D105:D106)</f>
        <v>0</v>
      </c>
    </row>
    <row r="108" spans="1:4" ht="10.5" thickBot="1" x14ac:dyDescent="0.4">
      <c r="A108" s="51" t="s">
        <v>33</v>
      </c>
      <c r="B108" s="52"/>
      <c r="C108" s="52"/>
      <c r="D108" s="4">
        <f>SUM(D99,D103,D107)</f>
        <v>0</v>
      </c>
    </row>
    <row r="109" spans="1:4" ht="409.6" thickBot="1" x14ac:dyDescent="0.4">
      <c r="A109" s="24" t="str">
        <f>'PI skaičiuoklė'!B51</f>
        <v>9 straipsnis. Įstatymo papildymas 13(2) straipsniu
Papildyti Įstatymą 13(2) straipsniu:
„13(2) straipsnis. Likvidumo valdymo priemonės ir jų taikymo sąlygos
2. Siekdama užtikrinti šio įstatymo 13 straipsnio 1 dalies 12 ir 14 punktuose nustatytų reikalavimų laikymąsi, atvirojo tipo kolektyvinio investavimo subjektus valdanti valdymo įmonė, įvertinusi šio straipsnio 1 dalyje nurodytų likvidumo valdymo priemonių tinkamumą taikyti jos valdomo kolektyvinio investavimo subjekto pasirinktai investavimo strategijai, likvidumo pobūdžiui ir išpirkimo politikai, pasirenka bent dvi likvidumo valdymo priemones iš šio straipsnio 1 dalies 2–8 punktuose nurodytų priemonių ir jas įtraukia į kolektyvinio investavimo subjekto steigimo dokumentus, kad galėtų jas taikyti atsižvelgdama į konkretaus kolektyvinio investavimo subjekto investuotojų interesus. Valdymo įmonės pasirinktos likvidumo valdymo priemonės negali būti tik šio straipsnio 1 dalies 5 ir 6 punktuose nurodytos priemonės.  
4. Valdymo įmonė įgyvendina išsamią bet kurios pasirinktos likvidumo valdymo priemonės taikymo ir taikymo sustabdymo politiką ir procedūras, taip pat nustato išsamią tokios priemonės taikymo ir administravimo tvarką. Valdymo įmonė apie pasirinktas šio straipsnio 2 ir 3 dalyse nurodytas priemones ir išsamią priemonių taikymo ir taikymo sustabdymo politiką ir procedūras nedelsdama, ne vėliau kaip per 3 darbo dienas nuo konkrečių likvidumo valdymo priemonių pasirinkimo dienos, praneša priežiūros institucijai.
9. Valdymo įmonė nedelsdama, ne vėliau kaip per 5 darbo dienas nuo atitinkamos likvidumo valdymo priemonės, nurodytos šios dalies 1 ir 2 punktuose, pasirinkimo arba jos taikymo sustabdymo dienos, informuoja priežiūros instituciją šiais atvejais:
1) kai valdymo įmonė taiko šio straipsnio 1 dalies 1 punkte nurodytą likvidumo valdymo priemonę arba sustabdo jos taikymą;
2) kai valdymo įmonė taiko kurią nors iš likvidumo valdymo priemonių, nurodytų šio straipsnio 1 dalies 2–8 punktuose, tokiu būdu, kuris nėra įprastas veiklos būdas, numatytas kolektyvinio investavimo subjekto steigimo dokumentuose, arba sustabdo šios priemonės taikymą.
10. Valdymo įmonė, prieš taikydama šio straipsnio 1 dalies 9 punkte nurodytą likvidumo valdymo priemonę arba sustabdydama jos taikymą, apie tai ne vėliau kaip per 5 darbo dienas nuo šios likvidumo valdymo priemonės pasirinkimo arba jos taikymo sustabdymo dienos praneša priežiūros institucijai.</v>
      </c>
      <c r="B109" s="5"/>
      <c r="C109" s="5"/>
      <c r="D109" s="5"/>
    </row>
    <row r="110" spans="1:4" ht="10.5" thickBot="1" x14ac:dyDescent="0.4">
      <c r="A110" s="8" t="str">
        <f>'PI skaičiuoklė'!C52</f>
        <v>Dokumentų parengimas</v>
      </c>
      <c r="B110" s="4"/>
      <c r="C110" s="4"/>
      <c r="D110" s="4"/>
    </row>
    <row r="111" spans="1:4" ht="10.5" thickBot="1" x14ac:dyDescent="0.4">
      <c r="A111" s="13"/>
      <c r="B111" s="5" t="s">
        <v>26</v>
      </c>
      <c r="C111" s="5">
        <v>0</v>
      </c>
      <c r="D111" s="5">
        <f>+C111</f>
        <v>0</v>
      </c>
    </row>
    <row r="112" spans="1:4" ht="10.5" thickBot="1" x14ac:dyDescent="0.4">
      <c r="A112" s="13"/>
      <c r="B112" s="5" t="s">
        <v>27</v>
      </c>
      <c r="C112" s="5">
        <v>0</v>
      </c>
      <c r="D112" s="5">
        <f>+C112</f>
        <v>0</v>
      </c>
    </row>
    <row r="113" spans="1:4" ht="10.5" thickBot="1" x14ac:dyDescent="0.4">
      <c r="A113" s="48" t="s">
        <v>34</v>
      </c>
      <c r="B113" s="49"/>
      <c r="C113" s="49"/>
      <c r="D113" s="4">
        <f>SUM(D111:D112)</f>
        <v>0</v>
      </c>
    </row>
    <row r="114" spans="1:4" ht="10.5" thickBot="1" x14ac:dyDescent="0.4">
      <c r="A114" s="8" t="str">
        <f>'PI skaičiuoklė'!C53</f>
        <v>Informavimas priežiūros instituciją</v>
      </c>
      <c r="B114" s="4"/>
      <c r="C114" s="4"/>
      <c r="D114" s="4"/>
    </row>
    <row r="115" spans="1:4" ht="10.5" thickBot="1" x14ac:dyDescent="0.4">
      <c r="A115" s="13"/>
      <c r="B115" s="5" t="s">
        <v>28</v>
      </c>
      <c r="C115" s="5">
        <v>0</v>
      </c>
      <c r="D115" s="5">
        <f>+C115</f>
        <v>0</v>
      </c>
    </row>
    <row r="116" spans="1:4" ht="10.5" thickBot="1" x14ac:dyDescent="0.4">
      <c r="A116" s="13"/>
      <c r="B116" s="5" t="s">
        <v>29</v>
      </c>
      <c r="C116" s="5">
        <v>0</v>
      </c>
      <c r="D116" s="5">
        <f>+C116</f>
        <v>0</v>
      </c>
    </row>
    <row r="117" spans="1:4" ht="10.5" thickBot="1" x14ac:dyDescent="0.4">
      <c r="A117" s="48" t="s">
        <v>35</v>
      </c>
      <c r="B117" s="49"/>
      <c r="C117" s="49"/>
      <c r="D117" s="4">
        <f>SUM(D115:D116)</f>
        <v>0</v>
      </c>
    </row>
    <row r="118" spans="1:4" ht="10.5" thickBot="1" x14ac:dyDescent="0.4">
      <c r="A118" s="8" t="str">
        <f>'PI skaičiuoklė'!C54</f>
        <v>Veiksmas B3</v>
      </c>
      <c r="B118" s="4"/>
      <c r="C118" s="4"/>
      <c r="D118" s="4"/>
    </row>
    <row r="119" spans="1:4" ht="10.5" thickBot="1" x14ac:dyDescent="0.4">
      <c r="A119" s="13"/>
      <c r="B119" s="5" t="s">
        <v>182</v>
      </c>
      <c r="C119" s="5">
        <v>0</v>
      </c>
      <c r="D119" s="5">
        <f>+C119</f>
        <v>0</v>
      </c>
    </row>
    <row r="120" spans="1:4" ht="10.5" thickBot="1" x14ac:dyDescent="0.4">
      <c r="A120" s="13"/>
      <c r="B120" s="5" t="s">
        <v>183</v>
      </c>
      <c r="C120" s="5">
        <v>0</v>
      </c>
      <c r="D120" s="5">
        <f>+C120</f>
        <v>0</v>
      </c>
    </row>
    <row r="121" spans="1:4" ht="10.5" thickBot="1" x14ac:dyDescent="0.4">
      <c r="A121" s="48" t="s">
        <v>199</v>
      </c>
      <c r="B121" s="49"/>
      <c r="C121" s="49"/>
      <c r="D121" s="4">
        <f>SUM(D119:D120)</f>
        <v>0</v>
      </c>
    </row>
    <row r="122" spans="1:4" ht="10.5" thickBot="1" x14ac:dyDescent="0.4">
      <c r="A122" s="51" t="s">
        <v>36</v>
      </c>
      <c r="B122" s="52"/>
      <c r="C122" s="52"/>
      <c r="D122" s="4">
        <f>SUM(D113,D117,D121)</f>
        <v>0</v>
      </c>
    </row>
    <row r="123" spans="1:4" ht="230.5" thickBot="1" x14ac:dyDescent="0.4">
      <c r="A123" s="24" t="str">
        <f>'PI skaičiuoklė'!B57</f>
        <v>11 straipsnis. 18 straipsnio pakeitimas
1.	Papildyti 18 straipsnio 1 dalį nauju 1 punktu:
„1) kolektyvinio investavimo subjekto pavadinimą;“.
4. Pakeisti 18 straipsnio 1 dalies 10 punktą ir jį išdėstyti taip:
„10) kolektyvinio investavimo subjekto likvidumo rizikos valdymo aprašą, įskaitant išpirkimo teises tiek įprastinėmis, tiek išskirtinėmis aplinkybėmis, esamų galiojančius išpirkimo susitarimus susitarimų su investuotojais ir pagal šio įstatymo 132 straipsnio 2–6 ir 8 dalis pasirinktas likvidumo valdymo priemones ir jų taikymo sąlygų aprašą;“. 
5. Papildyti 18 straipsnio 1 dalį 131 punktu:
„131) visų įmokų, mokesčių, išlaidų, kuriuos padengia valdymo įmonė ir kurie yra susiję su kolektyvinio investavimo subjekto valdymu ir turi būti tiesiogiai ar netiesiogiai priskiriami konkrečiam kolektyvinio investavimo subjektui, sąrašą;“.</v>
      </c>
      <c r="B123" s="4"/>
      <c r="C123" s="4"/>
      <c r="D123" s="4"/>
    </row>
    <row r="124" spans="1:4" ht="10.5" thickBot="1" x14ac:dyDescent="0.4">
      <c r="A124" s="8" t="str">
        <f>'PI skaičiuoklė'!C58</f>
        <v>Dokumentų parengimas</v>
      </c>
      <c r="B124" s="4"/>
      <c r="C124" s="4"/>
      <c r="D124" s="4"/>
    </row>
    <row r="125" spans="1:4" ht="10.5" thickBot="1" x14ac:dyDescent="0.4">
      <c r="A125" s="13"/>
      <c r="B125" s="5" t="s">
        <v>149</v>
      </c>
      <c r="C125" s="5">
        <v>0</v>
      </c>
      <c r="D125" s="5">
        <f>+C125</f>
        <v>0</v>
      </c>
    </row>
    <row r="126" spans="1:4" ht="10.5" thickBot="1" x14ac:dyDescent="0.4">
      <c r="A126" s="13"/>
      <c r="B126" s="5" t="s">
        <v>150</v>
      </c>
      <c r="C126" s="5">
        <v>0</v>
      </c>
      <c r="D126" s="5">
        <f>+C126</f>
        <v>0</v>
      </c>
    </row>
    <row r="127" spans="1:4" ht="10.5" thickBot="1" x14ac:dyDescent="0.4">
      <c r="A127" s="48" t="s">
        <v>200</v>
      </c>
      <c r="B127" s="49"/>
      <c r="C127" s="49"/>
      <c r="D127" s="4">
        <f>SUM(D125:D126)</f>
        <v>0</v>
      </c>
    </row>
    <row r="128" spans="1:4" ht="10.5" thickBot="1" x14ac:dyDescent="0.4">
      <c r="A128" s="8" t="str">
        <f>'PI skaičiuoklė'!C59</f>
        <v>Veiksmas C2</v>
      </c>
      <c r="B128" s="4"/>
      <c r="C128" s="4"/>
      <c r="D128" s="4"/>
    </row>
    <row r="129" spans="1:4" ht="10.5" thickBot="1" x14ac:dyDescent="0.4">
      <c r="A129" s="13"/>
      <c r="B129" s="5" t="s">
        <v>151</v>
      </c>
      <c r="C129" s="5">
        <v>0</v>
      </c>
      <c r="D129" s="5">
        <f>+C129</f>
        <v>0</v>
      </c>
    </row>
    <row r="130" spans="1:4" ht="10.5" thickBot="1" x14ac:dyDescent="0.4">
      <c r="A130" s="13"/>
      <c r="B130" s="5" t="s">
        <v>152</v>
      </c>
      <c r="C130" s="5">
        <v>0</v>
      </c>
      <c r="D130" s="5">
        <f>+C130</f>
        <v>0</v>
      </c>
    </row>
    <row r="131" spans="1:4" ht="10.5" thickBot="1" x14ac:dyDescent="0.4">
      <c r="A131" s="48" t="s">
        <v>201</v>
      </c>
      <c r="B131" s="49"/>
      <c r="C131" s="49"/>
      <c r="D131" s="4">
        <f>SUM(D129:D130)</f>
        <v>0</v>
      </c>
    </row>
    <row r="132" spans="1:4" ht="10.5" thickBot="1" x14ac:dyDescent="0.4">
      <c r="A132" s="8" t="str">
        <f>'PI skaičiuoklė'!C60</f>
        <v>Veiksmas C3</v>
      </c>
      <c r="B132" s="4"/>
      <c r="C132" s="4"/>
      <c r="D132" s="4"/>
    </row>
    <row r="133" spans="1:4" ht="10.5" thickBot="1" x14ac:dyDescent="0.4">
      <c r="A133" s="13"/>
      <c r="B133" s="5" t="s">
        <v>189</v>
      </c>
      <c r="C133" s="5">
        <v>0</v>
      </c>
      <c r="D133" s="5">
        <f>+C133</f>
        <v>0</v>
      </c>
    </row>
    <row r="134" spans="1:4" ht="10.5" thickBot="1" x14ac:dyDescent="0.4">
      <c r="A134" s="13"/>
      <c r="B134" s="5" t="s">
        <v>190</v>
      </c>
      <c r="C134" s="5">
        <v>0</v>
      </c>
      <c r="D134" s="5">
        <f>+C134</f>
        <v>0</v>
      </c>
    </row>
    <row r="135" spans="1:4" ht="10.5" thickBot="1" x14ac:dyDescent="0.4">
      <c r="A135" s="48" t="s">
        <v>202</v>
      </c>
      <c r="B135" s="49"/>
      <c r="C135" s="49"/>
      <c r="D135" s="4">
        <f>SUM(D133:D134)</f>
        <v>0</v>
      </c>
    </row>
    <row r="136" spans="1:4" ht="10.5" thickBot="1" x14ac:dyDescent="0.4">
      <c r="A136" s="51" t="s">
        <v>206</v>
      </c>
      <c r="B136" s="52"/>
      <c r="C136" s="52"/>
      <c r="D136" s="4">
        <f>SUM(D127,D131,D135)</f>
        <v>0</v>
      </c>
    </row>
    <row r="137" spans="1:4" ht="409.6" thickBot="1" x14ac:dyDescent="0.4">
      <c r="A137" s="24" t="str">
        <f>'PI skaičiuoklė'!B63</f>
        <v>12 straipsnis. 19 straipsnio pakeitimas
1. Pakeisti 19 straipsnio 1 dalį ir ją išdėstyti taip: 
3) kolektyvinio investavimo subjekto rizikos, įskaitant rinkos riziką, likvidumo riziką, sandorio šalies riziką, operacinę riziką ir kitas rizikas, pobūdį ir bendrą kolektyvinio investavimo subjekto naudojamo finansinio sverto dydį; 
4) suteiktų paskolų portfelio sudėtį;
5) visas įmokas, mokesčius, išlaidas, tiesiogiai ar netiesiogiai pritaikytus investuotojams, (ši informacija teikiama kartą per metus); 
6) bet kokią patronuojančiąją įmonę, patronuojamąją įmonę ar specialiosios paskirties bendrovę, kurią valdymo įmonė pasitelkia kolektyvinio investavimo subjekto investicijų tikslais arba kuri pasitelkiama valdymo įmonės vardu (ši informacija teikiama kartą per metus).“
3. Papildyti 19 straipsnio 2 dalį 4 punktu:
„4) valstybių narių, kuriose valdymo įmonė arba jos vardu veikiantys subjektai faktiškai platina kolektyvinio investavimo subjekto investicinius vienetus arba akcijas, sąrašą.“
4. Papildyti 19 straipsnį 2(1) dalimi: 
„2(1). Priežiūros institucijai papildomai teikiama informacija apie funkcijų perdavimo tvarką, susijusi su investicinių priemonių portfelio valdymo arba rizikos valdymo funkcijomis, nurodant:
1) juridinio asmens, kuriam buvo pavestos valdymo funkcijos, pavadinimą, buveinę, ar jis turi glaudžių ryšių su valdymo įmone, ar turi licenciją arba yra turto valdymo tikslais reguliuojamas subjektas, jo priežiūros instituciją, taip pat įmonių, kurioms buvo pavestos valdymo funkcijos, kodus, siekiant pateiktą informaciją susieti su kitais priežiūros arba viešai prieinamais duomenų šaltiniais;
2) valdymo įmonės darbuotojų, kurie atlieka kasdienes investicinių priemonių portfelio valdymo ar rizikos valdymo funkcijas, skaičių ir jų darbo laiką;
3) su perduotomis investicinių priemonių portfelio valdymo ir rizikos valdymo funkcijomis susijusios veiklos sąrašą ir aprašą;
4) jeigu buvo perduota investicinių priemonių portfelio valdymo funkcija, kolektyvinio investavimo subjekto turto, kuriam taikoma su portfelio valdymo funkcija susijusi perdavimo tvarka, sumą ir procentinę dalį; 
5) valdymo įmonės darbuotojų, kurie atsakingi už valdymo funkcijų perdavimo tvarkos stebėseną, skaičių ir jų darbo laiką;
6) valdymo įmonės atliekamų periodinių išsamaus patikrinimo peržiūrų, skirtų perduotai veiklai stebėti, skaičių ir datas, nustatytų problemų sąrašą ir, kai aktualu, priemonių, kurių imtasi toms problemoms spręsti, sąrašą ir datą, iki kurios tos priemonės turi būti įgyvendintos;
7) pavestų valdymo funkcijų tolesnio perdavimo tvarką, jeigu tokia tvarka nustatyta. Tokiu atveju pagal šios dalies 1, 3 ir 4 punktus teikiama informacija, susijusi su įmonėmis, kurioms toliau perduodamos valdymo funkcijos, ir informacija apie tolesnę, su perduotomis investicinių priemonių portfelio valdymo ir rizikos valdymo funkcijomis susijusią, veiklą;
8) valdymo funkcijų perdavimo ir tolesnio perdavimo pradžios ir pabaigos laikotarpius.“</v>
      </c>
      <c r="B137" s="5"/>
      <c r="C137" s="5"/>
      <c r="D137" s="5"/>
    </row>
    <row r="138" spans="1:4" ht="10.5" thickBot="1" x14ac:dyDescent="0.4">
      <c r="A138" s="8" t="str">
        <f>'PI skaičiuoklė'!C64</f>
        <v>Dokumentų parengimas</v>
      </c>
      <c r="B138" s="4"/>
      <c r="C138" s="4"/>
      <c r="D138" s="4"/>
    </row>
    <row r="139" spans="1:4" ht="10.5" thickBot="1" x14ac:dyDescent="0.4">
      <c r="A139" s="13"/>
      <c r="B139" s="5" t="s">
        <v>159</v>
      </c>
      <c r="C139" s="5">
        <v>0</v>
      </c>
      <c r="D139" s="5">
        <f>+C139</f>
        <v>0</v>
      </c>
    </row>
    <row r="140" spans="1:4" ht="10.5" thickBot="1" x14ac:dyDescent="0.4">
      <c r="A140" s="13"/>
      <c r="B140" s="5" t="s">
        <v>160</v>
      </c>
      <c r="C140" s="5">
        <v>0</v>
      </c>
      <c r="D140" s="5">
        <f>+C140</f>
        <v>0</v>
      </c>
    </row>
    <row r="141" spans="1:4" ht="10.5" thickBot="1" x14ac:dyDescent="0.4">
      <c r="A141" s="48" t="s">
        <v>203</v>
      </c>
      <c r="B141" s="49"/>
      <c r="C141" s="49"/>
      <c r="D141" s="4">
        <f>SUM(D139:D140)</f>
        <v>0</v>
      </c>
    </row>
    <row r="142" spans="1:4" ht="20.5" thickBot="1" x14ac:dyDescent="0.4">
      <c r="A142" s="8" t="str">
        <f>'PI skaičiuoklė'!C65</f>
        <v>Informavimas priežiūros instituciją ir investuotojus</v>
      </c>
      <c r="B142" s="4"/>
      <c r="C142" s="4"/>
      <c r="D142" s="4"/>
    </row>
    <row r="143" spans="1:4" ht="10.5" thickBot="1" x14ac:dyDescent="0.4">
      <c r="A143" s="13"/>
      <c r="B143" s="5" t="s">
        <v>161</v>
      </c>
      <c r="C143" s="5">
        <v>0</v>
      </c>
      <c r="D143" s="5">
        <f>+C143</f>
        <v>0</v>
      </c>
    </row>
    <row r="144" spans="1:4" ht="10.5" thickBot="1" x14ac:dyDescent="0.4">
      <c r="A144" s="13"/>
      <c r="B144" s="5" t="s">
        <v>162</v>
      </c>
      <c r="C144" s="5">
        <v>0</v>
      </c>
      <c r="D144" s="5">
        <f>+C144</f>
        <v>0</v>
      </c>
    </row>
    <row r="145" spans="1:4" ht="10.5" thickBot="1" x14ac:dyDescent="0.4">
      <c r="A145" s="48" t="s">
        <v>204</v>
      </c>
      <c r="B145" s="49"/>
      <c r="C145" s="49"/>
      <c r="D145" s="4">
        <f>SUM(D143:D144)</f>
        <v>0</v>
      </c>
    </row>
    <row r="146" spans="1:4" ht="10.5" thickBot="1" x14ac:dyDescent="0.4">
      <c r="A146" s="8" t="str">
        <f>'PI skaičiuoklė'!C66</f>
        <v>Veiksmas D3</v>
      </c>
      <c r="B146" s="4"/>
      <c r="C146" s="4"/>
      <c r="D146" s="4"/>
    </row>
    <row r="147" spans="1:4" ht="10.5" thickBot="1" x14ac:dyDescent="0.4">
      <c r="A147" s="13"/>
      <c r="B147" s="5" t="s">
        <v>192</v>
      </c>
      <c r="C147" s="5">
        <v>0</v>
      </c>
      <c r="D147" s="5">
        <f>+C147</f>
        <v>0</v>
      </c>
    </row>
    <row r="148" spans="1:4" ht="10.5" thickBot="1" x14ac:dyDescent="0.4">
      <c r="A148" s="13"/>
      <c r="B148" s="5" t="s">
        <v>193</v>
      </c>
      <c r="C148" s="5">
        <v>0</v>
      </c>
      <c r="D148" s="5">
        <f>+C148</f>
        <v>0</v>
      </c>
    </row>
    <row r="149" spans="1:4" ht="10.5" thickBot="1" x14ac:dyDescent="0.4">
      <c r="A149" s="48" t="s">
        <v>205</v>
      </c>
      <c r="B149" s="49"/>
      <c r="C149" s="49"/>
      <c r="D149" s="4">
        <f>SUM(D147:D148)</f>
        <v>0</v>
      </c>
    </row>
    <row r="150" spans="1:4" ht="10.5" thickBot="1" x14ac:dyDescent="0.4">
      <c r="A150" s="51" t="s">
        <v>207</v>
      </c>
      <c r="B150" s="52"/>
      <c r="C150" s="52"/>
      <c r="D150" s="4">
        <f>SUM(D141,D145,D149)</f>
        <v>0</v>
      </c>
    </row>
    <row r="151" spans="1:4" ht="270.5" thickBot="1" x14ac:dyDescent="0.4">
      <c r="A151" s="24" t="str">
        <f>'PI skaičiuoklė'!B69</f>
        <v xml:space="preserve">14 straipsnis. 24 straipsnio pakeitimas
1. Papildyti 24 straipsnį 7(1) dalimi:
„7(1). Neatsižvelgiant į šio straipsnio 6 dalį, kolektyvinio investavimo subjekto depozitoriumu gali būti kitoje valstybėje narėje įsteigta įstaiga, nurodyta šio straipsnio 2 dalies 1 punkte, jeigu yra tenkinamos šios sąlygos:
1) priežiūros institucija gavo pagrįstą valdymo įmonės prašymą leisti kolektyvinio investavimo subjekto depozitoriumu paskirti kitoje valstybėje narėje įsteigtą įstaigą, kuriame matyti, kad Lietuvos Respublikoje neteikiamos depozitoriumo paslaugos, kuriomis galėtų būti veiksmingai užtikrinami kolektyvinio investavimo subjekto poreikiai, atsižvelgiant į jo investavimo strategiją, ir
2) kolektyvinio investavimo subjekto nacionalinėje depozitoriumo rinkoje bendra turto, patikėto saugoti, kaip nurodyta šio įstatymo 28 straipsnyje, kitoje valstybėje narėje įsteigtų alternatyviųjų kolektyvinio investavimo subjektų, ir valdomų Europos Sąjungoje licencijuotų valdymo įmonių vardu, suma neviršija 50 milijardų eurų arba lygiavertės sumos bet kuria kita valiuta.“ </v>
      </c>
      <c r="B151" s="4"/>
      <c r="C151" s="4"/>
      <c r="D151" s="4"/>
    </row>
    <row r="152" spans="1:4" ht="10.5" thickBot="1" x14ac:dyDescent="0.4">
      <c r="A152" s="8" t="str">
        <f>'PI skaičiuoklė'!C70</f>
        <v>Dokumentų parengimas</v>
      </c>
      <c r="B152" s="4"/>
      <c r="C152" s="4"/>
      <c r="D152" s="4"/>
    </row>
    <row r="153" spans="1:4" ht="10.5" thickBot="1" x14ac:dyDescent="0.4">
      <c r="A153" s="13"/>
      <c r="B153" s="5" t="s">
        <v>165</v>
      </c>
      <c r="C153" s="5">
        <v>0</v>
      </c>
      <c r="D153" s="5">
        <f>+C153</f>
        <v>0</v>
      </c>
    </row>
    <row r="154" spans="1:4" ht="10.5" thickBot="1" x14ac:dyDescent="0.4">
      <c r="A154" s="13"/>
      <c r="B154" s="5" t="s">
        <v>166</v>
      </c>
      <c r="C154" s="5">
        <v>0</v>
      </c>
      <c r="D154" s="5">
        <f>+C154</f>
        <v>0</v>
      </c>
    </row>
    <row r="155" spans="1:4" ht="10.5" thickBot="1" x14ac:dyDescent="0.4">
      <c r="A155" s="48" t="s">
        <v>208</v>
      </c>
      <c r="B155" s="49"/>
      <c r="C155" s="49"/>
      <c r="D155" s="4">
        <f>SUM(D153:D154)</f>
        <v>0</v>
      </c>
    </row>
    <row r="156" spans="1:4" ht="10.5" thickBot="1" x14ac:dyDescent="0.4">
      <c r="A156" s="8" t="str">
        <f>'PI skaičiuoklė'!C71</f>
        <v xml:space="preserve">Informavimas priežiūros instituciją </v>
      </c>
      <c r="B156" s="4"/>
      <c r="C156" s="4"/>
      <c r="D156" s="4"/>
    </row>
    <row r="157" spans="1:4" ht="10.5" thickBot="1" x14ac:dyDescent="0.4">
      <c r="A157" s="13"/>
      <c r="B157" s="5" t="s">
        <v>168</v>
      </c>
      <c r="C157" s="5">
        <v>0</v>
      </c>
      <c r="D157" s="5">
        <f>+C157</f>
        <v>0</v>
      </c>
    </row>
    <row r="158" spans="1:4" ht="10.5" thickBot="1" x14ac:dyDescent="0.4">
      <c r="A158" s="13"/>
      <c r="B158" s="5" t="s">
        <v>167</v>
      </c>
      <c r="C158" s="5">
        <v>0</v>
      </c>
      <c r="D158" s="5">
        <f>+C158</f>
        <v>0</v>
      </c>
    </row>
    <row r="159" spans="1:4" ht="10.5" thickBot="1" x14ac:dyDescent="0.4">
      <c r="A159" s="48" t="s">
        <v>209</v>
      </c>
      <c r="B159" s="49"/>
      <c r="C159" s="49"/>
      <c r="D159" s="4">
        <f>SUM(D157:D158)</f>
        <v>0</v>
      </c>
    </row>
    <row r="160" spans="1:4" ht="10.5" thickBot="1" x14ac:dyDescent="0.4">
      <c r="A160" s="8" t="str">
        <f>'PI skaičiuoklė'!C72</f>
        <v>Veiksmas E3</v>
      </c>
      <c r="B160" s="4"/>
      <c r="C160" s="4"/>
      <c r="D160" s="4"/>
    </row>
    <row r="161" spans="1:4" ht="10.5" thickBot="1" x14ac:dyDescent="0.4">
      <c r="A161" s="13"/>
      <c r="B161" s="5" t="s">
        <v>195</v>
      </c>
      <c r="C161" s="5">
        <v>0</v>
      </c>
      <c r="D161" s="5">
        <f>+C161</f>
        <v>0</v>
      </c>
    </row>
    <row r="162" spans="1:4" ht="10.5" thickBot="1" x14ac:dyDescent="0.4">
      <c r="A162" s="13"/>
      <c r="B162" s="5" t="s">
        <v>196</v>
      </c>
      <c r="C162" s="5">
        <v>0</v>
      </c>
      <c r="D162" s="5">
        <f>+C162</f>
        <v>0</v>
      </c>
    </row>
    <row r="163" spans="1:4" ht="10.5" thickBot="1" x14ac:dyDescent="0.4">
      <c r="A163" s="48" t="s">
        <v>210</v>
      </c>
      <c r="B163" s="49"/>
      <c r="C163" s="49"/>
      <c r="D163" s="4">
        <f>SUM(D161:D162)</f>
        <v>0</v>
      </c>
    </row>
    <row r="164" spans="1:4" ht="10.5" thickBot="1" x14ac:dyDescent="0.4">
      <c r="A164" s="51" t="s">
        <v>211</v>
      </c>
      <c r="B164" s="52"/>
      <c r="C164" s="52"/>
      <c r="D164" s="4">
        <f>SUM(D155,D159,D163)</f>
        <v>0</v>
      </c>
    </row>
    <row r="165" spans="1:4" ht="20.5" thickBot="1" x14ac:dyDescent="0.4">
      <c r="A165" s="24" t="str">
        <f>'PI skaičiuoklė'!B75</f>
        <v>Straipsnis (-iai), punktas (-ai) ir įpareigojimas</v>
      </c>
      <c r="B165" s="5"/>
      <c r="C165" s="5"/>
      <c r="D165" s="5"/>
    </row>
    <row r="166" spans="1:4" ht="10.5" thickBot="1" x14ac:dyDescent="0.4">
      <c r="A166" s="8" t="str">
        <f>'PI skaičiuoklė'!C76</f>
        <v>Veiksmas F1</v>
      </c>
      <c r="B166" s="4"/>
      <c r="C166" s="4"/>
      <c r="D166" s="4"/>
    </row>
    <row r="167" spans="1:4" ht="10.5" thickBot="1" x14ac:dyDescent="0.4">
      <c r="A167" s="13"/>
      <c r="B167" s="5" t="s">
        <v>173</v>
      </c>
      <c r="C167" s="5">
        <v>0</v>
      </c>
      <c r="D167" s="5">
        <f>+C167</f>
        <v>0</v>
      </c>
    </row>
    <row r="168" spans="1:4" ht="10.5" thickBot="1" x14ac:dyDescent="0.4">
      <c r="A168" s="13"/>
      <c r="B168" s="5" t="s">
        <v>174</v>
      </c>
      <c r="C168" s="5">
        <v>0</v>
      </c>
      <c r="D168" s="5">
        <f>+C168</f>
        <v>0</v>
      </c>
    </row>
    <row r="169" spans="1:4" ht="10.5" thickBot="1" x14ac:dyDescent="0.4">
      <c r="A169" s="48" t="s">
        <v>212</v>
      </c>
      <c r="B169" s="49"/>
      <c r="C169" s="49"/>
      <c r="D169" s="4">
        <f>SUM(D167:D168)</f>
        <v>0</v>
      </c>
    </row>
    <row r="170" spans="1:4" ht="10.5" thickBot="1" x14ac:dyDescent="0.4">
      <c r="A170" s="8" t="str">
        <f>'PI skaičiuoklė'!C77</f>
        <v>Veiksmas F2</v>
      </c>
      <c r="B170" s="4"/>
      <c r="C170" s="4"/>
      <c r="D170" s="4"/>
    </row>
    <row r="171" spans="1:4" ht="10.5" thickBot="1" x14ac:dyDescent="0.4">
      <c r="A171" s="13"/>
      <c r="B171" s="5" t="s">
        <v>175</v>
      </c>
      <c r="C171" s="5">
        <v>0</v>
      </c>
      <c r="D171" s="5">
        <f>+C171</f>
        <v>0</v>
      </c>
    </row>
    <row r="172" spans="1:4" ht="10.5" thickBot="1" x14ac:dyDescent="0.4">
      <c r="A172" s="13"/>
      <c r="B172" s="5" t="s">
        <v>176</v>
      </c>
      <c r="C172" s="5">
        <v>0</v>
      </c>
      <c r="D172" s="5">
        <f>+C172</f>
        <v>0</v>
      </c>
    </row>
    <row r="173" spans="1:4" ht="10.5" thickBot="1" x14ac:dyDescent="0.4">
      <c r="A173" s="48" t="s">
        <v>213</v>
      </c>
      <c r="B173" s="49"/>
      <c r="C173" s="49"/>
      <c r="D173" s="4">
        <f>SUM(D171:D172)</f>
        <v>0</v>
      </c>
    </row>
    <row r="174" spans="1:4" ht="10.5" thickBot="1" x14ac:dyDescent="0.4">
      <c r="A174" s="8" t="str">
        <f>'PI skaičiuoklė'!C78</f>
        <v>Veiksmas F3</v>
      </c>
      <c r="B174" s="4"/>
      <c r="C174" s="4"/>
      <c r="D174" s="4"/>
    </row>
    <row r="175" spans="1:4" ht="10.5" thickBot="1" x14ac:dyDescent="0.4">
      <c r="A175" s="13"/>
      <c r="B175" s="5" t="s">
        <v>186</v>
      </c>
      <c r="C175" s="5">
        <v>0</v>
      </c>
      <c r="D175" s="5">
        <f>+C175</f>
        <v>0</v>
      </c>
    </row>
    <row r="176" spans="1:4" ht="10.5" thickBot="1" x14ac:dyDescent="0.4">
      <c r="A176" s="13"/>
      <c r="B176" s="5" t="s">
        <v>187</v>
      </c>
      <c r="C176" s="5">
        <v>0</v>
      </c>
      <c r="D176" s="5">
        <f>+C176</f>
        <v>0</v>
      </c>
    </row>
    <row r="177" spans="1:4" ht="10.5" thickBot="1" x14ac:dyDescent="0.4">
      <c r="A177" s="48" t="s">
        <v>214</v>
      </c>
      <c r="B177" s="49"/>
      <c r="C177" s="49"/>
      <c r="D177" s="4">
        <f>SUM(D175:D176)</f>
        <v>0</v>
      </c>
    </row>
    <row r="178" spans="1:4" ht="10.5" thickBot="1" x14ac:dyDescent="0.4">
      <c r="A178" s="51" t="s">
        <v>215</v>
      </c>
      <c r="B178" s="52"/>
      <c r="C178" s="52"/>
      <c r="D178" s="4">
        <f>SUM(D169,D173,D177)</f>
        <v>0</v>
      </c>
    </row>
  </sheetData>
  <mergeCells count="54">
    <mergeCell ref="A177:C177"/>
    <mergeCell ref="A178:C178"/>
    <mergeCell ref="A150:C150"/>
    <mergeCell ref="A155:C155"/>
    <mergeCell ref="A159:C159"/>
    <mergeCell ref="A163:C163"/>
    <mergeCell ref="A164:C164"/>
    <mergeCell ref="A141:C141"/>
    <mergeCell ref="A145:C145"/>
    <mergeCell ref="A149:C149"/>
    <mergeCell ref="A169:C169"/>
    <mergeCell ref="A173:C173"/>
    <mergeCell ref="A121:C121"/>
    <mergeCell ref="A127:C127"/>
    <mergeCell ref="A131:C131"/>
    <mergeCell ref="A135:C135"/>
    <mergeCell ref="A136:C136"/>
    <mergeCell ref="A78:C78"/>
    <mergeCell ref="A82:C82"/>
    <mergeCell ref="A86:C86"/>
    <mergeCell ref="A87:C87"/>
    <mergeCell ref="A107:C107"/>
    <mergeCell ref="A113:C113"/>
    <mergeCell ref="A117:C117"/>
    <mergeCell ref="A122:C122"/>
    <mergeCell ref="A1:D1"/>
    <mergeCell ref="A92:D92"/>
    <mergeCell ref="A99:C99"/>
    <mergeCell ref="A103:C103"/>
    <mergeCell ref="A108:C108"/>
    <mergeCell ref="A31:C31"/>
    <mergeCell ref="A8:C8"/>
    <mergeCell ref="A12:C12"/>
    <mergeCell ref="A17:C17"/>
    <mergeCell ref="A22:C22"/>
    <mergeCell ref="A26:C26"/>
    <mergeCell ref="B2:C2"/>
    <mergeCell ref="A36:C36"/>
    <mergeCell ref="B3:C3"/>
    <mergeCell ref="B93:C93"/>
    <mergeCell ref="B94:C94"/>
    <mergeCell ref="A30:C30"/>
    <mergeCell ref="A16:C16"/>
    <mergeCell ref="A40:C40"/>
    <mergeCell ref="A44:C44"/>
    <mergeCell ref="A45:C45"/>
    <mergeCell ref="A50:C50"/>
    <mergeCell ref="A54:C54"/>
    <mergeCell ref="A58:C58"/>
    <mergeCell ref="A59:C59"/>
    <mergeCell ref="A64:C64"/>
    <mergeCell ref="A68:C68"/>
    <mergeCell ref="A72:C72"/>
    <mergeCell ref="A73:C73"/>
  </mergeCells>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4BBA4"/>
  </sheetPr>
  <dimension ref="A1:E193"/>
  <sheetViews>
    <sheetView zoomScale="85" zoomScaleNormal="85" workbookViewId="0">
      <selection activeCell="H62" sqref="H62"/>
    </sheetView>
  </sheetViews>
  <sheetFormatPr defaultColWidth="8.7265625" defaultRowHeight="10" x14ac:dyDescent="0.35"/>
  <cols>
    <col min="1" max="1" width="31.54296875" style="1" customWidth="1"/>
    <col min="2" max="2" width="18" style="1" customWidth="1"/>
    <col min="3" max="3" width="18.1796875" style="1" customWidth="1"/>
    <col min="4" max="4" width="37.453125" style="1" customWidth="1"/>
    <col min="5" max="5" width="14.54296875" style="1" customWidth="1"/>
    <col min="6" max="16384" width="8.7265625" style="1"/>
  </cols>
  <sheetData>
    <row r="1" spans="1:5" ht="20.25" customHeight="1" thickBot="1" x14ac:dyDescent="0.4">
      <c r="A1" s="67" t="s">
        <v>64</v>
      </c>
      <c r="B1" s="68"/>
      <c r="C1" s="68"/>
      <c r="D1" s="68"/>
      <c r="E1" s="69"/>
    </row>
    <row r="2" spans="1:5" ht="36.75" customHeight="1" thickBot="1" x14ac:dyDescent="0.4">
      <c r="A2" s="31" t="s">
        <v>88</v>
      </c>
      <c r="B2" s="32" t="s">
        <v>90</v>
      </c>
      <c r="C2" s="32" t="s">
        <v>61</v>
      </c>
      <c r="D2" s="32" t="s">
        <v>91</v>
      </c>
      <c r="E2" s="32" t="s">
        <v>4</v>
      </c>
    </row>
    <row r="3" spans="1:5" ht="11.25" customHeight="1" thickBot="1" x14ac:dyDescent="0.4">
      <c r="A3" s="33">
        <v>1</v>
      </c>
      <c r="B3" s="34">
        <v>2</v>
      </c>
      <c r="C3" s="34">
        <v>3</v>
      </c>
      <c r="D3" s="34">
        <v>4</v>
      </c>
      <c r="E3" s="34">
        <v>5</v>
      </c>
    </row>
    <row r="4" spans="1:5" ht="24.75" customHeight="1" thickBot="1" x14ac:dyDescent="0.4">
      <c r="A4" s="24" t="str">
        <f>'PI skaičiuoklė'!B6</f>
        <v>Straipsnis (-iai), punktas (-ai) ir įpareigojimas</v>
      </c>
      <c r="B4" s="4"/>
      <c r="C4" s="4"/>
      <c r="D4" s="4"/>
      <c r="E4" s="4"/>
    </row>
    <row r="5" spans="1:5" ht="10.5" thickBot="1" x14ac:dyDescent="0.4">
      <c r="A5" s="8" t="str">
        <f>'PI skaičiuoklė'!C7</f>
        <v>Veiksmas A1</v>
      </c>
      <c r="B5" s="4"/>
      <c r="C5" s="4"/>
      <c r="D5" s="4"/>
      <c r="E5" s="4"/>
    </row>
    <row r="6" spans="1:5" ht="10.5" thickBot="1" x14ac:dyDescent="0.4">
      <c r="A6" s="13"/>
      <c r="B6" s="5" t="s">
        <v>22</v>
      </c>
      <c r="C6" s="5">
        <v>0</v>
      </c>
      <c r="D6" s="5">
        <v>0</v>
      </c>
      <c r="E6" s="5">
        <f>+C6*D6</f>
        <v>0</v>
      </c>
    </row>
    <row r="7" spans="1:5" ht="10.5" thickBot="1" x14ac:dyDescent="0.4">
      <c r="A7" s="13"/>
      <c r="B7" s="5" t="s">
        <v>23</v>
      </c>
      <c r="C7" s="5">
        <v>0</v>
      </c>
      <c r="D7" s="5">
        <v>0</v>
      </c>
      <c r="E7" s="5">
        <f>+C7*D7</f>
        <v>0</v>
      </c>
    </row>
    <row r="8" spans="1:5" ht="14.15" customHeight="1" thickBot="1" x14ac:dyDescent="0.4">
      <c r="A8" s="48" t="s">
        <v>37</v>
      </c>
      <c r="B8" s="49"/>
      <c r="C8" s="49"/>
      <c r="D8" s="50"/>
      <c r="E8" s="5">
        <f>SUM(E6:E7)</f>
        <v>0</v>
      </c>
    </row>
    <row r="9" spans="1:5" ht="10.5" thickBot="1" x14ac:dyDescent="0.4">
      <c r="A9" s="8" t="str">
        <f>'PI skaičiuoklė'!C8</f>
        <v>Veiksmas A2</v>
      </c>
      <c r="B9" s="4"/>
      <c r="C9" s="4"/>
      <c r="D9" s="4"/>
      <c r="E9" s="4"/>
    </row>
    <row r="10" spans="1:5" ht="10.5" thickBot="1" x14ac:dyDescent="0.4">
      <c r="A10" s="13"/>
      <c r="B10" s="5" t="s">
        <v>24</v>
      </c>
      <c r="C10" s="5">
        <v>0</v>
      </c>
      <c r="D10" s="5">
        <v>0</v>
      </c>
      <c r="E10" s="5">
        <f t="shared" ref="E10:E11" si="0">+C10*D10</f>
        <v>0</v>
      </c>
    </row>
    <row r="11" spans="1:5" ht="10.5" thickBot="1" x14ac:dyDescent="0.4">
      <c r="A11" s="13"/>
      <c r="B11" s="5" t="s">
        <v>25</v>
      </c>
      <c r="C11" s="5">
        <v>0</v>
      </c>
      <c r="D11" s="5">
        <v>0</v>
      </c>
      <c r="E11" s="5">
        <f t="shared" si="0"/>
        <v>0</v>
      </c>
    </row>
    <row r="12" spans="1:5" ht="10.5" thickBot="1" x14ac:dyDescent="0.4">
      <c r="A12" s="48" t="s">
        <v>38</v>
      </c>
      <c r="B12" s="49"/>
      <c r="C12" s="49"/>
      <c r="D12" s="50"/>
      <c r="E12" s="5">
        <f>SUM(E10:E11)</f>
        <v>0</v>
      </c>
    </row>
    <row r="13" spans="1:5" ht="10.5" thickBot="1" x14ac:dyDescent="0.4">
      <c r="A13" s="8" t="str">
        <f>'PI skaičiuoklė'!C9</f>
        <v>Veiksmas A3</v>
      </c>
      <c r="B13" s="4"/>
      <c r="C13" s="4"/>
      <c r="D13" s="4"/>
      <c r="E13" s="4"/>
    </row>
    <row r="14" spans="1:5" ht="10.5" thickBot="1" x14ac:dyDescent="0.4">
      <c r="A14" s="13"/>
      <c r="B14" s="5" t="s">
        <v>184</v>
      </c>
      <c r="C14" s="5">
        <v>0</v>
      </c>
      <c r="D14" s="5">
        <v>0</v>
      </c>
      <c r="E14" s="5">
        <f t="shared" ref="E14:E15" si="1">+C14*D14</f>
        <v>0</v>
      </c>
    </row>
    <row r="15" spans="1:5" ht="10.5" thickBot="1" x14ac:dyDescent="0.4">
      <c r="A15" s="13"/>
      <c r="B15" s="5" t="s">
        <v>185</v>
      </c>
      <c r="C15" s="5">
        <v>0</v>
      </c>
      <c r="D15" s="5">
        <v>0</v>
      </c>
      <c r="E15" s="5">
        <f t="shared" si="1"/>
        <v>0</v>
      </c>
    </row>
    <row r="16" spans="1:5" ht="10.5" thickBot="1" x14ac:dyDescent="0.4">
      <c r="A16" s="48" t="s">
        <v>216</v>
      </c>
      <c r="B16" s="49"/>
      <c r="C16" s="49"/>
      <c r="D16" s="50"/>
      <c r="E16" s="5">
        <f>SUM(E14:E15)</f>
        <v>0</v>
      </c>
    </row>
    <row r="17" spans="1:5" ht="10.5" thickBot="1" x14ac:dyDescent="0.4">
      <c r="A17" s="13"/>
      <c r="B17" s="5" t="s">
        <v>11</v>
      </c>
      <c r="C17" s="5"/>
      <c r="D17" s="5"/>
      <c r="E17" s="5" t="s">
        <v>92</v>
      </c>
    </row>
    <row r="18" spans="1:5" ht="10.5" thickBot="1" x14ac:dyDescent="0.4">
      <c r="A18" s="51" t="s">
        <v>39</v>
      </c>
      <c r="B18" s="52"/>
      <c r="C18" s="52"/>
      <c r="D18" s="53"/>
      <c r="E18" s="4">
        <f>SUM(E8,E12,E16)</f>
        <v>0</v>
      </c>
    </row>
    <row r="19" spans="1:5" ht="20.5" thickBot="1" x14ac:dyDescent="0.4">
      <c r="A19" s="24" t="str">
        <f>'PI skaičiuoklė'!B12</f>
        <v>Straipsnis (-iai), punktas (-ai) ir įpareigojimas</v>
      </c>
      <c r="B19" s="39"/>
      <c r="C19" s="39"/>
      <c r="D19" s="39"/>
      <c r="E19" s="39"/>
    </row>
    <row r="20" spans="1:5" ht="10.5" thickBot="1" x14ac:dyDescent="0.4">
      <c r="A20" s="8" t="str">
        <f>'PI skaičiuoklė'!C13</f>
        <v>Veiksmas B1</v>
      </c>
      <c r="B20" s="39"/>
      <c r="C20" s="39"/>
      <c r="D20" s="39"/>
      <c r="E20" s="39"/>
    </row>
    <row r="21" spans="1:5" ht="10.5" thickBot="1" x14ac:dyDescent="0.4">
      <c r="A21" s="13"/>
      <c r="B21" s="5" t="s">
        <v>26</v>
      </c>
      <c r="C21" s="5">
        <v>0</v>
      </c>
      <c r="D21" s="5">
        <v>0</v>
      </c>
      <c r="E21" s="5">
        <f t="shared" ref="E21:E22" si="2">+C21*D21</f>
        <v>0</v>
      </c>
    </row>
    <row r="22" spans="1:5" ht="10.5" thickBot="1" x14ac:dyDescent="0.4">
      <c r="A22" s="13"/>
      <c r="B22" s="5" t="s">
        <v>27</v>
      </c>
      <c r="C22" s="5">
        <v>0</v>
      </c>
      <c r="D22" s="5">
        <v>0</v>
      </c>
      <c r="E22" s="5">
        <f t="shared" si="2"/>
        <v>0</v>
      </c>
    </row>
    <row r="23" spans="1:5" ht="10.5" thickBot="1" x14ac:dyDescent="0.4">
      <c r="A23" s="48" t="s">
        <v>40</v>
      </c>
      <c r="B23" s="49"/>
      <c r="C23" s="49"/>
      <c r="D23" s="50"/>
      <c r="E23" s="5">
        <f>SUM(E21:E22)</f>
        <v>0</v>
      </c>
    </row>
    <row r="24" spans="1:5" ht="10.5" thickBot="1" x14ac:dyDescent="0.4">
      <c r="A24" s="8" t="str">
        <f>'PI skaičiuoklė'!C14</f>
        <v>Veiksmas B2</v>
      </c>
      <c r="B24" s="4"/>
      <c r="C24" s="4"/>
      <c r="D24" s="4"/>
      <c r="E24" s="4"/>
    </row>
    <row r="25" spans="1:5" ht="10.5" thickBot="1" x14ac:dyDescent="0.4">
      <c r="A25" s="13"/>
      <c r="B25" s="5" t="s">
        <v>28</v>
      </c>
      <c r="C25" s="5">
        <v>0</v>
      </c>
      <c r="D25" s="5">
        <v>0</v>
      </c>
      <c r="E25" s="5">
        <f t="shared" ref="E25:E26" si="3">+C25*D25</f>
        <v>0</v>
      </c>
    </row>
    <row r="26" spans="1:5" ht="10.5" thickBot="1" x14ac:dyDescent="0.4">
      <c r="A26" s="13"/>
      <c r="B26" s="5" t="s">
        <v>29</v>
      </c>
      <c r="C26" s="5">
        <v>0</v>
      </c>
      <c r="D26" s="5">
        <v>0</v>
      </c>
      <c r="E26" s="5">
        <f t="shared" si="3"/>
        <v>0</v>
      </c>
    </row>
    <row r="27" spans="1:5" ht="10.5" thickBot="1" x14ac:dyDescent="0.4">
      <c r="A27" s="48" t="s">
        <v>42</v>
      </c>
      <c r="B27" s="49"/>
      <c r="C27" s="49"/>
      <c r="D27" s="50"/>
      <c r="E27" s="5">
        <f>SUM(E25:E26)</f>
        <v>0</v>
      </c>
    </row>
    <row r="28" spans="1:5" ht="10.5" thickBot="1" x14ac:dyDescent="0.4">
      <c r="A28" s="8" t="str">
        <f>'PI skaičiuoklė'!C15</f>
        <v>Veiksmas B3</v>
      </c>
      <c r="B28" s="4"/>
      <c r="C28" s="4"/>
      <c r="D28" s="4"/>
      <c r="E28" s="4"/>
    </row>
    <row r="29" spans="1:5" ht="10.5" thickBot="1" x14ac:dyDescent="0.4">
      <c r="A29" s="13"/>
      <c r="B29" s="5" t="s">
        <v>182</v>
      </c>
      <c r="C29" s="5">
        <v>0</v>
      </c>
      <c r="D29" s="5">
        <v>0</v>
      </c>
      <c r="E29" s="5">
        <f t="shared" ref="E29:E30" si="4">+C29*D29</f>
        <v>0</v>
      </c>
    </row>
    <row r="30" spans="1:5" ht="10.5" thickBot="1" x14ac:dyDescent="0.4">
      <c r="A30" s="13"/>
      <c r="B30" s="5" t="s">
        <v>183</v>
      </c>
      <c r="C30" s="5">
        <v>0</v>
      </c>
      <c r="D30" s="5">
        <v>0</v>
      </c>
      <c r="E30" s="5">
        <f t="shared" si="4"/>
        <v>0</v>
      </c>
    </row>
    <row r="31" spans="1:5" ht="10.5" thickBot="1" x14ac:dyDescent="0.4">
      <c r="A31" s="48" t="s">
        <v>217</v>
      </c>
      <c r="B31" s="49"/>
      <c r="C31" s="49"/>
      <c r="D31" s="50"/>
      <c r="E31" s="5">
        <f>SUM(E29:E30)</f>
        <v>0</v>
      </c>
    </row>
    <row r="32" spans="1:5" ht="10.5" thickBot="1" x14ac:dyDescent="0.4">
      <c r="A32" s="13"/>
      <c r="B32" s="5" t="s">
        <v>11</v>
      </c>
      <c r="C32" s="5"/>
      <c r="D32" s="5"/>
      <c r="E32" s="5" t="s">
        <v>17</v>
      </c>
    </row>
    <row r="33" spans="1:5" ht="10.5" thickBot="1" x14ac:dyDescent="0.4">
      <c r="A33" s="51" t="s">
        <v>41</v>
      </c>
      <c r="B33" s="52"/>
      <c r="C33" s="52"/>
      <c r="D33" s="53"/>
      <c r="E33" s="4">
        <f>SUM(E23,E27,E31)</f>
        <v>0</v>
      </c>
    </row>
    <row r="34" spans="1:5" ht="20.5" thickBot="1" x14ac:dyDescent="0.4">
      <c r="A34" s="24" t="str">
        <f>'PI skaičiuoklė'!B18</f>
        <v>Straipsnis (-iai), punktas (-ai) ir įpareigojimas</v>
      </c>
      <c r="B34" s="39"/>
      <c r="C34" s="39"/>
      <c r="D34" s="39"/>
      <c r="E34" s="39"/>
    </row>
    <row r="35" spans="1:5" ht="10.5" thickBot="1" x14ac:dyDescent="0.4">
      <c r="A35" s="8" t="str">
        <f>'PI skaičiuoklė'!C19</f>
        <v>Veiksmas C1</v>
      </c>
      <c r="B35" s="39"/>
      <c r="C35" s="39"/>
      <c r="D35" s="39"/>
      <c r="E35" s="39"/>
    </row>
    <row r="36" spans="1:5" ht="10.5" thickBot="1" x14ac:dyDescent="0.4">
      <c r="A36" s="13"/>
      <c r="B36" s="5" t="s">
        <v>149</v>
      </c>
      <c r="C36" s="5">
        <v>0</v>
      </c>
      <c r="D36" s="5">
        <v>0</v>
      </c>
      <c r="E36" s="5">
        <f>+C36*D36</f>
        <v>0</v>
      </c>
    </row>
    <row r="37" spans="1:5" ht="10.5" thickBot="1" x14ac:dyDescent="0.4">
      <c r="A37" s="13"/>
      <c r="B37" s="5" t="s">
        <v>150</v>
      </c>
      <c r="C37" s="5">
        <v>0</v>
      </c>
      <c r="D37" s="5">
        <v>0</v>
      </c>
      <c r="E37" s="5">
        <f>+C37*D37</f>
        <v>0</v>
      </c>
    </row>
    <row r="38" spans="1:5" ht="14.15" customHeight="1" thickBot="1" x14ac:dyDescent="0.4">
      <c r="A38" s="48" t="s">
        <v>218</v>
      </c>
      <c r="B38" s="49"/>
      <c r="C38" s="49"/>
      <c r="D38" s="50"/>
      <c r="E38" s="5">
        <f>SUM(E36:E37)</f>
        <v>0</v>
      </c>
    </row>
    <row r="39" spans="1:5" ht="10.5" thickBot="1" x14ac:dyDescent="0.4">
      <c r="A39" s="8" t="str">
        <f>'PI skaičiuoklė'!C20</f>
        <v>Veiksmas C2</v>
      </c>
      <c r="B39" s="4"/>
      <c r="C39" s="4"/>
      <c r="D39" s="4"/>
      <c r="E39" s="4"/>
    </row>
    <row r="40" spans="1:5" ht="10.5" thickBot="1" x14ac:dyDescent="0.4">
      <c r="A40" s="13"/>
      <c r="B40" s="5" t="s">
        <v>151</v>
      </c>
      <c r="C40" s="5">
        <v>0</v>
      </c>
      <c r="D40" s="5">
        <v>0</v>
      </c>
      <c r="E40" s="5">
        <f t="shared" ref="E40:E41" si="5">+C40*D40</f>
        <v>0</v>
      </c>
    </row>
    <row r="41" spans="1:5" ht="10.5" thickBot="1" x14ac:dyDescent="0.4">
      <c r="A41" s="13"/>
      <c r="B41" s="5" t="s">
        <v>152</v>
      </c>
      <c r="C41" s="5">
        <v>0</v>
      </c>
      <c r="D41" s="5">
        <v>0</v>
      </c>
      <c r="E41" s="5">
        <f t="shared" si="5"/>
        <v>0</v>
      </c>
    </row>
    <row r="42" spans="1:5" ht="10.5" thickBot="1" x14ac:dyDescent="0.4">
      <c r="A42" s="48" t="s">
        <v>219</v>
      </c>
      <c r="B42" s="49"/>
      <c r="C42" s="49"/>
      <c r="D42" s="50"/>
      <c r="E42" s="5">
        <f>SUM(E40:E41)</f>
        <v>0</v>
      </c>
    </row>
    <row r="43" spans="1:5" ht="10.5" thickBot="1" x14ac:dyDescent="0.4">
      <c r="A43" s="8" t="str">
        <f>'PI skaičiuoklė'!C21</f>
        <v>Veiksmas C3</v>
      </c>
      <c r="B43" s="4"/>
      <c r="C43" s="4"/>
      <c r="D43" s="4"/>
      <c r="E43" s="4"/>
    </row>
    <row r="44" spans="1:5" ht="10.5" thickBot="1" x14ac:dyDescent="0.4">
      <c r="A44" s="13"/>
      <c r="B44" s="5" t="s">
        <v>189</v>
      </c>
      <c r="C44" s="5">
        <v>0</v>
      </c>
      <c r="D44" s="5">
        <v>0</v>
      </c>
      <c r="E44" s="5">
        <f t="shared" ref="E44:E45" si="6">+C44*D44</f>
        <v>0</v>
      </c>
    </row>
    <row r="45" spans="1:5" ht="10.5" thickBot="1" x14ac:dyDescent="0.4">
      <c r="A45" s="13"/>
      <c r="B45" s="5" t="s">
        <v>190</v>
      </c>
      <c r="C45" s="5">
        <v>0</v>
      </c>
      <c r="D45" s="5">
        <v>0</v>
      </c>
      <c r="E45" s="5">
        <f t="shared" si="6"/>
        <v>0</v>
      </c>
    </row>
    <row r="46" spans="1:5" ht="10.5" thickBot="1" x14ac:dyDescent="0.4">
      <c r="A46" s="48" t="s">
        <v>220</v>
      </c>
      <c r="B46" s="49"/>
      <c r="C46" s="49"/>
      <c r="D46" s="50"/>
      <c r="E46" s="5">
        <f>SUM(E44:E45)</f>
        <v>0</v>
      </c>
    </row>
    <row r="47" spans="1:5" ht="10.5" thickBot="1" x14ac:dyDescent="0.4">
      <c r="A47" s="13"/>
      <c r="B47" s="5" t="s">
        <v>11</v>
      </c>
      <c r="C47" s="5"/>
      <c r="D47" s="5"/>
      <c r="E47" s="5" t="s">
        <v>92</v>
      </c>
    </row>
    <row r="48" spans="1:5" ht="10.5" thickBot="1" x14ac:dyDescent="0.4">
      <c r="A48" s="51" t="s">
        <v>221</v>
      </c>
      <c r="B48" s="52"/>
      <c r="C48" s="52"/>
      <c r="D48" s="53"/>
      <c r="E48" s="4">
        <f>SUM(E38,E42,E46)</f>
        <v>0</v>
      </c>
    </row>
    <row r="49" spans="1:5" ht="20.5" thickBot="1" x14ac:dyDescent="0.4">
      <c r="A49" s="24" t="str">
        <f>'PI skaičiuoklė'!B25</f>
        <v>Straipsnis (-iai), punktas (-ai) ir įpareigojimas</v>
      </c>
      <c r="B49" s="4"/>
      <c r="C49" s="4"/>
      <c r="D49" s="4"/>
      <c r="E49" s="4"/>
    </row>
    <row r="50" spans="1:5" ht="10.5" thickBot="1" x14ac:dyDescent="0.4">
      <c r="A50" s="8" t="str">
        <f>'PI skaičiuoklė'!C26</f>
        <v>Veiksmas D1</v>
      </c>
      <c r="B50" s="4"/>
      <c r="C50" s="4"/>
      <c r="D50" s="4"/>
      <c r="E50" s="4"/>
    </row>
    <row r="51" spans="1:5" ht="10.5" thickBot="1" x14ac:dyDescent="0.4">
      <c r="A51" s="13"/>
      <c r="B51" s="5" t="s">
        <v>159</v>
      </c>
      <c r="C51" s="5">
        <v>0</v>
      </c>
      <c r="D51" s="5">
        <v>0</v>
      </c>
      <c r="E51" s="5">
        <f t="shared" ref="E51:E52" si="7">+C51*D51</f>
        <v>0</v>
      </c>
    </row>
    <row r="52" spans="1:5" ht="10.5" thickBot="1" x14ac:dyDescent="0.4">
      <c r="A52" s="13"/>
      <c r="B52" s="5" t="s">
        <v>160</v>
      </c>
      <c r="C52" s="5">
        <v>0</v>
      </c>
      <c r="D52" s="5">
        <v>0</v>
      </c>
      <c r="E52" s="5">
        <f t="shared" si="7"/>
        <v>0</v>
      </c>
    </row>
    <row r="53" spans="1:5" ht="10.5" thickBot="1" x14ac:dyDescent="0.4">
      <c r="A53" s="48" t="s">
        <v>222</v>
      </c>
      <c r="B53" s="49"/>
      <c r="C53" s="49"/>
      <c r="D53" s="50"/>
      <c r="E53" s="5">
        <f>SUM(E51:E52)</f>
        <v>0</v>
      </c>
    </row>
    <row r="54" spans="1:5" ht="10.5" thickBot="1" x14ac:dyDescent="0.4">
      <c r="A54" s="8" t="str">
        <f>'PI skaičiuoklė'!C27</f>
        <v>Veiksmas D2</v>
      </c>
      <c r="B54" s="4"/>
      <c r="C54" s="4"/>
      <c r="D54" s="4"/>
      <c r="E54" s="4"/>
    </row>
    <row r="55" spans="1:5" ht="10.5" thickBot="1" x14ac:dyDescent="0.4">
      <c r="A55" s="13"/>
      <c r="B55" s="5" t="s">
        <v>161</v>
      </c>
      <c r="C55" s="5">
        <v>0</v>
      </c>
      <c r="D55" s="5">
        <v>0</v>
      </c>
      <c r="E55" s="5">
        <f t="shared" ref="E55:E56" si="8">+C55*D55</f>
        <v>0</v>
      </c>
    </row>
    <row r="56" spans="1:5" ht="10.5" thickBot="1" x14ac:dyDescent="0.4">
      <c r="A56" s="13"/>
      <c r="B56" s="5" t="s">
        <v>162</v>
      </c>
      <c r="C56" s="5">
        <v>0</v>
      </c>
      <c r="D56" s="5">
        <v>0</v>
      </c>
      <c r="E56" s="5">
        <f t="shared" si="8"/>
        <v>0</v>
      </c>
    </row>
    <row r="57" spans="1:5" ht="10.5" thickBot="1" x14ac:dyDescent="0.4">
      <c r="A57" s="48" t="s">
        <v>223</v>
      </c>
      <c r="B57" s="49"/>
      <c r="C57" s="49"/>
      <c r="D57" s="50"/>
      <c r="E57" s="5">
        <f>SUM(E55:E56)</f>
        <v>0</v>
      </c>
    </row>
    <row r="58" spans="1:5" ht="10.5" thickBot="1" x14ac:dyDescent="0.4">
      <c r="A58" s="8" t="str">
        <f>'PI skaičiuoklė'!C28</f>
        <v>Veiksmas D3</v>
      </c>
      <c r="B58" s="4"/>
      <c r="C58" s="4"/>
      <c r="D58" s="4"/>
      <c r="E58" s="4"/>
    </row>
    <row r="59" spans="1:5" ht="10.5" thickBot="1" x14ac:dyDescent="0.4">
      <c r="A59" s="13"/>
      <c r="B59" s="5" t="s">
        <v>192</v>
      </c>
      <c r="C59" s="5">
        <v>0</v>
      </c>
      <c r="D59" s="5">
        <v>0</v>
      </c>
      <c r="E59" s="5">
        <f t="shared" ref="E59:E60" si="9">+C59*D59</f>
        <v>0</v>
      </c>
    </row>
    <row r="60" spans="1:5" ht="10.5" thickBot="1" x14ac:dyDescent="0.4">
      <c r="A60" s="13"/>
      <c r="B60" s="5" t="s">
        <v>193</v>
      </c>
      <c r="C60" s="5">
        <v>0</v>
      </c>
      <c r="D60" s="5">
        <v>0</v>
      </c>
      <c r="E60" s="5">
        <f t="shared" si="9"/>
        <v>0</v>
      </c>
    </row>
    <row r="61" spans="1:5" ht="10.5" thickBot="1" x14ac:dyDescent="0.4">
      <c r="A61" s="48" t="s">
        <v>224</v>
      </c>
      <c r="B61" s="49"/>
      <c r="C61" s="49"/>
      <c r="D61" s="50"/>
      <c r="E61" s="5">
        <f>SUM(E59:E60)</f>
        <v>0</v>
      </c>
    </row>
    <row r="62" spans="1:5" ht="10.5" thickBot="1" x14ac:dyDescent="0.4">
      <c r="A62" s="13"/>
      <c r="B62" s="5" t="s">
        <v>11</v>
      </c>
      <c r="C62" s="5"/>
      <c r="D62" s="5"/>
      <c r="E62" s="5" t="s">
        <v>17</v>
      </c>
    </row>
    <row r="63" spans="1:5" ht="10.5" thickBot="1" x14ac:dyDescent="0.4">
      <c r="A63" s="51" t="s">
        <v>225</v>
      </c>
      <c r="B63" s="52"/>
      <c r="C63" s="52"/>
      <c r="D63" s="53"/>
      <c r="E63" s="4">
        <f>SUM(E53,E57,E61)</f>
        <v>0</v>
      </c>
    </row>
    <row r="64" spans="1:5" ht="20.5" thickBot="1" x14ac:dyDescent="0.4">
      <c r="A64" s="24" t="str">
        <f>'PI skaičiuoklė'!B31</f>
        <v>Straipsnis (-iai), punktas (-ai) ir įpareigojimas</v>
      </c>
      <c r="B64" s="39"/>
      <c r="C64" s="39"/>
      <c r="D64" s="39"/>
      <c r="E64" s="39"/>
    </row>
    <row r="65" spans="1:5" ht="10.5" thickBot="1" x14ac:dyDescent="0.4">
      <c r="A65" s="8" t="str">
        <f>'PI skaičiuoklė'!C32</f>
        <v>Veiksmas E1</v>
      </c>
      <c r="B65" s="4"/>
      <c r="C65" s="4"/>
      <c r="D65" s="4"/>
      <c r="E65" s="4"/>
    </row>
    <row r="66" spans="1:5" ht="10.5" thickBot="1" x14ac:dyDescent="0.4">
      <c r="A66" s="13"/>
      <c r="B66" s="5" t="s">
        <v>165</v>
      </c>
      <c r="C66" s="5">
        <v>0</v>
      </c>
      <c r="D66" s="5">
        <v>0</v>
      </c>
      <c r="E66" s="5">
        <f>+C66*D66</f>
        <v>0</v>
      </c>
    </row>
    <row r="67" spans="1:5" ht="10.5" thickBot="1" x14ac:dyDescent="0.4">
      <c r="A67" s="13"/>
      <c r="B67" s="5" t="s">
        <v>166</v>
      </c>
      <c r="C67" s="5">
        <v>0</v>
      </c>
      <c r="D67" s="5">
        <v>0</v>
      </c>
      <c r="E67" s="5">
        <f>+C67*D67</f>
        <v>0</v>
      </c>
    </row>
    <row r="68" spans="1:5" ht="14.15" customHeight="1" thickBot="1" x14ac:dyDescent="0.4">
      <c r="A68" s="48" t="s">
        <v>226</v>
      </c>
      <c r="B68" s="49"/>
      <c r="C68" s="49"/>
      <c r="D68" s="50"/>
      <c r="E68" s="5">
        <f>SUM(E66:E67)</f>
        <v>0</v>
      </c>
    </row>
    <row r="69" spans="1:5" ht="10.5" thickBot="1" x14ac:dyDescent="0.4">
      <c r="A69" s="8" t="str">
        <f>'PI skaičiuoklė'!C33</f>
        <v>Veiksmas E2</v>
      </c>
      <c r="B69" s="4"/>
      <c r="C69" s="4"/>
      <c r="D69" s="4"/>
      <c r="E69" s="4"/>
    </row>
    <row r="70" spans="1:5" ht="10.5" thickBot="1" x14ac:dyDescent="0.4">
      <c r="A70" s="13"/>
      <c r="B70" s="5" t="s">
        <v>168</v>
      </c>
      <c r="C70" s="5">
        <v>0</v>
      </c>
      <c r="D70" s="5">
        <v>0</v>
      </c>
      <c r="E70" s="5">
        <f t="shared" ref="E70:E71" si="10">+C70*D70</f>
        <v>0</v>
      </c>
    </row>
    <row r="71" spans="1:5" ht="10.5" thickBot="1" x14ac:dyDescent="0.4">
      <c r="A71" s="13"/>
      <c r="B71" s="5" t="s">
        <v>167</v>
      </c>
      <c r="C71" s="5">
        <v>0</v>
      </c>
      <c r="D71" s="5">
        <v>0</v>
      </c>
      <c r="E71" s="5">
        <f t="shared" si="10"/>
        <v>0</v>
      </c>
    </row>
    <row r="72" spans="1:5" ht="10.5" thickBot="1" x14ac:dyDescent="0.4">
      <c r="A72" s="48" t="s">
        <v>227</v>
      </c>
      <c r="B72" s="49"/>
      <c r="C72" s="49"/>
      <c r="D72" s="50"/>
      <c r="E72" s="5">
        <f>SUM(E70:E71)</f>
        <v>0</v>
      </c>
    </row>
    <row r="73" spans="1:5" ht="10.5" thickBot="1" x14ac:dyDescent="0.4">
      <c r="A73" s="8" t="str">
        <f>'PI skaičiuoklė'!C34</f>
        <v>Veiksmas E3</v>
      </c>
      <c r="B73" s="4"/>
      <c r="C73" s="4"/>
      <c r="D73" s="4"/>
      <c r="E73" s="4"/>
    </row>
    <row r="74" spans="1:5" ht="10.5" thickBot="1" x14ac:dyDescent="0.4">
      <c r="A74" s="13"/>
      <c r="B74" s="5" t="s">
        <v>195</v>
      </c>
      <c r="C74" s="5">
        <v>0</v>
      </c>
      <c r="D74" s="5">
        <v>0</v>
      </c>
      <c r="E74" s="5">
        <f t="shared" ref="E74:E75" si="11">+C74*D74</f>
        <v>0</v>
      </c>
    </row>
    <row r="75" spans="1:5" ht="10.5" thickBot="1" x14ac:dyDescent="0.4">
      <c r="A75" s="13"/>
      <c r="B75" s="5" t="s">
        <v>196</v>
      </c>
      <c r="C75" s="5">
        <v>0</v>
      </c>
      <c r="D75" s="5">
        <v>0</v>
      </c>
      <c r="E75" s="5">
        <f t="shared" si="11"/>
        <v>0</v>
      </c>
    </row>
    <row r="76" spans="1:5" ht="10.5" thickBot="1" x14ac:dyDescent="0.4">
      <c r="A76" s="48" t="s">
        <v>228</v>
      </c>
      <c r="B76" s="49"/>
      <c r="C76" s="49"/>
      <c r="D76" s="50"/>
      <c r="E76" s="5">
        <f>SUM(E74:E75)</f>
        <v>0</v>
      </c>
    </row>
    <row r="77" spans="1:5" ht="10.5" thickBot="1" x14ac:dyDescent="0.4">
      <c r="A77" s="13"/>
      <c r="B77" s="5" t="s">
        <v>11</v>
      </c>
      <c r="C77" s="5"/>
      <c r="D77" s="5"/>
      <c r="E77" s="5" t="s">
        <v>92</v>
      </c>
    </row>
    <row r="78" spans="1:5" ht="10.5" thickBot="1" x14ac:dyDescent="0.4">
      <c r="A78" s="51" t="s">
        <v>229</v>
      </c>
      <c r="B78" s="52"/>
      <c r="C78" s="52"/>
      <c r="D78" s="53"/>
      <c r="E78" s="4">
        <f>SUM(E68,E72,E76)</f>
        <v>0</v>
      </c>
    </row>
    <row r="79" spans="1:5" ht="20.5" thickBot="1" x14ac:dyDescent="0.4">
      <c r="A79" s="24" t="str">
        <f>'PI skaičiuoklė'!B37</f>
        <v>Straipsnis (-iai), punktas (-ai) ir įpareigojimas</v>
      </c>
      <c r="B79" s="4"/>
      <c r="C79" s="4"/>
      <c r="D79" s="4"/>
      <c r="E79" s="4"/>
    </row>
    <row r="80" spans="1:5" ht="10.5" thickBot="1" x14ac:dyDescent="0.4">
      <c r="A80" s="8" t="str">
        <f>'PI skaičiuoklė'!C38</f>
        <v>Veiksmas F1</v>
      </c>
      <c r="B80" s="4"/>
      <c r="C80" s="4"/>
      <c r="D80" s="4"/>
      <c r="E80" s="4"/>
    </row>
    <row r="81" spans="1:5" ht="10.5" thickBot="1" x14ac:dyDescent="0.4">
      <c r="A81" s="13"/>
      <c r="B81" s="5" t="s">
        <v>173</v>
      </c>
      <c r="C81" s="5">
        <v>0</v>
      </c>
      <c r="D81" s="5">
        <v>0</v>
      </c>
      <c r="E81" s="5">
        <f t="shared" ref="E81:E82" si="12">+C81*D81</f>
        <v>0</v>
      </c>
    </row>
    <row r="82" spans="1:5" ht="10.5" thickBot="1" x14ac:dyDescent="0.4">
      <c r="A82" s="13"/>
      <c r="B82" s="5" t="s">
        <v>174</v>
      </c>
      <c r="C82" s="5">
        <v>0</v>
      </c>
      <c r="D82" s="5">
        <v>0</v>
      </c>
      <c r="E82" s="5">
        <f t="shared" si="12"/>
        <v>0</v>
      </c>
    </row>
    <row r="83" spans="1:5" ht="10.5" thickBot="1" x14ac:dyDescent="0.4">
      <c r="A83" s="48" t="s">
        <v>230</v>
      </c>
      <c r="B83" s="49"/>
      <c r="C83" s="49"/>
      <c r="D83" s="50"/>
      <c r="E83" s="5">
        <f>SUM(E81:E82)</f>
        <v>0</v>
      </c>
    </row>
    <row r="84" spans="1:5" ht="10.5" thickBot="1" x14ac:dyDescent="0.4">
      <c r="A84" s="8" t="str">
        <f>'PI skaičiuoklė'!C39</f>
        <v>Veiksmas F2</v>
      </c>
      <c r="B84" s="4"/>
      <c r="C84" s="4"/>
      <c r="D84" s="4"/>
      <c r="E84" s="4"/>
    </row>
    <row r="85" spans="1:5" ht="10.5" thickBot="1" x14ac:dyDescent="0.4">
      <c r="A85" s="13"/>
      <c r="B85" s="5" t="s">
        <v>175</v>
      </c>
      <c r="C85" s="5">
        <v>0</v>
      </c>
      <c r="D85" s="5">
        <v>0</v>
      </c>
      <c r="E85" s="5">
        <f t="shared" ref="E85:E86" si="13">+C85*D85</f>
        <v>0</v>
      </c>
    </row>
    <row r="86" spans="1:5" ht="10.5" thickBot="1" x14ac:dyDescent="0.4">
      <c r="A86" s="13"/>
      <c r="B86" s="5" t="s">
        <v>176</v>
      </c>
      <c r="C86" s="5">
        <v>0</v>
      </c>
      <c r="D86" s="5">
        <v>0</v>
      </c>
      <c r="E86" s="5">
        <f t="shared" si="13"/>
        <v>0</v>
      </c>
    </row>
    <row r="87" spans="1:5" ht="10.5" thickBot="1" x14ac:dyDescent="0.4">
      <c r="A87" s="48" t="s">
        <v>231</v>
      </c>
      <c r="B87" s="49"/>
      <c r="C87" s="49"/>
      <c r="D87" s="50"/>
      <c r="E87" s="5">
        <f>SUM(E85:E86)</f>
        <v>0</v>
      </c>
    </row>
    <row r="88" spans="1:5" ht="10.5" thickBot="1" x14ac:dyDescent="0.4">
      <c r="A88" s="8" t="str">
        <f>'PI skaičiuoklė'!C40</f>
        <v>Veiksmas F3</v>
      </c>
      <c r="B88" s="4"/>
      <c r="C88" s="4"/>
      <c r="D88" s="4"/>
      <c r="E88" s="4"/>
    </row>
    <row r="89" spans="1:5" ht="10.5" thickBot="1" x14ac:dyDescent="0.4">
      <c r="A89" s="13"/>
      <c r="B89" s="5" t="s">
        <v>186</v>
      </c>
      <c r="C89" s="5">
        <v>0</v>
      </c>
      <c r="D89" s="5">
        <v>0</v>
      </c>
      <c r="E89" s="5">
        <f t="shared" ref="E89:E90" si="14">+C89*D89</f>
        <v>0</v>
      </c>
    </row>
    <row r="90" spans="1:5" ht="10.5" thickBot="1" x14ac:dyDescent="0.4">
      <c r="A90" s="13"/>
      <c r="B90" s="5" t="s">
        <v>187</v>
      </c>
      <c r="C90" s="5">
        <v>0</v>
      </c>
      <c r="D90" s="5">
        <v>0</v>
      </c>
      <c r="E90" s="5">
        <f t="shared" si="14"/>
        <v>0</v>
      </c>
    </row>
    <row r="91" spans="1:5" ht="10.5" thickBot="1" x14ac:dyDescent="0.4">
      <c r="A91" s="48" t="s">
        <v>232</v>
      </c>
      <c r="B91" s="49"/>
      <c r="C91" s="49"/>
      <c r="D91" s="50"/>
      <c r="E91" s="5">
        <f>SUM(E89:E90)</f>
        <v>0</v>
      </c>
    </row>
    <row r="92" spans="1:5" ht="10.5" thickBot="1" x14ac:dyDescent="0.4">
      <c r="A92" s="13"/>
      <c r="B92" s="5" t="s">
        <v>11</v>
      </c>
      <c r="C92" s="5"/>
      <c r="D92" s="5"/>
      <c r="E92" s="5" t="s">
        <v>17</v>
      </c>
    </row>
    <row r="93" spans="1:5" ht="10.5" thickBot="1" x14ac:dyDescent="0.4">
      <c r="A93" s="51" t="s">
        <v>233</v>
      </c>
      <c r="B93" s="52"/>
      <c r="C93" s="52"/>
      <c r="D93" s="53"/>
      <c r="E93" s="4">
        <f>SUM(E83,E87,E91)</f>
        <v>0</v>
      </c>
    </row>
    <row r="94" spans="1:5" x14ac:dyDescent="0.35">
      <c r="A94" s="28"/>
      <c r="B94" s="28"/>
      <c r="C94" s="28"/>
      <c r="D94" s="28"/>
      <c r="E94" s="30"/>
    </row>
    <row r="95" spans="1:5" x14ac:dyDescent="0.35">
      <c r="A95" s="28"/>
      <c r="B95" s="28"/>
      <c r="C95" s="28"/>
      <c r="D95" s="28"/>
      <c r="E95" s="30"/>
    </row>
    <row r="96" spans="1:5" x14ac:dyDescent="0.35">
      <c r="A96" s="28"/>
      <c r="B96" s="28"/>
      <c r="C96" s="28"/>
      <c r="D96" s="28"/>
      <c r="E96" s="30"/>
    </row>
    <row r="97" spans="1:5" x14ac:dyDescent="0.35">
      <c r="A97" s="28"/>
      <c r="B97" s="28"/>
      <c r="C97" s="28"/>
      <c r="D97" s="28"/>
      <c r="E97" s="30"/>
    </row>
    <row r="98" spans="1:5" x14ac:dyDescent="0.35">
      <c r="A98" s="28"/>
      <c r="B98" s="28"/>
      <c r="C98" s="28"/>
      <c r="D98" s="28"/>
      <c r="E98" s="30"/>
    </row>
    <row r="100" spans="1:5" ht="10.5" thickBot="1" x14ac:dyDescent="0.4"/>
    <row r="101" spans="1:5" ht="21" customHeight="1" thickBot="1" x14ac:dyDescent="0.4">
      <c r="A101" s="70" t="s">
        <v>65</v>
      </c>
      <c r="B101" s="71"/>
      <c r="C101" s="71"/>
      <c r="D101" s="71"/>
      <c r="E101" s="72"/>
    </row>
    <row r="102" spans="1:5" ht="40.5" thickBot="1" x14ac:dyDescent="0.4">
      <c r="A102" s="31" t="s">
        <v>89</v>
      </c>
      <c r="B102" s="32" t="s">
        <v>90</v>
      </c>
      <c r="C102" s="32" t="s">
        <v>61</v>
      </c>
      <c r="D102" s="32" t="s">
        <v>91</v>
      </c>
      <c r="E102" s="32" t="s">
        <v>4</v>
      </c>
    </row>
    <row r="103" spans="1:5" ht="10.5" thickBot="1" x14ac:dyDescent="0.4">
      <c r="A103" s="33">
        <v>1</v>
      </c>
      <c r="B103" s="34">
        <v>2</v>
      </c>
      <c r="C103" s="34">
        <v>3</v>
      </c>
      <c r="D103" s="34">
        <v>4</v>
      </c>
      <c r="E103" s="34">
        <v>5</v>
      </c>
    </row>
    <row r="104" spans="1:5" ht="30" customHeight="1" thickBot="1" x14ac:dyDescent="0.4">
      <c r="A104" s="24" t="str">
        <f>'PI skaičiuoklė'!B45</f>
        <v>3 straipsnis. 6 straipsnio pakeitimas
1. Pakeisti 6 straipsnio 2 dalies 1 punktą ir jį išdėstyti taip:
„1) kiekvieno kandidato į valdymo įmonės vadovo ir investicinius sprendimus priimančio fizinio asmens pareigas (tuo atveju, kai yra sudarytas kolegialus investicinius sprendimus priimantis organas, – kiekvieno jį sudarančio asmens) (toliau – investicinius sprendimus priimantis asmuo) užpildytą ir jo parašu patvirtintą priežiūros institucijos nustatytos formos dokumentą (anketą) ir jame (joje) pateiktos informacijos pagrindimo dokumentus;, taip pat šių asmenų atliekamų funkcijų, pareigų, atskaitomybės (hierarchinės) ryšių ir sričių valdymo įmonės viduje ir už jos ribų aprašymą, laiko, kurį kiekvienas iš šių asmenų skiria kiekvienai atsakomybės sričiai, apžvalgą, žmogiškųjų ir techninių išteklių, kurie padeda vykdyti šių asmenų veiklą, aprašymą, valdymo įmonės pavadinimą ir juridinio asmens kodą;“.
3. Pakeisti 6 straipsnio 2 dalies 3 punktą ir jį išdėstyti taip:
„3) veiklos planą, kuriame, be kita ko, yra aprašytos numatomos vykdyti veiklos sritys, pateikta juridinio asmens organizacinė struktūra, taip pat informacija, kaip bus užtikrinamas Reglamento (ES) Nr. 231/2013, šio įstatymo ir jo įgyvendinamųjų teisės aktų laikymasis ir savo pareigų pagal  Reglamento (ES) 2019/2088 3 straipsnio 1 dalį, 6 straipsnio 1 dalies a punktą ir 13 straipsnį vykdymas, taip pat išsamų atitinkamų žmogiškųjų ir techninių išteklių, kuriuos valdymo įmonė naudos šiam tikslui, aprašymą;“.
4. Pakeisti 6 straipsnio 2 dalies 5 punktą ir jį išdėstyti taip:
„5) informaciją apie funkcijų perdavimo ir tolesnio jų perdavimo, įskaitant susitarimus, kuriais kitai įmonei (fiziniam asmeniui) pavedama atlikti dalį valdymo funkcijų ar teikti dalį paslaugų, nurodytų šio įstatymo 4 straipsnio 3 dalyje, tvarką pagal šio įstatymo 14 straipsnį;. Pateikiama informacija turi apimti bent šiuos duomenis:
a) juridinio asmens pavadinimą ir kodą, registruotą buveinę ir priežiūros instituciją, jeigu ji yra, arba fizinio asmens vardą, pavardę, asmens kodą ir pilietybę;
b) išsamų valdymo įmonės ar investicinės bendrovės-valdytojos darbuotojų ir techninių išteklių, kuriuos ji naudoja kasdienėms investicinių priemonių portfelio valdymo ar rizikos valdymo funkcijoms atlikti ir perduotų dalies valdymo funkcijų atlikimo ar paslaugų, nurodytų šio įstatymo 4 straipsnio 3 dalyje, teikimo stebėsenai vykdyti, aprašą;
c) informaciją apie kiekvieną kolektyvinio investavimo subjektą, kurį ji valdo arba ketina valdyti, – trumpą pavedamų investicinių priemonių portfelio valdymo funkcijų aprašymą, nurodant, ar šių funkcijų perdavimas yra dalinis ar visiškas, ir trumpą pavedamų rizikos valdymo funkcijų aprašymą, nurodant, ar šių funkcijų perdavimas yra dalinis ar visiškas;
d) periodinio išsamaus patikrinimo priemonių, kurias valdymo įmonė ketina taikyti perduotų dalies valdymo funkcijų atlikimo ar paslaugų, nurodytų šio įstatymo 4 straipsnio 3 dalyje, teikimo stebėsenai vykdyti, aprašymą.“</v>
      </c>
      <c r="B104" s="4"/>
      <c r="C104" s="4"/>
      <c r="D104" s="4"/>
      <c r="E104" s="4"/>
    </row>
    <row r="105" spans="1:5" ht="10.5" thickBot="1" x14ac:dyDescent="0.4">
      <c r="A105" s="8" t="str">
        <f>'PI skaičiuoklė'!C46</f>
        <v>Dokumentų parengimas</v>
      </c>
      <c r="B105" s="4"/>
      <c r="C105" s="4"/>
      <c r="D105" s="4"/>
      <c r="E105" s="4"/>
    </row>
    <row r="106" spans="1:5" ht="10.5" thickBot="1" x14ac:dyDescent="0.4">
      <c r="A106" s="13"/>
      <c r="B106" s="5" t="s">
        <v>22</v>
      </c>
      <c r="C106" s="5">
        <v>0</v>
      </c>
      <c r="D106" s="5">
        <v>0</v>
      </c>
      <c r="E106" s="5">
        <f>+C106*D106</f>
        <v>0</v>
      </c>
    </row>
    <row r="107" spans="1:5" ht="10.5" thickBot="1" x14ac:dyDescent="0.4">
      <c r="A107" s="13"/>
      <c r="B107" s="5" t="s">
        <v>23</v>
      </c>
      <c r="C107" s="5">
        <v>0</v>
      </c>
      <c r="D107" s="5">
        <v>0</v>
      </c>
      <c r="E107" s="5">
        <f>+C107*D107</f>
        <v>0</v>
      </c>
    </row>
    <row r="108" spans="1:5" ht="10.5" thickBot="1" x14ac:dyDescent="0.4">
      <c r="A108" s="48" t="s">
        <v>37</v>
      </c>
      <c r="B108" s="49"/>
      <c r="C108" s="49"/>
      <c r="D108" s="50"/>
      <c r="E108" s="5">
        <f>SUM(E106:E107)</f>
        <v>0</v>
      </c>
    </row>
    <row r="109" spans="1:5" ht="10.5" thickBot="1" x14ac:dyDescent="0.4">
      <c r="A109" s="8" t="str">
        <f>'PI skaičiuoklė'!C47</f>
        <v>Veiksmas A2</v>
      </c>
      <c r="B109" s="4"/>
      <c r="C109" s="4"/>
      <c r="D109" s="4"/>
      <c r="E109" s="4"/>
    </row>
    <row r="110" spans="1:5" ht="10.5" thickBot="1" x14ac:dyDescent="0.4">
      <c r="A110" s="13"/>
      <c r="B110" s="5" t="s">
        <v>24</v>
      </c>
      <c r="C110" s="5">
        <v>0</v>
      </c>
      <c r="D110" s="5">
        <v>0</v>
      </c>
      <c r="E110" s="5">
        <f t="shared" ref="E110:E111" si="15">+C110*D110</f>
        <v>0</v>
      </c>
    </row>
    <row r="111" spans="1:5" ht="10.5" thickBot="1" x14ac:dyDescent="0.4">
      <c r="A111" s="13"/>
      <c r="B111" s="5" t="s">
        <v>25</v>
      </c>
      <c r="C111" s="5">
        <v>0</v>
      </c>
      <c r="D111" s="5">
        <v>0</v>
      </c>
      <c r="E111" s="5">
        <f t="shared" si="15"/>
        <v>0</v>
      </c>
    </row>
    <row r="112" spans="1:5" ht="10.5" thickBot="1" x14ac:dyDescent="0.4">
      <c r="A112" s="48" t="s">
        <v>38</v>
      </c>
      <c r="B112" s="49"/>
      <c r="C112" s="49"/>
      <c r="D112" s="50"/>
      <c r="E112" s="5">
        <f>SUM(E110:E111)</f>
        <v>0</v>
      </c>
    </row>
    <row r="113" spans="1:5" ht="10.5" thickBot="1" x14ac:dyDescent="0.4">
      <c r="A113" s="8" t="str">
        <f>'PI skaičiuoklė'!C48</f>
        <v>Veiksmas A3</v>
      </c>
      <c r="B113" s="4"/>
      <c r="C113" s="4"/>
      <c r="D113" s="4"/>
      <c r="E113" s="4"/>
    </row>
    <row r="114" spans="1:5" ht="10.5" thickBot="1" x14ac:dyDescent="0.4">
      <c r="A114" s="13"/>
      <c r="B114" s="5" t="s">
        <v>184</v>
      </c>
      <c r="C114" s="5">
        <v>0</v>
      </c>
      <c r="D114" s="5">
        <v>0</v>
      </c>
      <c r="E114" s="5">
        <f>+C114*D114</f>
        <v>0</v>
      </c>
    </row>
    <row r="115" spans="1:5" ht="10.5" thickBot="1" x14ac:dyDescent="0.4">
      <c r="A115" s="13"/>
      <c r="B115" s="5" t="s">
        <v>185</v>
      </c>
      <c r="C115" s="5">
        <v>0</v>
      </c>
      <c r="D115" s="5">
        <v>0</v>
      </c>
      <c r="E115" s="5">
        <f>+C115*D115</f>
        <v>0</v>
      </c>
    </row>
    <row r="116" spans="1:5" ht="10.5" thickBot="1" x14ac:dyDescent="0.4">
      <c r="A116" s="48" t="s">
        <v>216</v>
      </c>
      <c r="B116" s="49"/>
      <c r="C116" s="49"/>
      <c r="D116" s="50"/>
      <c r="E116" s="5">
        <f>SUM(E114:E115)</f>
        <v>0</v>
      </c>
    </row>
    <row r="117" spans="1:5" ht="10.5" thickBot="1" x14ac:dyDescent="0.4">
      <c r="A117" s="13"/>
      <c r="B117" s="5" t="s">
        <v>11</v>
      </c>
      <c r="C117" s="5"/>
      <c r="D117" s="5"/>
      <c r="E117" s="5" t="s">
        <v>92</v>
      </c>
    </row>
    <row r="118" spans="1:5" ht="10.5" thickBot="1" x14ac:dyDescent="0.4">
      <c r="A118" s="51" t="s">
        <v>39</v>
      </c>
      <c r="B118" s="52"/>
      <c r="C118" s="52"/>
      <c r="D118" s="53"/>
      <c r="E118" s="4">
        <f>SUM(E108,E112,E116)</f>
        <v>0</v>
      </c>
    </row>
    <row r="119" spans="1:5" ht="22.5" customHeight="1" thickBot="1" x14ac:dyDescent="0.4">
      <c r="A119" s="24" t="str">
        <f>'PI skaičiuoklė'!B51</f>
        <v>9 straipsnis. Įstatymo papildymas 13(2) straipsniu
Papildyti Įstatymą 13(2) straipsniu:
„13(2) straipsnis. Likvidumo valdymo priemonės ir jų taikymo sąlygos
2. Siekdama užtikrinti šio įstatymo 13 straipsnio 1 dalies 12 ir 14 punktuose nustatytų reikalavimų laikymąsi, atvirojo tipo kolektyvinio investavimo subjektus valdanti valdymo įmonė, įvertinusi šio straipsnio 1 dalyje nurodytų likvidumo valdymo priemonių tinkamumą taikyti jos valdomo kolektyvinio investavimo subjekto pasirinktai investavimo strategijai, likvidumo pobūdžiui ir išpirkimo politikai, pasirenka bent dvi likvidumo valdymo priemones iš šio straipsnio 1 dalies 2–8 punktuose nurodytų priemonių ir jas įtraukia į kolektyvinio investavimo subjekto steigimo dokumentus, kad galėtų jas taikyti atsižvelgdama į konkretaus kolektyvinio investavimo subjekto investuotojų interesus. Valdymo įmonės pasirinktos likvidumo valdymo priemonės negali būti tik šio straipsnio 1 dalies 5 ir 6 punktuose nurodytos priemonės.  
4. Valdymo įmonė įgyvendina išsamią bet kurios pasirinktos likvidumo valdymo priemonės taikymo ir taikymo sustabdymo politiką ir procedūras, taip pat nustato išsamią tokios priemonės taikymo ir administravimo tvarką. Valdymo įmonė apie pasirinktas šio straipsnio 2 ir 3 dalyse nurodytas priemones ir išsamią priemonių taikymo ir taikymo sustabdymo politiką ir procedūras nedelsdama, ne vėliau kaip per 3 darbo dienas nuo konkrečių likvidumo valdymo priemonių pasirinkimo dienos, praneša priežiūros institucijai.
9. Valdymo įmonė nedelsdama, ne vėliau kaip per 5 darbo dienas nuo atitinkamos likvidumo valdymo priemonės, nurodytos šios dalies 1 ir 2 punktuose, pasirinkimo arba jos taikymo sustabdymo dienos, informuoja priežiūros instituciją šiais atvejais:
1) kai valdymo įmonė taiko šio straipsnio 1 dalies 1 punkte nurodytą likvidumo valdymo priemonę arba sustabdo jos taikymą;
2) kai valdymo įmonė taiko kurią nors iš likvidumo valdymo priemonių, nurodytų šio straipsnio 1 dalies 2–8 punktuose, tokiu būdu, kuris nėra įprastas veiklos būdas, numatytas kolektyvinio investavimo subjekto steigimo dokumentuose, arba sustabdo šios priemonės taikymą.
10. Valdymo įmonė, prieš taikydama šio straipsnio 1 dalies 9 punkte nurodytą likvidumo valdymo priemonę arba sustabdydama jos taikymą, apie tai ne vėliau kaip per 5 darbo dienas nuo šios likvidumo valdymo priemonės pasirinkimo arba jos taikymo sustabdymo dienos praneša priežiūros institucijai.</v>
      </c>
      <c r="B119" s="4"/>
      <c r="C119" s="4"/>
      <c r="D119" s="4"/>
      <c r="E119" s="4"/>
    </row>
    <row r="120" spans="1:5" ht="10.5" thickBot="1" x14ac:dyDescent="0.4">
      <c r="A120" s="8" t="str">
        <f>'PI skaičiuoklė'!C52</f>
        <v>Dokumentų parengimas</v>
      </c>
      <c r="B120" s="4"/>
      <c r="C120" s="4"/>
      <c r="D120" s="4"/>
      <c r="E120" s="4"/>
    </row>
    <row r="121" spans="1:5" ht="10.5" thickBot="1" x14ac:dyDescent="0.4">
      <c r="A121" s="13"/>
      <c r="B121" s="5" t="s">
        <v>26</v>
      </c>
      <c r="C121" s="5">
        <v>0</v>
      </c>
      <c r="D121" s="5">
        <v>0</v>
      </c>
      <c r="E121" s="5">
        <f t="shared" ref="E121:E122" si="16">+C121*D121</f>
        <v>0</v>
      </c>
    </row>
    <row r="122" spans="1:5" ht="10.5" thickBot="1" x14ac:dyDescent="0.4">
      <c r="A122" s="13"/>
      <c r="B122" s="5" t="s">
        <v>27</v>
      </c>
      <c r="C122" s="5">
        <v>0</v>
      </c>
      <c r="D122" s="5">
        <v>0</v>
      </c>
      <c r="E122" s="5">
        <f t="shared" si="16"/>
        <v>0</v>
      </c>
    </row>
    <row r="123" spans="1:5" ht="10.5" thickBot="1" x14ac:dyDescent="0.4">
      <c r="A123" s="48" t="s">
        <v>40</v>
      </c>
      <c r="B123" s="49"/>
      <c r="C123" s="49"/>
      <c r="D123" s="50"/>
      <c r="E123" s="5">
        <f>SUM(E121:E122)</f>
        <v>0</v>
      </c>
    </row>
    <row r="124" spans="1:5" ht="10.5" thickBot="1" x14ac:dyDescent="0.4">
      <c r="A124" s="8" t="str">
        <f>'PI skaičiuoklė'!C53</f>
        <v>Informavimas priežiūros instituciją</v>
      </c>
      <c r="B124" s="4"/>
      <c r="C124" s="4"/>
      <c r="D124" s="4"/>
      <c r="E124" s="4"/>
    </row>
    <row r="125" spans="1:5" ht="10.5" thickBot="1" x14ac:dyDescent="0.4">
      <c r="A125" s="13"/>
      <c r="B125" s="5" t="s">
        <v>28</v>
      </c>
      <c r="C125" s="5">
        <v>0</v>
      </c>
      <c r="D125" s="5">
        <v>0</v>
      </c>
      <c r="E125" s="5">
        <f t="shared" ref="E125:E126" si="17">+C125*D125</f>
        <v>0</v>
      </c>
    </row>
    <row r="126" spans="1:5" ht="10.5" thickBot="1" x14ac:dyDescent="0.4">
      <c r="A126" s="13"/>
      <c r="B126" s="5" t="s">
        <v>29</v>
      </c>
      <c r="C126" s="5">
        <v>0</v>
      </c>
      <c r="D126" s="5">
        <v>0</v>
      </c>
      <c r="E126" s="5">
        <f t="shared" si="17"/>
        <v>0</v>
      </c>
    </row>
    <row r="127" spans="1:5" ht="10.5" thickBot="1" x14ac:dyDescent="0.4">
      <c r="A127" s="48" t="s">
        <v>42</v>
      </c>
      <c r="B127" s="49"/>
      <c r="C127" s="49"/>
      <c r="D127" s="50"/>
      <c r="E127" s="5">
        <f>SUM(E125:E126)</f>
        <v>0</v>
      </c>
    </row>
    <row r="128" spans="1:5" ht="10.5" thickBot="1" x14ac:dyDescent="0.4">
      <c r="A128" s="8" t="str">
        <f>'PI skaičiuoklė'!C54</f>
        <v>Veiksmas B3</v>
      </c>
      <c r="B128" s="4"/>
      <c r="C128" s="4"/>
      <c r="D128" s="4"/>
      <c r="E128" s="4"/>
    </row>
    <row r="129" spans="1:5" ht="10.5" thickBot="1" x14ac:dyDescent="0.4">
      <c r="A129" s="13"/>
      <c r="B129" s="5" t="s">
        <v>182</v>
      </c>
      <c r="C129" s="5">
        <v>0</v>
      </c>
      <c r="D129" s="5">
        <v>0</v>
      </c>
      <c r="E129" s="5">
        <f t="shared" ref="E129:E130" si="18">+C129*D129</f>
        <v>0</v>
      </c>
    </row>
    <row r="130" spans="1:5" ht="10.5" thickBot="1" x14ac:dyDescent="0.4">
      <c r="A130" s="13"/>
      <c r="B130" s="5" t="s">
        <v>183</v>
      </c>
      <c r="C130" s="5">
        <v>0</v>
      </c>
      <c r="D130" s="5">
        <v>0</v>
      </c>
      <c r="E130" s="5">
        <f t="shared" si="18"/>
        <v>0</v>
      </c>
    </row>
    <row r="131" spans="1:5" ht="10.5" thickBot="1" x14ac:dyDescent="0.4">
      <c r="A131" s="48" t="s">
        <v>217</v>
      </c>
      <c r="B131" s="49"/>
      <c r="C131" s="49"/>
      <c r="D131" s="50"/>
      <c r="E131" s="5">
        <f>SUM(E129:E130)</f>
        <v>0</v>
      </c>
    </row>
    <row r="132" spans="1:5" ht="10.5" thickBot="1" x14ac:dyDescent="0.4">
      <c r="A132" s="13"/>
      <c r="B132" s="5" t="s">
        <v>11</v>
      </c>
      <c r="C132" s="5"/>
      <c r="D132" s="5"/>
      <c r="E132" s="5" t="s">
        <v>17</v>
      </c>
    </row>
    <row r="133" spans="1:5" ht="10.5" thickBot="1" x14ac:dyDescent="0.4">
      <c r="A133" s="51" t="s">
        <v>41</v>
      </c>
      <c r="B133" s="52"/>
      <c r="C133" s="52"/>
      <c r="D133" s="53"/>
      <c r="E133" s="4">
        <f>SUM(E123,E127,E131)</f>
        <v>0</v>
      </c>
    </row>
    <row r="134" spans="1:5" ht="260.5" thickBot="1" x14ac:dyDescent="0.4">
      <c r="A134" s="24" t="str">
        <f>'PI skaičiuoklė'!B57</f>
        <v>11 straipsnis. 18 straipsnio pakeitimas
1.	Papildyti 18 straipsnio 1 dalį nauju 1 punktu:
„1) kolektyvinio investavimo subjekto pavadinimą;“.
4. Pakeisti 18 straipsnio 1 dalies 10 punktą ir jį išdėstyti taip:
„10) kolektyvinio investavimo subjekto likvidumo rizikos valdymo aprašą, įskaitant išpirkimo teises tiek įprastinėmis, tiek išskirtinėmis aplinkybėmis, esamų galiojančius išpirkimo susitarimus susitarimų su investuotojais ir pagal šio įstatymo 132 straipsnio 2–6 ir 8 dalis pasirinktas likvidumo valdymo priemones ir jų taikymo sąlygų aprašą;“. 
5. Papildyti 18 straipsnio 1 dalį 131 punktu:
„131) visų įmokų, mokesčių, išlaidų, kuriuos padengia valdymo įmonė ir kurie yra susiję su kolektyvinio investavimo subjekto valdymu ir turi būti tiesiogiai ar netiesiogiai priskiriami konkrečiam kolektyvinio investavimo subjektui, sąrašą;“.</v>
      </c>
      <c r="B134" s="4"/>
      <c r="C134" s="4"/>
      <c r="D134" s="4"/>
      <c r="E134" s="4"/>
    </row>
    <row r="135" spans="1:5" ht="10.5" thickBot="1" x14ac:dyDescent="0.4">
      <c r="A135" s="8" t="str">
        <f>'PI skaičiuoklė'!C58</f>
        <v>Dokumentų parengimas</v>
      </c>
      <c r="B135" s="4"/>
      <c r="C135" s="4"/>
      <c r="D135" s="4"/>
      <c r="E135" s="4"/>
    </row>
    <row r="136" spans="1:5" ht="10.5" thickBot="1" x14ac:dyDescent="0.4">
      <c r="A136" s="13"/>
      <c r="B136" s="5" t="s">
        <v>149</v>
      </c>
      <c r="C136" s="5">
        <v>0</v>
      </c>
      <c r="D136" s="5">
        <v>0</v>
      </c>
      <c r="E136" s="5">
        <f>+C136*D136</f>
        <v>0</v>
      </c>
    </row>
    <row r="137" spans="1:5" ht="10.5" thickBot="1" x14ac:dyDescent="0.4">
      <c r="A137" s="13"/>
      <c r="B137" s="5" t="s">
        <v>150</v>
      </c>
      <c r="C137" s="5">
        <v>0</v>
      </c>
      <c r="D137" s="5">
        <v>0</v>
      </c>
      <c r="E137" s="5">
        <f>+C137*D137</f>
        <v>0</v>
      </c>
    </row>
    <row r="138" spans="1:5" ht="14.15" customHeight="1" thickBot="1" x14ac:dyDescent="0.4">
      <c r="A138" s="48" t="s">
        <v>218</v>
      </c>
      <c r="B138" s="49"/>
      <c r="C138" s="49"/>
      <c r="D138" s="50"/>
      <c r="E138" s="5">
        <f>SUM(E136:E137)</f>
        <v>0</v>
      </c>
    </row>
    <row r="139" spans="1:5" ht="10.5" thickBot="1" x14ac:dyDescent="0.4">
      <c r="A139" s="8" t="str">
        <f>'PI skaičiuoklė'!C59</f>
        <v>Veiksmas C2</v>
      </c>
      <c r="B139" s="4"/>
      <c r="C139" s="4"/>
      <c r="D139" s="4"/>
      <c r="E139" s="4"/>
    </row>
    <row r="140" spans="1:5" ht="10.5" thickBot="1" x14ac:dyDescent="0.4">
      <c r="A140" s="13"/>
      <c r="B140" s="5" t="s">
        <v>151</v>
      </c>
      <c r="C140" s="5">
        <v>0</v>
      </c>
      <c r="D140" s="5">
        <v>0</v>
      </c>
      <c r="E140" s="5">
        <f t="shared" ref="E140:E141" si="19">+C140*D140</f>
        <v>0</v>
      </c>
    </row>
    <row r="141" spans="1:5" ht="10.5" thickBot="1" x14ac:dyDescent="0.4">
      <c r="A141" s="13"/>
      <c r="B141" s="5" t="s">
        <v>152</v>
      </c>
      <c r="C141" s="5">
        <v>0</v>
      </c>
      <c r="D141" s="5">
        <v>0</v>
      </c>
      <c r="E141" s="5">
        <f t="shared" si="19"/>
        <v>0</v>
      </c>
    </row>
    <row r="142" spans="1:5" ht="10.5" thickBot="1" x14ac:dyDescent="0.4">
      <c r="A142" s="48" t="s">
        <v>219</v>
      </c>
      <c r="B142" s="49"/>
      <c r="C142" s="49"/>
      <c r="D142" s="50"/>
      <c r="E142" s="5">
        <f>SUM(E140:E141)</f>
        <v>0</v>
      </c>
    </row>
    <row r="143" spans="1:5" ht="10.5" thickBot="1" x14ac:dyDescent="0.4">
      <c r="A143" s="8" t="str">
        <f>'PI skaičiuoklė'!C60</f>
        <v>Veiksmas C3</v>
      </c>
      <c r="B143" s="4"/>
      <c r="C143" s="4"/>
      <c r="D143" s="4"/>
      <c r="E143" s="4"/>
    </row>
    <row r="144" spans="1:5" ht="10.5" thickBot="1" x14ac:dyDescent="0.4">
      <c r="A144" s="13"/>
      <c r="B144" s="5" t="s">
        <v>189</v>
      </c>
      <c r="C144" s="5">
        <v>0</v>
      </c>
      <c r="D144" s="5">
        <v>0</v>
      </c>
      <c r="E144" s="5">
        <f t="shared" ref="E144:E145" si="20">+C144*D144</f>
        <v>0</v>
      </c>
    </row>
    <row r="145" spans="1:5" ht="10.5" thickBot="1" x14ac:dyDescent="0.4">
      <c r="A145" s="13"/>
      <c r="B145" s="5" t="s">
        <v>190</v>
      </c>
      <c r="C145" s="5">
        <v>0</v>
      </c>
      <c r="D145" s="5">
        <v>0</v>
      </c>
      <c r="E145" s="5">
        <f t="shared" si="20"/>
        <v>0</v>
      </c>
    </row>
    <row r="146" spans="1:5" ht="10.5" thickBot="1" x14ac:dyDescent="0.4">
      <c r="A146" s="48" t="s">
        <v>220</v>
      </c>
      <c r="B146" s="49"/>
      <c r="C146" s="49"/>
      <c r="D146" s="50"/>
      <c r="E146" s="5">
        <f>SUM(E144:E145)</f>
        <v>0</v>
      </c>
    </row>
    <row r="147" spans="1:5" ht="10.5" thickBot="1" x14ac:dyDescent="0.4">
      <c r="A147" s="13"/>
      <c r="B147" s="5" t="s">
        <v>11</v>
      </c>
      <c r="C147" s="5"/>
      <c r="D147" s="5"/>
      <c r="E147" s="5" t="s">
        <v>92</v>
      </c>
    </row>
    <row r="148" spans="1:5" ht="10.5" thickBot="1" x14ac:dyDescent="0.4">
      <c r="A148" s="51" t="s">
        <v>221</v>
      </c>
      <c r="B148" s="52"/>
      <c r="C148" s="52"/>
      <c r="D148" s="53"/>
      <c r="E148" s="4">
        <f>SUM(E138,E142,E146)</f>
        <v>0</v>
      </c>
    </row>
    <row r="149" spans="1:5" ht="409.6" thickBot="1" x14ac:dyDescent="0.4">
      <c r="A149" s="24" t="str">
        <f>'PI skaičiuoklė'!B63</f>
        <v>12 straipsnis. 19 straipsnio pakeitimas
1. Pakeisti 19 straipsnio 1 dalį ir ją išdėstyti taip: 
3) kolektyvinio investavimo subjekto rizikos, įskaitant rinkos riziką, likvidumo riziką, sandorio šalies riziką, operacinę riziką ir kitas rizikas, pobūdį ir bendrą kolektyvinio investavimo subjekto naudojamo finansinio sverto dydį; 
4) suteiktų paskolų portfelio sudėtį;
5) visas įmokas, mokesčius, išlaidas, tiesiogiai ar netiesiogiai pritaikytus investuotojams, (ši informacija teikiama kartą per metus); 
6) bet kokią patronuojančiąją įmonę, patronuojamąją įmonę ar specialiosios paskirties bendrovę, kurią valdymo įmonė pasitelkia kolektyvinio investavimo subjekto investicijų tikslais arba kuri pasitelkiama valdymo įmonės vardu (ši informacija teikiama kartą per metus).“
3. Papildyti 19 straipsnio 2 dalį 4 punktu:
„4) valstybių narių, kuriose valdymo įmonė arba jos vardu veikiantys subjektai faktiškai platina kolektyvinio investavimo subjekto investicinius vienetus arba akcijas, sąrašą.“
4. Papildyti 19 straipsnį 2(1) dalimi: 
„2(1). Priežiūros institucijai papildomai teikiama informacija apie funkcijų perdavimo tvarką, susijusi su investicinių priemonių portfelio valdymo arba rizikos valdymo funkcijomis, nurodant:
1) juridinio asmens, kuriam buvo pavestos valdymo funkcijos, pavadinimą, buveinę, ar jis turi glaudžių ryšių su valdymo įmone, ar turi licenciją arba yra turto valdymo tikslais reguliuojamas subjektas, jo priežiūros instituciją, taip pat įmonių, kurioms buvo pavestos valdymo funkcijos, kodus, siekiant pateiktą informaciją susieti su kitais priežiūros arba viešai prieinamais duomenų šaltiniais;
2) valdymo įmonės darbuotojų, kurie atlieka kasdienes investicinių priemonių portfelio valdymo ar rizikos valdymo funkcijas, skaičių ir jų darbo laiką;
3) su perduotomis investicinių priemonių portfelio valdymo ir rizikos valdymo funkcijomis susijusios veiklos sąrašą ir aprašą;
4) jeigu buvo perduota investicinių priemonių portfelio valdymo funkcija, kolektyvinio investavimo subjekto turto, kuriam taikoma su portfelio valdymo funkcija susijusi perdavimo tvarka, sumą ir procentinę dalį; 
5) valdymo įmonės darbuotojų, kurie atsakingi už valdymo funkcijų perdavimo tvarkos stebėseną, skaičių ir jų darbo laiką;
6) valdymo įmonės atliekamų periodinių išsamaus patikrinimo peržiūrų, skirtų perduotai veiklai stebėti, skaičių ir datas, nustatytų problemų sąrašą ir, kai aktualu, priemonių, kurių imtasi toms problemoms spręsti, sąrašą ir datą, iki kurios tos priemonės turi būti įgyvendintos;
7) pavestų valdymo funkcijų tolesnio perdavimo tvarką, jeigu tokia tvarka nustatyta. Tokiu atveju pagal šios dalies 1, 3 ir 4 punktus teikiama informacija, susijusi su įmonėmis, kurioms toliau perduodamos valdymo funkcijos, ir informacija apie tolesnę, su perduotomis investicinių priemonių portfelio valdymo ir rizikos valdymo funkcijomis susijusią, veiklą;
8) valdymo funkcijų perdavimo ir tolesnio perdavimo pradžios ir pabaigos laikotarpius.“</v>
      </c>
      <c r="B149" s="4"/>
      <c r="C149" s="4"/>
      <c r="D149" s="4"/>
      <c r="E149" s="4"/>
    </row>
    <row r="150" spans="1:5" ht="10.5" thickBot="1" x14ac:dyDescent="0.4">
      <c r="A150" s="8" t="str">
        <f>'PI skaičiuoklė'!C64</f>
        <v>Dokumentų parengimas</v>
      </c>
      <c r="B150" s="4"/>
      <c r="C150" s="4"/>
      <c r="D150" s="4"/>
      <c r="E150" s="4"/>
    </row>
    <row r="151" spans="1:5" ht="10.5" thickBot="1" x14ac:dyDescent="0.4">
      <c r="A151" s="13"/>
      <c r="B151" s="5" t="s">
        <v>159</v>
      </c>
      <c r="C151" s="5">
        <v>0</v>
      </c>
      <c r="D151" s="5">
        <v>0</v>
      </c>
      <c r="E151" s="5">
        <f t="shared" ref="E151:E152" si="21">+C151*D151</f>
        <v>0</v>
      </c>
    </row>
    <row r="152" spans="1:5" ht="10.5" thickBot="1" x14ac:dyDescent="0.4">
      <c r="A152" s="13"/>
      <c r="B152" s="5" t="s">
        <v>160</v>
      </c>
      <c r="C152" s="5">
        <v>0</v>
      </c>
      <c r="D152" s="5">
        <v>0</v>
      </c>
      <c r="E152" s="5">
        <f t="shared" si="21"/>
        <v>0</v>
      </c>
    </row>
    <row r="153" spans="1:5" ht="10.5" thickBot="1" x14ac:dyDescent="0.4">
      <c r="A153" s="48" t="s">
        <v>222</v>
      </c>
      <c r="B153" s="49"/>
      <c r="C153" s="49"/>
      <c r="D153" s="50"/>
      <c r="E153" s="5">
        <f>SUM(E151:E152)</f>
        <v>0</v>
      </c>
    </row>
    <row r="154" spans="1:5" ht="20.5" thickBot="1" x14ac:dyDescent="0.4">
      <c r="A154" s="8" t="str">
        <f>'PI skaičiuoklė'!C65</f>
        <v>Informavimas priežiūros instituciją ir investuotojus</v>
      </c>
      <c r="B154" s="4"/>
      <c r="C154" s="4"/>
      <c r="D154" s="4"/>
      <c r="E154" s="4"/>
    </row>
    <row r="155" spans="1:5" ht="10.5" thickBot="1" x14ac:dyDescent="0.4">
      <c r="A155" s="13"/>
      <c r="B155" s="5" t="s">
        <v>161</v>
      </c>
      <c r="C155" s="5">
        <v>0</v>
      </c>
      <c r="D155" s="5">
        <v>0</v>
      </c>
      <c r="E155" s="5">
        <f t="shared" ref="E155:E156" si="22">+C155*D155</f>
        <v>0</v>
      </c>
    </row>
    <row r="156" spans="1:5" ht="10.5" thickBot="1" x14ac:dyDescent="0.4">
      <c r="A156" s="13"/>
      <c r="B156" s="5" t="s">
        <v>162</v>
      </c>
      <c r="C156" s="5">
        <v>0</v>
      </c>
      <c r="D156" s="5">
        <v>0</v>
      </c>
      <c r="E156" s="5">
        <f t="shared" si="22"/>
        <v>0</v>
      </c>
    </row>
    <row r="157" spans="1:5" ht="10.5" thickBot="1" x14ac:dyDescent="0.4">
      <c r="A157" s="48" t="s">
        <v>223</v>
      </c>
      <c r="B157" s="49"/>
      <c r="C157" s="49"/>
      <c r="D157" s="50"/>
      <c r="E157" s="5">
        <f>SUM(E155:E156)</f>
        <v>0</v>
      </c>
    </row>
    <row r="158" spans="1:5" ht="10.5" thickBot="1" x14ac:dyDescent="0.4">
      <c r="A158" s="8" t="str">
        <f>'PI skaičiuoklė'!C66</f>
        <v>Veiksmas D3</v>
      </c>
      <c r="B158" s="4"/>
      <c r="C158" s="4"/>
      <c r="D158" s="4"/>
      <c r="E158" s="4"/>
    </row>
    <row r="159" spans="1:5" ht="10.5" thickBot="1" x14ac:dyDescent="0.4">
      <c r="A159" s="13"/>
      <c r="B159" s="5" t="s">
        <v>192</v>
      </c>
      <c r="C159" s="5">
        <v>0</v>
      </c>
      <c r="D159" s="5">
        <v>0</v>
      </c>
      <c r="E159" s="5">
        <f t="shared" ref="E159:E160" si="23">+C159*D159</f>
        <v>0</v>
      </c>
    </row>
    <row r="160" spans="1:5" ht="10.5" thickBot="1" x14ac:dyDescent="0.4">
      <c r="A160" s="13"/>
      <c r="B160" s="5" t="s">
        <v>193</v>
      </c>
      <c r="C160" s="5">
        <v>0</v>
      </c>
      <c r="D160" s="5">
        <v>0</v>
      </c>
      <c r="E160" s="5">
        <f t="shared" si="23"/>
        <v>0</v>
      </c>
    </row>
    <row r="161" spans="1:5" ht="10.5" thickBot="1" x14ac:dyDescent="0.4">
      <c r="A161" s="48" t="s">
        <v>224</v>
      </c>
      <c r="B161" s="49"/>
      <c r="C161" s="49"/>
      <c r="D161" s="50"/>
      <c r="E161" s="5">
        <f>SUM(E159:E160)</f>
        <v>0</v>
      </c>
    </row>
    <row r="162" spans="1:5" ht="10.5" thickBot="1" x14ac:dyDescent="0.4">
      <c r="A162" s="13"/>
      <c r="B162" s="5" t="s">
        <v>11</v>
      </c>
      <c r="C162" s="5"/>
      <c r="D162" s="5"/>
      <c r="E162" s="5" t="s">
        <v>17</v>
      </c>
    </row>
    <row r="163" spans="1:5" ht="10.5" thickBot="1" x14ac:dyDescent="0.4">
      <c r="A163" s="51" t="s">
        <v>225</v>
      </c>
      <c r="B163" s="52"/>
      <c r="C163" s="52"/>
      <c r="D163" s="53"/>
      <c r="E163" s="4">
        <f>SUM(E153,E157,E161)</f>
        <v>0</v>
      </c>
    </row>
    <row r="164" spans="1:5" ht="310.5" thickBot="1" x14ac:dyDescent="0.4">
      <c r="A164" s="24" t="str">
        <f>'PI skaičiuoklė'!B69</f>
        <v xml:space="preserve">14 straipsnis. 24 straipsnio pakeitimas
1. Papildyti 24 straipsnį 7(1) dalimi:
„7(1). Neatsižvelgiant į šio straipsnio 6 dalį, kolektyvinio investavimo subjekto depozitoriumu gali būti kitoje valstybėje narėje įsteigta įstaiga, nurodyta šio straipsnio 2 dalies 1 punkte, jeigu yra tenkinamos šios sąlygos:
1) priežiūros institucija gavo pagrįstą valdymo įmonės prašymą leisti kolektyvinio investavimo subjekto depozitoriumu paskirti kitoje valstybėje narėje įsteigtą įstaigą, kuriame matyti, kad Lietuvos Respublikoje neteikiamos depozitoriumo paslaugos, kuriomis galėtų būti veiksmingai užtikrinami kolektyvinio investavimo subjekto poreikiai, atsižvelgiant į jo investavimo strategiją, ir
2) kolektyvinio investavimo subjekto nacionalinėje depozitoriumo rinkoje bendra turto, patikėto saugoti, kaip nurodyta šio įstatymo 28 straipsnyje, kitoje valstybėje narėje įsteigtų alternatyviųjų kolektyvinio investavimo subjektų, ir valdomų Europos Sąjungoje licencijuotų valdymo įmonių vardu, suma neviršija 50 milijardų eurų arba lygiavertės sumos bet kuria kita valiuta.“ </v>
      </c>
      <c r="B164" s="4"/>
      <c r="C164" s="4"/>
      <c r="D164" s="4"/>
      <c r="E164" s="4"/>
    </row>
    <row r="165" spans="1:5" ht="10.5" thickBot="1" x14ac:dyDescent="0.4">
      <c r="A165" s="8" t="str">
        <f>'PI skaičiuoklė'!C70</f>
        <v>Dokumentų parengimas</v>
      </c>
      <c r="B165" s="4"/>
      <c r="C165" s="4"/>
      <c r="D165" s="4"/>
      <c r="E165" s="4"/>
    </row>
    <row r="166" spans="1:5" ht="10.5" thickBot="1" x14ac:dyDescent="0.4">
      <c r="A166" s="13"/>
      <c r="B166" s="5" t="s">
        <v>165</v>
      </c>
      <c r="C166" s="5">
        <v>0</v>
      </c>
      <c r="D166" s="5">
        <v>0</v>
      </c>
      <c r="E166" s="5">
        <f>+C166*D166</f>
        <v>0</v>
      </c>
    </row>
    <row r="167" spans="1:5" ht="10.5" thickBot="1" x14ac:dyDescent="0.4">
      <c r="A167" s="13"/>
      <c r="B167" s="5" t="s">
        <v>166</v>
      </c>
      <c r="C167" s="5">
        <v>0</v>
      </c>
      <c r="D167" s="5">
        <v>0</v>
      </c>
      <c r="E167" s="5">
        <f>+C167*D167</f>
        <v>0</v>
      </c>
    </row>
    <row r="168" spans="1:5" ht="14.15" customHeight="1" thickBot="1" x14ac:dyDescent="0.4">
      <c r="A168" s="48" t="s">
        <v>226</v>
      </c>
      <c r="B168" s="49"/>
      <c r="C168" s="49"/>
      <c r="D168" s="50"/>
      <c r="E168" s="5">
        <f>SUM(E166:E167)</f>
        <v>0</v>
      </c>
    </row>
    <row r="169" spans="1:5" ht="10.5" thickBot="1" x14ac:dyDescent="0.4">
      <c r="A169" s="8" t="str">
        <f>'PI skaičiuoklė'!C71</f>
        <v xml:space="preserve">Informavimas priežiūros instituciją </v>
      </c>
      <c r="B169" s="4"/>
      <c r="C169" s="4"/>
      <c r="D169" s="4"/>
      <c r="E169" s="4"/>
    </row>
    <row r="170" spans="1:5" ht="10.5" thickBot="1" x14ac:dyDescent="0.4">
      <c r="A170" s="13"/>
      <c r="B170" s="5" t="s">
        <v>168</v>
      </c>
      <c r="C170" s="5">
        <v>0</v>
      </c>
      <c r="D170" s="5">
        <v>0</v>
      </c>
      <c r="E170" s="5">
        <f t="shared" ref="E170:E171" si="24">+C170*D170</f>
        <v>0</v>
      </c>
    </row>
    <row r="171" spans="1:5" ht="10.5" thickBot="1" x14ac:dyDescent="0.4">
      <c r="A171" s="13"/>
      <c r="B171" s="5" t="s">
        <v>167</v>
      </c>
      <c r="C171" s="5">
        <v>0</v>
      </c>
      <c r="D171" s="5">
        <v>0</v>
      </c>
      <c r="E171" s="5">
        <f t="shared" si="24"/>
        <v>0</v>
      </c>
    </row>
    <row r="172" spans="1:5" ht="10.5" thickBot="1" x14ac:dyDescent="0.4">
      <c r="A172" s="48" t="s">
        <v>227</v>
      </c>
      <c r="B172" s="49"/>
      <c r="C172" s="49"/>
      <c r="D172" s="50"/>
      <c r="E172" s="5">
        <f>SUM(E170:E171)</f>
        <v>0</v>
      </c>
    </row>
    <row r="173" spans="1:5" ht="10.5" thickBot="1" x14ac:dyDescent="0.4">
      <c r="A173" s="8" t="str">
        <f>'PI skaičiuoklė'!C72</f>
        <v>Veiksmas E3</v>
      </c>
      <c r="B173" s="4"/>
      <c r="C173" s="4"/>
      <c r="D173" s="4"/>
      <c r="E173" s="4"/>
    </row>
    <row r="174" spans="1:5" ht="10.5" thickBot="1" x14ac:dyDescent="0.4">
      <c r="A174" s="13"/>
      <c r="B174" s="5" t="s">
        <v>195</v>
      </c>
      <c r="C174" s="5">
        <v>0</v>
      </c>
      <c r="D174" s="5">
        <v>0</v>
      </c>
      <c r="E174" s="5">
        <f t="shared" ref="E174:E175" si="25">+C174*D174</f>
        <v>0</v>
      </c>
    </row>
    <row r="175" spans="1:5" ht="10.5" thickBot="1" x14ac:dyDescent="0.4">
      <c r="A175" s="13"/>
      <c r="B175" s="5" t="s">
        <v>196</v>
      </c>
      <c r="C175" s="5">
        <v>0</v>
      </c>
      <c r="D175" s="5">
        <v>0</v>
      </c>
      <c r="E175" s="5">
        <f t="shared" si="25"/>
        <v>0</v>
      </c>
    </row>
    <row r="176" spans="1:5" ht="10.5" thickBot="1" x14ac:dyDescent="0.4">
      <c r="A176" s="48" t="s">
        <v>228</v>
      </c>
      <c r="B176" s="49"/>
      <c r="C176" s="49"/>
      <c r="D176" s="50"/>
      <c r="E176" s="5">
        <f>SUM(E174:E175)</f>
        <v>0</v>
      </c>
    </row>
    <row r="177" spans="1:5" ht="10.5" thickBot="1" x14ac:dyDescent="0.4">
      <c r="A177" s="13"/>
      <c r="B177" s="5" t="s">
        <v>11</v>
      </c>
      <c r="C177" s="5"/>
      <c r="D177" s="5"/>
      <c r="E177" s="5" t="s">
        <v>92</v>
      </c>
    </row>
    <row r="178" spans="1:5" ht="10.5" thickBot="1" x14ac:dyDescent="0.4">
      <c r="A178" s="51" t="s">
        <v>229</v>
      </c>
      <c r="B178" s="52"/>
      <c r="C178" s="52"/>
      <c r="D178" s="53"/>
      <c r="E178" s="4">
        <f>SUM(E168,E172,E176)</f>
        <v>0</v>
      </c>
    </row>
    <row r="179" spans="1:5" ht="20.5" thickBot="1" x14ac:dyDescent="0.4">
      <c r="A179" s="24" t="str">
        <f>'PI skaičiuoklė'!B75</f>
        <v>Straipsnis (-iai), punktas (-ai) ir įpareigojimas</v>
      </c>
      <c r="B179" s="4"/>
      <c r="C179" s="4"/>
      <c r="D179" s="4"/>
      <c r="E179" s="4"/>
    </row>
    <row r="180" spans="1:5" ht="10.5" thickBot="1" x14ac:dyDescent="0.4">
      <c r="A180" s="8" t="str">
        <f>'PI skaičiuoklė'!C76</f>
        <v>Veiksmas F1</v>
      </c>
      <c r="B180" s="4"/>
      <c r="C180" s="4"/>
      <c r="D180" s="4"/>
      <c r="E180" s="4"/>
    </row>
    <row r="181" spans="1:5" ht="10.5" thickBot="1" x14ac:dyDescent="0.4">
      <c r="A181" s="13"/>
      <c r="B181" s="5" t="s">
        <v>173</v>
      </c>
      <c r="C181" s="5">
        <v>0</v>
      </c>
      <c r="D181" s="5">
        <v>0</v>
      </c>
      <c r="E181" s="5">
        <f t="shared" ref="E181:E182" si="26">+C181*D181</f>
        <v>0</v>
      </c>
    </row>
    <row r="182" spans="1:5" ht="10.5" thickBot="1" x14ac:dyDescent="0.4">
      <c r="A182" s="13"/>
      <c r="B182" s="5" t="s">
        <v>174</v>
      </c>
      <c r="C182" s="5">
        <v>0</v>
      </c>
      <c r="D182" s="5">
        <v>0</v>
      </c>
      <c r="E182" s="5">
        <f t="shared" si="26"/>
        <v>0</v>
      </c>
    </row>
    <row r="183" spans="1:5" ht="10.5" thickBot="1" x14ac:dyDescent="0.4">
      <c r="A183" s="48" t="s">
        <v>230</v>
      </c>
      <c r="B183" s="49"/>
      <c r="C183" s="49"/>
      <c r="D183" s="50"/>
      <c r="E183" s="5">
        <f>SUM(E181:E182)</f>
        <v>0</v>
      </c>
    </row>
    <row r="184" spans="1:5" ht="10.5" thickBot="1" x14ac:dyDescent="0.4">
      <c r="A184" s="8" t="str">
        <f>'PI skaičiuoklė'!C77</f>
        <v>Veiksmas F2</v>
      </c>
      <c r="B184" s="4"/>
      <c r="C184" s="4"/>
      <c r="D184" s="4"/>
      <c r="E184" s="4"/>
    </row>
    <row r="185" spans="1:5" ht="10.5" thickBot="1" x14ac:dyDescent="0.4">
      <c r="A185" s="13"/>
      <c r="B185" s="5" t="s">
        <v>175</v>
      </c>
      <c r="C185" s="5">
        <v>0</v>
      </c>
      <c r="D185" s="5">
        <v>0</v>
      </c>
      <c r="E185" s="5">
        <f t="shared" ref="E185:E186" si="27">+C185*D185</f>
        <v>0</v>
      </c>
    </row>
    <row r="186" spans="1:5" ht="10.5" thickBot="1" x14ac:dyDescent="0.4">
      <c r="A186" s="13"/>
      <c r="B186" s="5" t="s">
        <v>176</v>
      </c>
      <c r="C186" s="5">
        <v>0</v>
      </c>
      <c r="D186" s="5">
        <v>0</v>
      </c>
      <c r="E186" s="5">
        <f t="shared" si="27"/>
        <v>0</v>
      </c>
    </row>
    <row r="187" spans="1:5" ht="10.5" thickBot="1" x14ac:dyDescent="0.4">
      <c r="A187" s="48" t="s">
        <v>231</v>
      </c>
      <c r="B187" s="49"/>
      <c r="C187" s="49"/>
      <c r="D187" s="50"/>
      <c r="E187" s="5">
        <f>SUM(E185:E186)</f>
        <v>0</v>
      </c>
    </row>
    <row r="188" spans="1:5" ht="10.5" thickBot="1" x14ac:dyDescent="0.4">
      <c r="A188" s="8" t="str">
        <f>'PI skaičiuoklė'!C78</f>
        <v>Veiksmas F3</v>
      </c>
      <c r="B188" s="4"/>
      <c r="C188" s="4"/>
      <c r="D188" s="4"/>
      <c r="E188" s="4"/>
    </row>
    <row r="189" spans="1:5" ht="10.5" thickBot="1" x14ac:dyDescent="0.4">
      <c r="A189" s="13"/>
      <c r="B189" s="5" t="s">
        <v>186</v>
      </c>
      <c r="C189" s="5">
        <v>0</v>
      </c>
      <c r="D189" s="5">
        <v>0</v>
      </c>
      <c r="E189" s="5">
        <f t="shared" ref="E189:E190" si="28">+C189*D189</f>
        <v>0</v>
      </c>
    </row>
    <row r="190" spans="1:5" ht="10.5" thickBot="1" x14ac:dyDescent="0.4">
      <c r="A190" s="13"/>
      <c r="B190" s="5" t="s">
        <v>187</v>
      </c>
      <c r="C190" s="5">
        <v>0</v>
      </c>
      <c r="D190" s="5">
        <v>0</v>
      </c>
      <c r="E190" s="5">
        <f t="shared" si="28"/>
        <v>0</v>
      </c>
    </row>
    <row r="191" spans="1:5" ht="10.5" thickBot="1" x14ac:dyDescent="0.4">
      <c r="A191" s="48" t="s">
        <v>232</v>
      </c>
      <c r="B191" s="49"/>
      <c r="C191" s="49"/>
      <c r="D191" s="50"/>
      <c r="E191" s="5">
        <f>SUM(E189:E190)</f>
        <v>0</v>
      </c>
    </row>
    <row r="192" spans="1:5" ht="10.5" thickBot="1" x14ac:dyDescent="0.4">
      <c r="A192" s="13"/>
      <c r="B192" s="5" t="s">
        <v>11</v>
      </c>
      <c r="C192" s="5"/>
      <c r="D192" s="5"/>
      <c r="E192" s="5" t="s">
        <v>17</v>
      </c>
    </row>
    <row r="193" spans="1:5" ht="10.5" thickBot="1" x14ac:dyDescent="0.4">
      <c r="A193" s="51" t="s">
        <v>233</v>
      </c>
      <c r="B193" s="52"/>
      <c r="C193" s="52"/>
      <c r="D193" s="53"/>
      <c r="E193" s="4">
        <f>SUM(E183,E187,E191)</f>
        <v>0</v>
      </c>
    </row>
  </sheetData>
  <mergeCells count="50">
    <mergeCell ref="A178:D178"/>
    <mergeCell ref="A183:D183"/>
    <mergeCell ref="A187:D187"/>
    <mergeCell ref="A191:D191"/>
    <mergeCell ref="A193:D193"/>
    <mergeCell ref="A161:D161"/>
    <mergeCell ref="A163:D163"/>
    <mergeCell ref="A168:D168"/>
    <mergeCell ref="A172:D172"/>
    <mergeCell ref="A176:D176"/>
    <mergeCell ref="A142:D142"/>
    <mergeCell ref="A146:D146"/>
    <mergeCell ref="A148:D148"/>
    <mergeCell ref="A153:D153"/>
    <mergeCell ref="A157:D157"/>
    <mergeCell ref="A138:D138"/>
    <mergeCell ref="A76:D76"/>
    <mergeCell ref="A78:D78"/>
    <mergeCell ref="A83:D83"/>
    <mergeCell ref="A87:D87"/>
    <mergeCell ref="A91:D91"/>
    <mergeCell ref="A123:D123"/>
    <mergeCell ref="A127:D127"/>
    <mergeCell ref="A133:D133"/>
    <mergeCell ref="A68:D68"/>
    <mergeCell ref="A72:D72"/>
    <mergeCell ref="A93:D93"/>
    <mergeCell ref="A116:D116"/>
    <mergeCell ref="A131:D131"/>
    <mergeCell ref="A48:D48"/>
    <mergeCell ref="A53:D53"/>
    <mergeCell ref="A57:D57"/>
    <mergeCell ref="A61:D61"/>
    <mergeCell ref="A63:D63"/>
    <mergeCell ref="A1:E1"/>
    <mergeCell ref="A101:E101"/>
    <mergeCell ref="A108:D108"/>
    <mergeCell ref="A112:D112"/>
    <mergeCell ref="A118:D118"/>
    <mergeCell ref="A33:D33"/>
    <mergeCell ref="A8:D8"/>
    <mergeCell ref="A12:D12"/>
    <mergeCell ref="A18:D18"/>
    <mergeCell ref="A23:D23"/>
    <mergeCell ref="A27:D27"/>
    <mergeCell ref="A16:D16"/>
    <mergeCell ref="A31:D31"/>
    <mergeCell ref="A38:D38"/>
    <mergeCell ref="A42:D42"/>
    <mergeCell ref="A46:D46"/>
  </mergeCells>
  <pageMargins left="0.70866141732283472" right="0.70866141732283472" top="1.3385826771653544" bottom="1.3385826771653544"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2F1F0"/>
  </sheetPr>
  <dimension ref="A1:C192"/>
  <sheetViews>
    <sheetView zoomScale="85" zoomScaleNormal="85" workbookViewId="0">
      <selection activeCell="F133" sqref="F133"/>
    </sheetView>
  </sheetViews>
  <sheetFormatPr defaultColWidth="8.7265625" defaultRowHeight="10" x14ac:dyDescent="0.35"/>
  <cols>
    <col min="1" max="1" width="44.7265625" style="1" customWidth="1"/>
    <col min="2" max="2" width="31.453125" style="1" customWidth="1"/>
    <col min="3" max="3" width="25.81640625" style="1" customWidth="1"/>
    <col min="4" max="16384" width="8.7265625" style="1"/>
  </cols>
  <sheetData>
    <row r="1" spans="1:3" ht="30.75" customHeight="1" thickBot="1" x14ac:dyDescent="0.4">
      <c r="A1" s="57" t="s">
        <v>93</v>
      </c>
      <c r="B1" s="58"/>
      <c r="C1" s="59"/>
    </row>
    <row r="2" spans="1:3" ht="26.5" customHeight="1" thickBot="1" x14ac:dyDescent="0.4">
      <c r="A2" s="31" t="s">
        <v>88</v>
      </c>
      <c r="B2" s="32" t="s">
        <v>43</v>
      </c>
      <c r="C2" s="32" t="s">
        <v>44</v>
      </c>
    </row>
    <row r="3" spans="1:3" ht="11.25" customHeight="1" thickBot="1" x14ac:dyDescent="0.4">
      <c r="A3" s="33">
        <v>1</v>
      </c>
      <c r="B3" s="34">
        <v>2</v>
      </c>
      <c r="C3" s="34">
        <v>3</v>
      </c>
    </row>
    <row r="4" spans="1:3" ht="39.75" customHeight="1" thickBot="1" x14ac:dyDescent="0.4">
      <c r="A4" s="24" t="str">
        <f>'PI skaičiuoklė'!B6</f>
        <v>Straipsnis (-iai), punktas (-ai) ir įpareigojimas</v>
      </c>
      <c r="B4" s="4"/>
      <c r="C4" s="4"/>
    </row>
    <row r="5" spans="1:3" ht="10.5" thickBot="1" x14ac:dyDescent="0.4">
      <c r="A5" s="8" t="str">
        <f>'PI skaičiuoklė'!C7</f>
        <v>Veiksmas A1</v>
      </c>
      <c r="B5" s="4"/>
      <c r="C5" s="4"/>
    </row>
    <row r="6" spans="1:3" ht="10.5" thickBot="1" x14ac:dyDescent="0.4">
      <c r="A6" s="13"/>
      <c r="B6" s="5" t="s">
        <v>22</v>
      </c>
      <c r="C6" s="5">
        <v>0</v>
      </c>
    </row>
    <row r="7" spans="1:3" ht="10.5" thickBot="1" x14ac:dyDescent="0.4">
      <c r="A7" s="13"/>
      <c r="B7" s="5" t="s">
        <v>23</v>
      </c>
      <c r="C7" s="5">
        <v>0</v>
      </c>
    </row>
    <row r="8" spans="1:3" ht="12" customHeight="1" thickBot="1" x14ac:dyDescent="0.4">
      <c r="A8" s="48" t="s">
        <v>45</v>
      </c>
      <c r="B8" s="50"/>
      <c r="C8" s="5">
        <f>SUM(C6:C7)</f>
        <v>0</v>
      </c>
    </row>
    <row r="9" spans="1:3" ht="10.5" thickBot="1" x14ac:dyDescent="0.4">
      <c r="A9" s="8" t="str">
        <f>'PI skaičiuoklė'!C8</f>
        <v>Veiksmas A2</v>
      </c>
      <c r="B9" s="4"/>
      <c r="C9" s="4"/>
    </row>
    <row r="10" spans="1:3" ht="10.5" thickBot="1" x14ac:dyDescent="0.4">
      <c r="A10" s="13"/>
      <c r="B10" s="5" t="s">
        <v>24</v>
      </c>
      <c r="C10" s="5">
        <v>0</v>
      </c>
    </row>
    <row r="11" spans="1:3" ht="10.5" thickBot="1" x14ac:dyDescent="0.4">
      <c r="A11" s="13"/>
      <c r="B11" s="5" t="s">
        <v>25</v>
      </c>
      <c r="C11" s="5">
        <v>0</v>
      </c>
    </row>
    <row r="12" spans="1:3" ht="19" customHeight="1" thickBot="1" x14ac:dyDescent="0.4">
      <c r="A12" s="48" t="s">
        <v>46</v>
      </c>
      <c r="B12" s="50"/>
      <c r="C12" s="5">
        <f>SUM(C10:C11)</f>
        <v>0</v>
      </c>
    </row>
    <row r="13" spans="1:3" ht="10.5" thickBot="1" x14ac:dyDescent="0.4">
      <c r="A13" s="8" t="str">
        <f>'PI skaičiuoklė'!C9</f>
        <v>Veiksmas A3</v>
      </c>
      <c r="B13" s="4"/>
      <c r="C13" s="4"/>
    </row>
    <row r="14" spans="1:3" ht="10.5" thickBot="1" x14ac:dyDescent="0.4">
      <c r="A14" s="13"/>
      <c r="B14" s="5" t="s">
        <v>184</v>
      </c>
      <c r="C14" s="5">
        <v>0</v>
      </c>
    </row>
    <row r="15" spans="1:3" ht="10.5" thickBot="1" x14ac:dyDescent="0.4">
      <c r="A15" s="13"/>
      <c r="B15" s="5" t="s">
        <v>185</v>
      </c>
      <c r="C15" s="5">
        <v>0</v>
      </c>
    </row>
    <row r="16" spans="1:3" ht="19" customHeight="1" thickBot="1" x14ac:dyDescent="0.4">
      <c r="A16" s="48" t="s">
        <v>234</v>
      </c>
      <c r="B16" s="50"/>
      <c r="C16" s="5">
        <f>SUM(C14:C15)</f>
        <v>0</v>
      </c>
    </row>
    <row r="17" spans="1:3" ht="10.5" thickBot="1" x14ac:dyDescent="0.4">
      <c r="A17" s="13"/>
      <c r="B17" s="5" t="s">
        <v>11</v>
      </c>
      <c r="C17" s="5"/>
    </row>
    <row r="18" spans="1:3" ht="15" customHeight="1" thickBot="1" x14ac:dyDescent="0.4">
      <c r="A18" s="51" t="s">
        <v>47</v>
      </c>
      <c r="B18" s="53"/>
      <c r="C18" s="35">
        <f>SUM(C8,C12,C16)</f>
        <v>0</v>
      </c>
    </row>
    <row r="19" spans="1:3" ht="26.25" customHeight="1" thickBot="1" x14ac:dyDescent="0.4">
      <c r="A19" s="24" t="str">
        <f>'PI skaičiuoklė'!B12</f>
        <v>Straipsnis (-iai), punktas (-ai) ir įpareigojimas</v>
      </c>
      <c r="B19" s="4"/>
      <c r="C19" s="4"/>
    </row>
    <row r="20" spans="1:3" ht="10.5" thickBot="1" x14ac:dyDescent="0.4">
      <c r="A20" s="8" t="str">
        <f>'PI skaičiuoklė'!C13</f>
        <v>Veiksmas B1</v>
      </c>
      <c r="B20" s="4"/>
      <c r="C20" s="4"/>
    </row>
    <row r="21" spans="1:3" ht="10.5" thickBot="1" x14ac:dyDescent="0.4">
      <c r="A21" s="36"/>
      <c r="B21" s="5" t="s">
        <v>26</v>
      </c>
      <c r="C21" s="5">
        <v>0</v>
      </c>
    </row>
    <row r="22" spans="1:3" ht="10.5" thickBot="1" x14ac:dyDescent="0.4">
      <c r="A22" s="13"/>
      <c r="B22" s="5" t="s">
        <v>27</v>
      </c>
      <c r="C22" s="5">
        <v>0</v>
      </c>
    </row>
    <row r="23" spans="1:3" ht="15" customHeight="1" thickBot="1" x14ac:dyDescent="0.4">
      <c r="A23" s="48" t="s">
        <v>48</v>
      </c>
      <c r="B23" s="50"/>
      <c r="C23" s="5">
        <f>SUM(C21:C22)</f>
        <v>0</v>
      </c>
    </row>
    <row r="24" spans="1:3" ht="10.5" thickBot="1" x14ac:dyDescent="0.4">
      <c r="A24" s="8" t="str">
        <f>'PI skaičiuoklė'!C14</f>
        <v>Veiksmas B2</v>
      </c>
      <c r="B24" s="4"/>
      <c r="C24" s="4"/>
    </row>
    <row r="25" spans="1:3" ht="10.5" thickBot="1" x14ac:dyDescent="0.4">
      <c r="A25" s="13"/>
      <c r="B25" s="5" t="s">
        <v>28</v>
      </c>
      <c r="C25" s="5">
        <v>0</v>
      </c>
    </row>
    <row r="26" spans="1:3" ht="10.5" thickBot="1" x14ac:dyDescent="0.4">
      <c r="A26" s="13"/>
      <c r="B26" s="5" t="s">
        <v>29</v>
      </c>
      <c r="C26" s="5">
        <v>0</v>
      </c>
    </row>
    <row r="27" spans="1:3" ht="16.5" customHeight="1" thickBot="1" x14ac:dyDescent="0.4">
      <c r="A27" s="48" t="s">
        <v>49</v>
      </c>
      <c r="B27" s="50"/>
      <c r="C27" s="5">
        <f>SUM(C25:C26)</f>
        <v>0</v>
      </c>
    </row>
    <row r="28" spans="1:3" ht="10.5" thickBot="1" x14ac:dyDescent="0.4">
      <c r="A28" s="8" t="str">
        <f>'PI skaičiuoklė'!C15</f>
        <v>Veiksmas B3</v>
      </c>
      <c r="B28" s="4"/>
      <c r="C28" s="4"/>
    </row>
    <row r="29" spans="1:3" ht="10.5" thickBot="1" x14ac:dyDescent="0.4">
      <c r="A29" s="13"/>
      <c r="B29" s="5" t="s">
        <v>182</v>
      </c>
      <c r="C29" s="5">
        <v>0</v>
      </c>
    </row>
    <row r="30" spans="1:3" ht="10.5" thickBot="1" x14ac:dyDescent="0.4">
      <c r="A30" s="13"/>
      <c r="B30" s="5" t="s">
        <v>183</v>
      </c>
      <c r="C30" s="5">
        <v>0</v>
      </c>
    </row>
    <row r="31" spans="1:3" ht="16.5" customHeight="1" thickBot="1" x14ac:dyDescent="0.4">
      <c r="A31" s="48" t="s">
        <v>235</v>
      </c>
      <c r="B31" s="50"/>
      <c r="C31" s="5">
        <f>SUM(C29:C30)</f>
        <v>0</v>
      </c>
    </row>
    <row r="32" spans="1:3" ht="10.5" thickBot="1" x14ac:dyDescent="0.4">
      <c r="A32" s="13"/>
      <c r="B32" s="5" t="s">
        <v>11</v>
      </c>
      <c r="C32" s="5" t="s">
        <v>11</v>
      </c>
    </row>
    <row r="33" spans="1:3" ht="15" customHeight="1" thickBot="1" x14ac:dyDescent="0.4">
      <c r="A33" s="51" t="s">
        <v>50</v>
      </c>
      <c r="B33" s="53"/>
      <c r="C33" s="35">
        <f>SUM(C23,C27,C31)</f>
        <v>0</v>
      </c>
    </row>
    <row r="34" spans="1:3" ht="10.5" thickBot="1" x14ac:dyDescent="0.4">
      <c r="A34" s="24" t="str">
        <f>'PI skaičiuoklė'!B18</f>
        <v>Straipsnis (-iai), punktas (-ai) ir įpareigojimas</v>
      </c>
      <c r="B34" s="4"/>
      <c r="C34" s="4"/>
    </row>
    <row r="35" spans="1:3" ht="10.5" thickBot="1" x14ac:dyDescent="0.4">
      <c r="A35" s="8" t="str">
        <f>'PI skaičiuoklė'!C19</f>
        <v>Veiksmas C1</v>
      </c>
      <c r="B35" s="4"/>
      <c r="C35" s="4"/>
    </row>
    <row r="36" spans="1:3" ht="10.5" thickBot="1" x14ac:dyDescent="0.4">
      <c r="A36" s="13"/>
      <c r="B36" s="5" t="s">
        <v>149</v>
      </c>
      <c r="C36" s="5">
        <v>0</v>
      </c>
    </row>
    <row r="37" spans="1:3" ht="10.5" thickBot="1" x14ac:dyDescent="0.4">
      <c r="A37" s="13"/>
      <c r="B37" s="5" t="s">
        <v>150</v>
      </c>
      <c r="C37" s="5">
        <v>0</v>
      </c>
    </row>
    <row r="38" spans="1:3" ht="12" customHeight="1" thickBot="1" x14ac:dyDescent="0.4">
      <c r="A38" s="48" t="s">
        <v>236</v>
      </c>
      <c r="B38" s="50"/>
      <c r="C38" s="5">
        <f>SUM(C36:C37)</f>
        <v>0</v>
      </c>
    </row>
    <row r="39" spans="1:3" ht="10.5" thickBot="1" x14ac:dyDescent="0.4">
      <c r="A39" s="8" t="str">
        <f>'PI skaičiuoklė'!C20</f>
        <v>Veiksmas C2</v>
      </c>
      <c r="B39" s="4"/>
      <c r="C39" s="4"/>
    </row>
    <row r="40" spans="1:3" ht="10.5" thickBot="1" x14ac:dyDescent="0.4">
      <c r="A40" s="13"/>
      <c r="B40" s="5" t="s">
        <v>151</v>
      </c>
      <c r="C40" s="5">
        <v>0</v>
      </c>
    </row>
    <row r="41" spans="1:3" ht="10.5" thickBot="1" x14ac:dyDescent="0.4">
      <c r="A41" s="13"/>
      <c r="B41" s="5" t="s">
        <v>152</v>
      </c>
      <c r="C41" s="5">
        <v>0</v>
      </c>
    </row>
    <row r="42" spans="1:3" ht="19" customHeight="1" thickBot="1" x14ac:dyDescent="0.4">
      <c r="A42" s="48" t="s">
        <v>237</v>
      </c>
      <c r="B42" s="50"/>
      <c r="C42" s="5">
        <f>SUM(C40:C41)</f>
        <v>0</v>
      </c>
    </row>
    <row r="43" spans="1:3" ht="10.5" thickBot="1" x14ac:dyDescent="0.4">
      <c r="A43" s="8" t="str">
        <f>'PI skaičiuoklė'!C21</f>
        <v>Veiksmas C3</v>
      </c>
      <c r="B43" s="4"/>
      <c r="C43" s="4"/>
    </row>
    <row r="44" spans="1:3" ht="10.5" thickBot="1" x14ac:dyDescent="0.4">
      <c r="A44" s="13"/>
      <c r="B44" s="5" t="s">
        <v>189</v>
      </c>
      <c r="C44" s="5">
        <v>0</v>
      </c>
    </row>
    <row r="45" spans="1:3" ht="10.5" thickBot="1" x14ac:dyDescent="0.4">
      <c r="A45" s="13"/>
      <c r="B45" s="5" t="s">
        <v>190</v>
      </c>
      <c r="C45" s="5">
        <v>0</v>
      </c>
    </row>
    <row r="46" spans="1:3" ht="19" customHeight="1" thickBot="1" x14ac:dyDescent="0.4">
      <c r="A46" s="48" t="s">
        <v>238</v>
      </c>
      <c r="B46" s="50"/>
      <c r="C46" s="5">
        <f>SUM(C44:C45)</f>
        <v>0</v>
      </c>
    </row>
    <row r="47" spans="1:3" ht="10.5" thickBot="1" x14ac:dyDescent="0.4">
      <c r="A47" s="13"/>
      <c r="B47" s="5" t="s">
        <v>11</v>
      </c>
      <c r="C47" s="5"/>
    </row>
    <row r="48" spans="1:3" ht="15" customHeight="1" thickBot="1" x14ac:dyDescent="0.4">
      <c r="A48" s="51" t="s">
        <v>239</v>
      </c>
      <c r="B48" s="53"/>
      <c r="C48" s="35">
        <f>SUM(C38,C42,C46)</f>
        <v>0</v>
      </c>
    </row>
    <row r="49" spans="1:3" ht="10.5" thickBot="1" x14ac:dyDescent="0.4">
      <c r="A49" s="24" t="str">
        <f>'PI skaičiuoklė'!B25</f>
        <v>Straipsnis (-iai), punktas (-ai) ir įpareigojimas</v>
      </c>
      <c r="B49" s="4"/>
      <c r="C49" s="4"/>
    </row>
    <row r="50" spans="1:3" ht="10.5" thickBot="1" x14ac:dyDescent="0.4">
      <c r="A50" s="8" t="str">
        <f>'PI skaičiuoklė'!C26</f>
        <v>Veiksmas D1</v>
      </c>
      <c r="B50" s="4"/>
      <c r="C50" s="4"/>
    </row>
    <row r="51" spans="1:3" ht="10.5" thickBot="1" x14ac:dyDescent="0.4">
      <c r="A51" s="36"/>
      <c r="B51" s="5" t="s">
        <v>159</v>
      </c>
      <c r="C51" s="5">
        <v>0</v>
      </c>
    </row>
    <row r="52" spans="1:3" ht="10.5" thickBot="1" x14ac:dyDescent="0.4">
      <c r="A52" s="13"/>
      <c r="B52" s="5" t="s">
        <v>160</v>
      </c>
      <c r="C52" s="5">
        <v>0</v>
      </c>
    </row>
    <row r="53" spans="1:3" ht="15" customHeight="1" thickBot="1" x14ac:dyDescent="0.4">
      <c r="A53" s="48" t="s">
        <v>240</v>
      </c>
      <c r="B53" s="50"/>
      <c r="C53" s="5">
        <f>SUM(C51:C52)</f>
        <v>0</v>
      </c>
    </row>
    <row r="54" spans="1:3" ht="10.5" thickBot="1" x14ac:dyDescent="0.4">
      <c r="A54" s="8" t="str">
        <f>'PI skaičiuoklė'!C27</f>
        <v>Veiksmas D2</v>
      </c>
      <c r="B54" s="4"/>
      <c r="C54" s="4"/>
    </row>
    <row r="55" spans="1:3" ht="10.5" thickBot="1" x14ac:dyDescent="0.4">
      <c r="A55" s="13"/>
      <c r="B55" s="5" t="s">
        <v>161</v>
      </c>
      <c r="C55" s="5">
        <v>0</v>
      </c>
    </row>
    <row r="56" spans="1:3" ht="10.5" thickBot="1" x14ac:dyDescent="0.4">
      <c r="A56" s="13"/>
      <c r="B56" s="5" t="s">
        <v>162</v>
      </c>
      <c r="C56" s="5">
        <v>0</v>
      </c>
    </row>
    <row r="57" spans="1:3" ht="16.5" customHeight="1" thickBot="1" x14ac:dyDescent="0.4">
      <c r="A57" s="48" t="s">
        <v>241</v>
      </c>
      <c r="B57" s="50"/>
      <c r="C57" s="5">
        <f>SUM(C55:C56)</f>
        <v>0</v>
      </c>
    </row>
    <row r="58" spans="1:3" ht="10.5" thickBot="1" x14ac:dyDescent="0.4">
      <c r="A58" s="8" t="str">
        <f>'PI skaičiuoklė'!C28</f>
        <v>Veiksmas D3</v>
      </c>
      <c r="B58" s="4"/>
      <c r="C58" s="4"/>
    </row>
    <row r="59" spans="1:3" ht="10.5" thickBot="1" x14ac:dyDescent="0.4">
      <c r="A59" s="13"/>
      <c r="B59" s="5" t="s">
        <v>192</v>
      </c>
      <c r="C59" s="5">
        <v>0</v>
      </c>
    </row>
    <row r="60" spans="1:3" ht="10.5" thickBot="1" x14ac:dyDescent="0.4">
      <c r="A60" s="13"/>
      <c r="B60" s="5" t="s">
        <v>193</v>
      </c>
      <c r="C60" s="5">
        <v>0</v>
      </c>
    </row>
    <row r="61" spans="1:3" ht="16.5" customHeight="1" thickBot="1" x14ac:dyDescent="0.4">
      <c r="A61" s="48" t="s">
        <v>242</v>
      </c>
      <c r="B61" s="50"/>
      <c r="C61" s="5">
        <f>SUM(C59:C60)</f>
        <v>0</v>
      </c>
    </row>
    <row r="62" spans="1:3" ht="10.5" thickBot="1" x14ac:dyDescent="0.4">
      <c r="A62" s="13"/>
      <c r="B62" s="5" t="s">
        <v>11</v>
      </c>
      <c r="C62" s="5" t="s">
        <v>11</v>
      </c>
    </row>
    <row r="63" spans="1:3" ht="15" customHeight="1" thickBot="1" x14ac:dyDescent="0.4">
      <c r="A63" s="51" t="s">
        <v>243</v>
      </c>
      <c r="B63" s="53"/>
      <c r="C63" s="35">
        <f>SUM(C53,C57,C61)</f>
        <v>0</v>
      </c>
    </row>
    <row r="64" spans="1:3" ht="10.5" thickBot="1" x14ac:dyDescent="0.4">
      <c r="A64" s="24" t="str">
        <f>'PI skaičiuoklė'!B31</f>
        <v>Straipsnis (-iai), punktas (-ai) ir įpareigojimas</v>
      </c>
      <c r="B64" s="4"/>
      <c r="C64" s="4"/>
    </row>
    <row r="65" spans="1:3" ht="10.5" thickBot="1" x14ac:dyDescent="0.4">
      <c r="A65" s="8" t="str">
        <f>'PI skaičiuoklė'!C32</f>
        <v>Veiksmas E1</v>
      </c>
      <c r="B65" s="4"/>
      <c r="C65" s="4"/>
    </row>
    <row r="66" spans="1:3" ht="10.5" thickBot="1" x14ac:dyDescent="0.4">
      <c r="A66" s="13"/>
      <c r="B66" s="5" t="s">
        <v>165</v>
      </c>
      <c r="C66" s="5">
        <v>0</v>
      </c>
    </row>
    <row r="67" spans="1:3" ht="10.5" thickBot="1" x14ac:dyDescent="0.4">
      <c r="A67" s="13"/>
      <c r="B67" s="5" t="s">
        <v>166</v>
      </c>
      <c r="C67" s="5">
        <v>0</v>
      </c>
    </row>
    <row r="68" spans="1:3" ht="12" customHeight="1" thickBot="1" x14ac:dyDescent="0.4">
      <c r="A68" s="48" t="s">
        <v>244</v>
      </c>
      <c r="B68" s="50"/>
      <c r="C68" s="5">
        <f>SUM(C66:C67)</f>
        <v>0</v>
      </c>
    </row>
    <row r="69" spans="1:3" ht="10.5" thickBot="1" x14ac:dyDescent="0.4">
      <c r="A69" s="8" t="str">
        <f>'PI skaičiuoklė'!C33</f>
        <v>Veiksmas E2</v>
      </c>
      <c r="B69" s="4"/>
      <c r="C69" s="4"/>
    </row>
    <row r="70" spans="1:3" ht="10.5" thickBot="1" x14ac:dyDescent="0.4">
      <c r="A70" s="13"/>
      <c r="B70" s="5" t="s">
        <v>168</v>
      </c>
      <c r="C70" s="5">
        <v>0</v>
      </c>
    </row>
    <row r="71" spans="1:3" ht="10.5" thickBot="1" x14ac:dyDescent="0.4">
      <c r="A71" s="13"/>
      <c r="B71" s="5" t="s">
        <v>167</v>
      </c>
      <c r="C71" s="5">
        <v>0</v>
      </c>
    </row>
    <row r="72" spans="1:3" ht="19" customHeight="1" thickBot="1" x14ac:dyDescent="0.4">
      <c r="A72" s="48" t="s">
        <v>245</v>
      </c>
      <c r="B72" s="50"/>
      <c r="C72" s="5">
        <f>SUM(C70:C71)</f>
        <v>0</v>
      </c>
    </row>
    <row r="73" spans="1:3" ht="10.5" thickBot="1" x14ac:dyDescent="0.4">
      <c r="A73" s="8" t="str">
        <f>'PI skaičiuoklė'!C34</f>
        <v>Veiksmas E3</v>
      </c>
      <c r="B73" s="4"/>
      <c r="C73" s="4"/>
    </row>
    <row r="74" spans="1:3" ht="10.5" thickBot="1" x14ac:dyDescent="0.4">
      <c r="A74" s="13"/>
      <c r="B74" s="5" t="s">
        <v>195</v>
      </c>
      <c r="C74" s="5">
        <v>0</v>
      </c>
    </row>
    <row r="75" spans="1:3" ht="10.5" thickBot="1" x14ac:dyDescent="0.4">
      <c r="A75" s="13"/>
      <c r="B75" s="5" t="s">
        <v>196</v>
      </c>
      <c r="C75" s="5">
        <v>0</v>
      </c>
    </row>
    <row r="76" spans="1:3" ht="19" customHeight="1" thickBot="1" x14ac:dyDescent="0.4">
      <c r="A76" s="48" t="s">
        <v>246</v>
      </c>
      <c r="B76" s="50"/>
      <c r="C76" s="5">
        <f>SUM(C74:C75)</f>
        <v>0</v>
      </c>
    </row>
    <row r="77" spans="1:3" ht="10.5" thickBot="1" x14ac:dyDescent="0.4">
      <c r="A77" s="13"/>
      <c r="B77" s="5" t="s">
        <v>11</v>
      </c>
      <c r="C77" s="5"/>
    </row>
    <row r="78" spans="1:3" ht="15" customHeight="1" thickBot="1" x14ac:dyDescent="0.4">
      <c r="A78" s="51" t="s">
        <v>247</v>
      </c>
      <c r="B78" s="53"/>
      <c r="C78" s="35">
        <f>SUM(C68,C72,C76)</f>
        <v>0</v>
      </c>
    </row>
    <row r="79" spans="1:3" ht="10.5" thickBot="1" x14ac:dyDescent="0.4">
      <c r="A79" s="24" t="str">
        <f>'PI skaičiuoklė'!B37</f>
        <v>Straipsnis (-iai), punktas (-ai) ir įpareigojimas</v>
      </c>
      <c r="B79" s="4"/>
      <c r="C79" s="4"/>
    </row>
    <row r="80" spans="1:3" ht="10.5" thickBot="1" x14ac:dyDescent="0.4">
      <c r="A80" s="8" t="str">
        <f>'PI skaičiuoklė'!C38</f>
        <v>Veiksmas F1</v>
      </c>
      <c r="B80" s="4"/>
      <c r="C80" s="4"/>
    </row>
    <row r="81" spans="1:3" ht="10.5" thickBot="1" x14ac:dyDescent="0.4">
      <c r="A81" s="36"/>
      <c r="B81" s="5" t="s">
        <v>173</v>
      </c>
      <c r="C81" s="5">
        <v>0</v>
      </c>
    </row>
    <row r="82" spans="1:3" ht="10.5" thickBot="1" x14ac:dyDescent="0.4">
      <c r="A82" s="13"/>
      <c r="B82" s="5" t="s">
        <v>174</v>
      </c>
      <c r="C82" s="5">
        <v>0</v>
      </c>
    </row>
    <row r="83" spans="1:3" ht="15" customHeight="1" thickBot="1" x14ac:dyDescent="0.4">
      <c r="A83" s="48" t="s">
        <v>248</v>
      </c>
      <c r="B83" s="50"/>
      <c r="C83" s="5">
        <f>SUM(C81:C82)</f>
        <v>0</v>
      </c>
    </row>
    <row r="84" spans="1:3" ht="10.5" thickBot="1" x14ac:dyDescent="0.4">
      <c r="A84" s="8" t="str">
        <f>'PI skaičiuoklė'!C39</f>
        <v>Veiksmas F2</v>
      </c>
      <c r="B84" s="4"/>
      <c r="C84" s="4"/>
    </row>
    <row r="85" spans="1:3" ht="10.5" thickBot="1" x14ac:dyDescent="0.4">
      <c r="A85" s="13"/>
      <c r="B85" s="5" t="s">
        <v>175</v>
      </c>
      <c r="C85" s="5">
        <v>0</v>
      </c>
    </row>
    <row r="86" spans="1:3" ht="10.5" thickBot="1" x14ac:dyDescent="0.4">
      <c r="A86" s="13"/>
      <c r="B86" s="5" t="s">
        <v>176</v>
      </c>
      <c r="C86" s="5">
        <v>0</v>
      </c>
    </row>
    <row r="87" spans="1:3" ht="16.5" customHeight="1" thickBot="1" x14ac:dyDescent="0.4">
      <c r="A87" s="48" t="s">
        <v>249</v>
      </c>
      <c r="B87" s="50"/>
      <c r="C87" s="5">
        <f>SUM(C85:C86)</f>
        <v>0</v>
      </c>
    </row>
    <row r="88" spans="1:3" ht="10.5" thickBot="1" x14ac:dyDescent="0.4">
      <c r="A88" s="8" t="str">
        <f>'PI skaičiuoklė'!C40</f>
        <v>Veiksmas F3</v>
      </c>
      <c r="B88" s="4"/>
      <c r="C88" s="4"/>
    </row>
    <row r="89" spans="1:3" ht="10.5" thickBot="1" x14ac:dyDescent="0.4">
      <c r="A89" s="13"/>
      <c r="B89" s="5" t="s">
        <v>186</v>
      </c>
      <c r="C89" s="5">
        <v>0</v>
      </c>
    </row>
    <row r="90" spans="1:3" ht="10.5" thickBot="1" x14ac:dyDescent="0.4">
      <c r="A90" s="13"/>
      <c r="B90" s="5" t="s">
        <v>187</v>
      </c>
      <c r="C90" s="5">
        <v>0</v>
      </c>
    </row>
    <row r="91" spans="1:3" ht="16.5" customHeight="1" thickBot="1" x14ac:dyDescent="0.4">
      <c r="A91" s="48" t="s">
        <v>250</v>
      </c>
      <c r="B91" s="50"/>
      <c r="C91" s="5">
        <f>SUM(C89:C90)</f>
        <v>0</v>
      </c>
    </row>
    <row r="92" spans="1:3" ht="10.5" thickBot="1" x14ac:dyDescent="0.4">
      <c r="A92" s="13"/>
      <c r="B92" s="5" t="s">
        <v>11</v>
      </c>
      <c r="C92" s="5" t="s">
        <v>11</v>
      </c>
    </row>
    <row r="93" spans="1:3" ht="15" customHeight="1" thickBot="1" x14ac:dyDescent="0.4">
      <c r="A93" s="51" t="s">
        <v>251</v>
      </c>
      <c r="B93" s="53"/>
      <c r="C93" s="35">
        <f>SUM(C83,C87,C91)</f>
        <v>0</v>
      </c>
    </row>
    <row r="94" spans="1:3" ht="15" customHeight="1" x14ac:dyDescent="0.35">
      <c r="A94" s="28"/>
      <c r="B94" s="28"/>
      <c r="C94" s="37"/>
    </row>
    <row r="95" spans="1:3" ht="15" customHeight="1" x14ac:dyDescent="0.35">
      <c r="A95" s="28"/>
      <c r="B95" s="28"/>
      <c r="C95" s="37"/>
    </row>
    <row r="96" spans="1:3" ht="15" customHeight="1" x14ac:dyDescent="0.35">
      <c r="A96" s="28"/>
      <c r="B96" s="28"/>
      <c r="C96" s="37"/>
    </row>
    <row r="97" spans="1:3" ht="15" customHeight="1" x14ac:dyDescent="0.35">
      <c r="A97" s="28"/>
      <c r="B97" s="28"/>
      <c r="C97" s="37"/>
    </row>
    <row r="99" spans="1:3" ht="10.5" thickBot="1" x14ac:dyDescent="0.4"/>
    <row r="100" spans="1:3" ht="28.5" customHeight="1" thickBot="1" x14ac:dyDescent="0.4">
      <c r="A100" s="60" t="s">
        <v>94</v>
      </c>
      <c r="B100" s="61"/>
      <c r="C100" s="62"/>
    </row>
    <row r="101" spans="1:3" ht="20.5" thickBot="1" x14ac:dyDescent="0.4">
      <c r="A101" s="31" t="s">
        <v>89</v>
      </c>
      <c r="B101" s="32" t="s">
        <v>43</v>
      </c>
      <c r="C101" s="32" t="s">
        <v>44</v>
      </c>
    </row>
    <row r="102" spans="1:3" ht="10.5" thickBot="1" x14ac:dyDescent="0.4">
      <c r="A102" s="33">
        <v>1</v>
      </c>
      <c r="B102" s="34">
        <v>2</v>
      </c>
      <c r="C102" s="34">
        <v>3</v>
      </c>
    </row>
    <row r="103" spans="1:3" ht="409.6" thickBot="1" x14ac:dyDescent="0.4">
      <c r="A103" s="24" t="str">
        <f>'PI skaičiuoklė'!B45</f>
        <v>3 straipsnis. 6 straipsnio pakeitimas
1. Pakeisti 6 straipsnio 2 dalies 1 punktą ir jį išdėstyti taip:
„1) kiekvieno kandidato į valdymo įmonės vadovo ir investicinius sprendimus priimančio fizinio asmens pareigas (tuo atveju, kai yra sudarytas kolegialus investicinius sprendimus priimantis organas, – kiekvieno jį sudarančio asmens) (toliau – investicinius sprendimus priimantis asmuo) užpildytą ir jo parašu patvirtintą priežiūros institucijos nustatytos formos dokumentą (anketą) ir jame (joje) pateiktos informacijos pagrindimo dokumentus;, taip pat šių asmenų atliekamų funkcijų, pareigų, atskaitomybės (hierarchinės) ryšių ir sričių valdymo įmonės viduje ir už jos ribų aprašymą, laiko, kurį kiekvienas iš šių asmenų skiria kiekvienai atsakomybės sričiai, apžvalgą, žmogiškųjų ir techninių išteklių, kurie padeda vykdyti šių asmenų veiklą, aprašymą, valdymo įmonės pavadinimą ir juridinio asmens kodą;“.
3. Pakeisti 6 straipsnio 2 dalies 3 punktą ir jį išdėstyti taip:
„3) veiklos planą, kuriame, be kita ko, yra aprašytos numatomos vykdyti veiklos sritys, pateikta juridinio asmens organizacinė struktūra, taip pat informacija, kaip bus užtikrinamas Reglamento (ES) Nr. 231/2013, šio įstatymo ir jo įgyvendinamųjų teisės aktų laikymasis ir savo pareigų pagal  Reglamento (ES) 2019/2088 3 straipsnio 1 dalį, 6 straipsnio 1 dalies a punktą ir 13 straipsnį vykdymas, taip pat išsamų atitinkamų žmogiškųjų ir techninių išteklių, kuriuos valdymo įmonė naudos šiam tikslui, aprašymą;“.
4. Pakeisti 6 straipsnio 2 dalies 5 punktą ir jį išdėstyti taip:
„5) informaciją apie funkcijų perdavimo ir tolesnio jų perdavimo, įskaitant susitarimus, kuriais kitai įmonei (fiziniam asmeniui) pavedama atlikti dalį valdymo funkcijų ar teikti dalį paslaugų, nurodytų šio įstatymo 4 straipsnio 3 dalyje, tvarką pagal šio įstatymo 14 straipsnį;. Pateikiama informacija turi apimti bent šiuos duomenis:
a) juridinio asmens pavadinimą ir kodą, registruotą buveinę ir priežiūros instituciją, jeigu ji yra, arba fizinio asmens vardą, pavardę, asmens kodą ir pilietybę;
b) išsamų valdymo įmonės ar investicinės bendrovės-valdytojos darbuotojų ir techninių išteklių, kuriuos ji naudoja kasdienėms investicinių priemonių portfelio valdymo ar rizikos valdymo funkcijoms atlikti ir perduotų dalies valdymo funkcijų atlikimo ar paslaugų, nurodytų šio įstatymo 4 straipsnio 3 dalyje, teikimo stebėsenai vykdyti, aprašą;
c) informaciją apie kiekvieną kolektyvinio investavimo subjektą, kurį ji valdo arba ketina valdyti, – trumpą pavedamų investicinių priemonių portfelio valdymo funkcijų aprašymą, nurodant, ar šių funkcijų perdavimas yra dalinis ar visiškas, ir trumpą pavedamų rizikos valdymo funkcijų aprašymą, nurodant, ar šių funkcijų perdavimas yra dalinis ar visiškas;
d) periodinio išsamaus patikrinimo priemonių, kurias valdymo įmonė ketina taikyti perduotų dalies valdymo funkcijų atlikimo ar paslaugų, nurodytų šio įstatymo 4 straipsnio 3 dalyje, teikimo stebėsenai vykdyti, aprašymą.“</v>
      </c>
      <c r="B103" s="4"/>
      <c r="C103" s="4"/>
    </row>
    <row r="104" spans="1:3" ht="10.5" thickBot="1" x14ac:dyDescent="0.4">
      <c r="A104" s="8" t="str">
        <f>'PI skaičiuoklė'!C46</f>
        <v>Dokumentų parengimas</v>
      </c>
      <c r="B104" s="4"/>
      <c r="C104" s="4"/>
    </row>
    <row r="105" spans="1:3" ht="10.5" thickBot="1" x14ac:dyDescent="0.4">
      <c r="A105" s="13"/>
      <c r="B105" s="5" t="s">
        <v>22</v>
      </c>
      <c r="C105" s="5">
        <v>0</v>
      </c>
    </row>
    <row r="106" spans="1:3" ht="10.5" thickBot="1" x14ac:dyDescent="0.4">
      <c r="A106" s="13"/>
      <c r="B106" s="5" t="s">
        <v>23</v>
      </c>
      <c r="C106" s="5">
        <v>0</v>
      </c>
    </row>
    <row r="107" spans="1:3" ht="10.5" thickBot="1" x14ac:dyDescent="0.4">
      <c r="A107" s="48" t="s">
        <v>45</v>
      </c>
      <c r="B107" s="50"/>
      <c r="C107" s="5">
        <f>SUM(C105:C106)</f>
        <v>0</v>
      </c>
    </row>
    <row r="108" spans="1:3" ht="10.5" thickBot="1" x14ac:dyDescent="0.4">
      <c r="A108" s="8" t="str">
        <f>'PI skaičiuoklė'!C47</f>
        <v>Veiksmas A2</v>
      </c>
      <c r="B108" s="4"/>
      <c r="C108" s="4"/>
    </row>
    <row r="109" spans="1:3" ht="10.5" thickBot="1" x14ac:dyDescent="0.4">
      <c r="A109" s="13"/>
      <c r="B109" s="5" t="s">
        <v>24</v>
      </c>
      <c r="C109" s="5">
        <v>0</v>
      </c>
    </row>
    <row r="110" spans="1:3" ht="10.5" thickBot="1" x14ac:dyDescent="0.4">
      <c r="A110" s="13"/>
      <c r="B110" s="5" t="s">
        <v>25</v>
      </c>
      <c r="C110" s="5">
        <v>0</v>
      </c>
    </row>
    <row r="111" spans="1:3" ht="10.5" thickBot="1" x14ac:dyDescent="0.4">
      <c r="A111" s="48" t="s">
        <v>46</v>
      </c>
      <c r="B111" s="50"/>
      <c r="C111" s="5">
        <f>SUM(C109:C110)</f>
        <v>0</v>
      </c>
    </row>
    <row r="112" spans="1:3" ht="10.5" thickBot="1" x14ac:dyDescent="0.4">
      <c r="A112" s="8" t="str">
        <f>'PI skaičiuoklė'!C48</f>
        <v>Veiksmas A3</v>
      </c>
      <c r="B112" s="4"/>
      <c r="C112" s="4"/>
    </row>
    <row r="113" spans="1:3" ht="10.5" thickBot="1" x14ac:dyDescent="0.4">
      <c r="A113" s="13"/>
      <c r="B113" s="5" t="s">
        <v>184</v>
      </c>
      <c r="C113" s="5">
        <v>0</v>
      </c>
    </row>
    <row r="114" spans="1:3" ht="10.5" thickBot="1" x14ac:dyDescent="0.4">
      <c r="A114" s="13"/>
      <c r="B114" s="5" t="s">
        <v>185</v>
      </c>
      <c r="C114" s="5">
        <v>0</v>
      </c>
    </row>
    <row r="115" spans="1:3" ht="10.5" thickBot="1" x14ac:dyDescent="0.4">
      <c r="A115" s="48" t="s">
        <v>234</v>
      </c>
      <c r="B115" s="50"/>
      <c r="C115" s="5">
        <f>SUM(C113:C114)</f>
        <v>0</v>
      </c>
    </row>
    <row r="116" spans="1:3" ht="10.5" thickBot="1" x14ac:dyDescent="0.4">
      <c r="A116" s="13"/>
      <c r="B116" s="5" t="s">
        <v>11</v>
      </c>
      <c r="C116" s="5"/>
    </row>
    <row r="117" spans="1:3" ht="10.5" thickBot="1" x14ac:dyDescent="0.4">
      <c r="A117" s="51" t="s">
        <v>47</v>
      </c>
      <c r="B117" s="53"/>
      <c r="C117" s="35">
        <f>SUM(C107,C111,C115)</f>
        <v>0</v>
      </c>
    </row>
    <row r="118" spans="1:3" ht="409.6" thickBot="1" x14ac:dyDescent="0.4">
      <c r="A118" s="24" t="str">
        <f>'PI skaičiuoklė'!B51</f>
        <v>9 straipsnis. Įstatymo papildymas 13(2) straipsniu
Papildyti Įstatymą 13(2) straipsniu:
„13(2) straipsnis. Likvidumo valdymo priemonės ir jų taikymo sąlygos
2. Siekdama užtikrinti šio įstatymo 13 straipsnio 1 dalies 12 ir 14 punktuose nustatytų reikalavimų laikymąsi, atvirojo tipo kolektyvinio investavimo subjektus valdanti valdymo įmonė, įvertinusi šio straipsnio 1 dalyje nurodytų likvidumo valdymo priemonių tinkamumą taikyti jos valdomo kolektyvinio investavimo subjekto pasirinktai investavimo strategijai, likvidumo pobūdžiui ir išpirkimo politikai, pasirenka bent dvi likvidumo valdymo priemones iš šio straipsnio 1 dalies 2–8 punktuose nurodytų priemonių ir jas įtraukia į kolektyvinio investavimo subjekto steigimo dokumentus, kad galėtų jas taikyti atsižvelgdama į konkretaus kolektyvinio investavimo subjekto investuotojų interesus. Valdymo įmonės pasirinktos likvidumo valdymo priemonės negali būti tik šio straipsnio 1 dalies 5 ir 6 punktuose nurodytos priemonės.  
4. Valdymo įmonė įgyvendina išsamią bet kurios pasirinktos likvidumo valdymo priemonės taikymo ir taikymo sustabdymo politiką ir procedūras, taip pat nustato išsamią tokios priemonės taikymo ir administravimo tvarką. Valdymo įmonė apie pasirinktas šio straipsnio 2 ir 3 dalyse nurodytas priemones ir išsamią priemonių taikymo ir taikymo sustabdymo politiką ir procedūras nedelsdama, ne vėliau kaip per 3 darbo dienas nuo konkrečių likvidumo valdymo priemonių pasirinkimo dienos, praneša priežiūros institucijai.
9. Valdymo įmonė nedelsdama, ne vėliau kaip per 5 darbo dienas nuo atitinkamos likvidumo valdymo priemonės, nurodytos šios dalies 1 ir 2 punktuose, pasirinkimo arba jos taikymo sustabdymo dienos, informuoja priežiūros instituciją šiais atvejais:
1) kai valdymo įmonė taiko šio straipsnio 1 dalies 1 punkte nurodytą likvidumo valdymo priemonę arba sustabdo jos taikymą;
2) kai valdymo įmonė taiko kurią nors iš likvidumo valdymo priemonių, nurodytų šio straipsnio 1 dalies 2–8 punktuose, tokiu būdu, kuris nėra įprastas veiklos būdas, numatytas kolektyvinio investavimo subjekto steigimo dokumentuose, arba sustabdo šios priemonės taikymą.
10. Valdymo įmonė, prieš taikydama šio straipsnio 1 dalies 9 punkte nurodytą likvidumo valdymo priemonę arba sustabdydama jos taikymą, apie tai ne vėliau kaip per 5 darbo dienas nuo šios likvidumo valdymo priemonės pasirinkimo arba jos taikymo sustabdymo dienos praneša priežiūros institucijai.</v>
      </c>
      <c r="B118" s="39"/>
      <c r="C118" s="39"/>
    </row>
    <row r="119" spans="1:3" ht="10.5" thickBot="1" x14ac:dyDescent="0.4">
      <c r="A119" s="8" t="str">
        <f>'PI skaičiuoklė'!C52</f>
        <v>Dokumentų parengimas</v>
      </c>
      <c r="B119" s="39"/>
      <c r="C119" s="39"/>
    </row>
    <row r="120" spans="1:3" ht="10.5" thickBot="1" x14ac:dyDescent="0.4">
      <c r="A120" s="36"/>
      <c r="B120" s="5" t="s">
        <v>26</v>
      </c>
      <c r="C120" s="5">
        <v>0</v>
      </c>
    </row>
    <row r="121" spans="1:3" ht="10.5" thickBot="1" x14ac:dyDescent="0.4">
      <c r="A121" s="13"/>
      <c r="B121" s="5" t="s">
        <v>27</v>
      </c>
      <c r="C121" s="5">
        <v>0</v>
      </c>
    </row>
    <row r="122" spans="1:3" ht="10.5" thickBot="1" x14ac:dyDescent="0.4">
      <c r="A122" s="48" t="s">
        <v>48</v>
      </c>
      <c r="B122" s="50"/>
      <c r="C122" s="5">
        <f>SUM(C120:C121)</f>
        <v>0</v>
      </c>
    </row>
    <row r="123" spans="1:3" ht="10.5" thickBot="1" x14ac:dyDescent="0.4">
      <c r="A123" s="8" t="str">
        <f>'PI skaičiuoklė'!C53</f>
        <v>Informavimas priežiūros instituciją</v>
      </c>
      <c r="B123" s="4"/>
      <c r="C123" s="4"/>
    </row>
    <row r="124" spans="1:3" ht="10.5" thickBot="1" x14ac:dyDescent="0.4">
      <c r="A124" s="13"/>
      <c r="B124" s="5" t="s">
        <v>28</v>
      </c>
      <c r="C124" s="5">
        <v>0</v>
      </c>
    </row>
    <row r="125" spans="1:3" ht="10.5" thickBot="1" x14ac:dyDescent="0.4">
      <c r="A125" s="13"/>
      <c r="B125" s="5" t="s">
        <v>29</v>
      </c>
      <c r="C125" s="5">
        <v>0</v>
      </c>
    </row>
    <row r="126" spans="1:3" ht="10.5" thickBot="1" x14ac:dyDescent="0.4">
      <c r="A126" s="48" t="s">
        <v>49</v>
      </c>
      <c r="B126" s="50"/>
      <c r="C126" s="5">
        <f>SUM(C124:C125)</f>
        <v>0</v>
      </c>
    </row>
    <row r="127" spans="1:3" ht="10.5" thickBot="1" x14ac:dyDescent="0.4">
      <c r="A127" s="8" t="str">
        <f>'PI skaičiuoklė'!C54</f>
        <v>Veiksmas B3</v>
      </c>
      <c r="B127" s="4"/>
      <c r="C127" s="4"/>
    </row>
    <row r="128" spans="1:3" ht="10.5" thickBot="1" x14ac:dyDescent="0.4">
      <c r="A128" s="36"/>
      <c r="B128" s="5" t="s">
        <v>182</v>
      </c>
      <c r="C128" s="5">
        <v>0</v>
      </c>
    </row>
    <row r="129" spans="1:3" ht="10.5" thickBot="1" x14ac:dyDescent="0.4">
      <c r="A129" s="13"/>
      <c r="B129" s="5" t="s">
        <v>183</v>
      </c>
      <c r="C129" s="5">
        <v>0</v>
      </c>
    </row>
    <row r="130" spans="1:3" ht="10.5" thickBot="1" x14ac:dyDescent="0.4">
      <c r="A130" s="48" t="s">
        <v>235</v>
      </c>
      <c r="B130" s="50"/>
      <c r="C130" s="5">
        <f>SUM(C128:C129)</f>
        <v>0</v>
      </c>
    </row>
    <row r="131" spans="1:3" ht="10.5" thickBot="1" x14ac:dyDescent="0.4">
      <c r="A131" s="13"/>
      <c r="B131" s="5" t="s">
        <v>11</v>
      </c>
      <c r="C131" s="5" t="s">
        <v>11</v>
      </c>
    </row>
    <row r="132" spans="1:3" ht="10.5" thickBot="1" x14ac:dyDescent="0.4">
      <c r="A132" s="51" t="s">
        <v>50</v>
      </c>
      <c r="B132" s="53"/>
      <c r="C132" s="35">
        <f>SUM(C122,C126,C130)</f>
        <v>0</v>
      </c>
    </row>
    <row r="133" spans="1:3" ht="180.5" thickBot="1" x14ac:dyDescent="0.4">
      <c r="A133" s="24" t="str">
        <f>'PI skaičiuoklė'!B57</f>
        <v>11 straipsnis. 18 straipsnio pakeitimas
1.	Papildyti 18 straipsnio 1 dalį nauju 1 punktu:
„1) kolektyvinio investavimo subjekto pavadinimą;“.
4. Pakeisti 18 straipsnio 1 dalies 10 punktą ir jį išdėstyti taip:
„10) kolektyvinio investavimo subjekto likvidumo rizikos valdymo aprašą, įskaitant išpirkimo teises tiek įprastinėmis, tiek išskirtinėmis aplinkybėmis, esamų galiojančius išpirkimo susitarimus susitarimų su investuotojais ir pagal šio įstatymo 132 straipsnio 2–6 ir 8 dalis pasirinktas likvidumo valdymo priemones ir jų taikymo sąlygų aprašą;“. 
5. Papildyti 18 straipsnio 1 dalį 131 punktu:
„131) visų įmokų, mokesčių, išlaidų, kuriuos padengia valdymo įmonė ir kurie yra susiję su kolektyvinio investavimo subjekto valdymu ir turi būti tiesiogiai ar netiesiogiai priskiriami konkrečiam kolektyvinio investavimo subjektui, sąrašą;“.</v>
      </c>
      <c r="B133" s="39"/>
      <c r="C133" s="39"/>
    </row>
    <row r="134" spans="1:3" ht="10.5" thickBot="1" x14ac:dyDescent="0.4">
      <c r="A134" s="8" t="str">
        <f>'PI skaičiuoklė'!C58</f>
        <v>Dokumentų parengimas</v>
      </c>
      <c r="B134" s="39"/>
      <c r="C134" s="39"/>
    </row>
    <row r="135" spans="1:3" ht="10.5" thickBot="1" x14ac:dyDescent="0.4">
      <c r="A135" s="13"/>
      <c r="B135" s="5" t="s">
        <v>149</v>
      </c>
      <c r="C135" s="5">
        <v>0</v>
      </c>
    </row>
    <row r="136" spans="1:3" ht="10.5" thickBot="1" x14ac:dyDescent="0.4">
      <c r="A136" s="13"/>
      <c r="B136" s="5" t="s">
        <v>150</v>
      </c>
      <c r="C136" s="5">
        <v>0</v>
      </c>
    </row>
    <row r="137" spans="1:3" ht="12" customHeight="1" thickBot="1" x14ac:dyDescent="0.4">
      <c r="A137" s="48" t="s">
        <v>236</v>
      </c>
      <c r="B137" s="50"/>
      <c r="C137" s="5">
        <f>SUM(C135:C136)</f>
        <v>0</v>
      </c>
    </row>
    <row r="138" spans="1:3" ht="10.5" thickBot="1" x14ac:dyDescent="0.4">
      <c r="A138" s="8" t="str">
        <f>'PI skaičiuoklė'!C59</f>
        <v>Veiksmas C2</v>
      </c>
      <c r="B138" s="4"/>
      <c r="C138" s="4"/>
    </row>
    <row r="139" spans="1:3" ht="10.5" thickBot="1" x14ac:dyDescent="0.4">
      <c r="A139" s="13"/>
      <c r="B139" s="5" t="s">
        <v>151</v>
      </c>
      <c r="C139" s="5">
        <v>0</v>
      </c>
    </row>
    <row r="140" spans="1:3" ht="10.5" thickBot="1" x14ac:dyDescent="0.4">
      <c r="A140" s="13"/>
      <c r="B140" s="5" t="s">
        <v>152</v>
      </c>
      <c r="C140" s="5">
        <v>0</v>
      </c>
    </row>
    <row r="141" spans="1:3" ht="19" customHeight="1" thickBot="1" x14ac:dyDescent="0.4">
      <c r="A141" s="48" t="s">
        <v>237</v>
      </c>
      <c r="B141" s="50"/>
      <c r="C141" s="5">
        <f>SUM(C139:C140)</f>
        <v>0</v>
      </c>
    </row>
    <row r="142" spans="1:3" ht="10.5" thickBot="1" x14ac:dyDescent="0.4">
      <c r="A142" s="8" t="str">
        <f>'PI skaičiuoklė'!C60</f>
        <v>Veiksmas C3</v>
      </c>
      <c r="B142" s="4"/>
      <c r="C142" s="4"/>
    </row>
    <row r="143" spans="1:3" ht="10.5" thickBot="1" x14ac:dyDescent="0.4">
      <c r="A143" s="13"/>
      <c r="B143" s="5" t="s">
        <v>189</v>
      </c>
      <c r="C143" s="5">
        <v>0</v>
      </c>
    </row>
    <row r="144" spans="1:3" ht="10.5" thickBot="1" x14ac:dyDescent="0.4">
      <c r="A144" s="13"/>
      <c r="B144" s="5" t="s">
        <v>190</v>
      </c>
      <c r="C144" s="5">
        <v>0</v>
      </c>
    </row>
    <row r="145" spans="1:3" ht="19" customHeight="1" thickBot="1" x14ac:dyDescent="0.4">
      <c r="A145" s="48" t="s">
        <v>238</v>
      </c>
      <c r="B145" s="50"/>
      <c r="C145" s="5">
        <f>SUM(C143:C144)</f>
        <v>0</v>
      </c>
    </row>
    <row r="146" spans="1:3" ht="10.5" thickBot="1" x14ac:dyDescent="0.4">
      <c r="A146" s="13"/>
      <c r="B146" s="5" t="s">
        <v>11</v>
      </c>
      <c r="C146" s="5"/>
    </row>
    <row r="147" spans="1:3" ht="15" customHeight="1" thickBot="1" x14ac:dyDescent="0.4">
      <c r="A147" s="51" t="s">
        <v>239</v>
      </c>
      <c r="B147" s="53"/>
      <c r="C147" s="35">
        <f>SUM(C137,C141,C145)</f>
        <v>0</v>
      </c>
    </row>
    <row r="148" spans="1:3" ht="11.5" customHeight="1" thickBot="1" x14ac:dyDescent="0.4">
      <c r="A148" s="24" t="str">
        <f>'PI skaičiuoklė'!B63</f>
        <v>12 straipsnis. 19 straipsnio pakeitimas
1. Pakeisti 19 straipsnio 1 dalį ir ją išdėstyti taip: 
3) kolektyvinio investavimo subjekto rizikos, įskaitant rinkos riziką, likvidumo riziką, sandorio šalies riziką, operacinę riziką ir kitas rizikas, pobūdį ir bendrą kolektyvinio investavimo subjekto naudojamo finansinio sverto dydį; 
4) suteiktų paskolų portfelio sudėtį;
5) visas įmokas, mokesčius, išlaidas, tiesiogiai ar netiesiogiai pritaikytus investuotojams, (ši informacija teikiama kartą per metus); 
6) bet kokią patronuojančiąją įmonę, patronuojamąją įmonę ar specialiosios paskirties bendrovę, kurią valdymo įmonė pasitelkia kolektyvinio investavimo subjekto investicijų tikslais arba kuri pasitelkiama valdymo įmonės vardu (ši informacija teikiama kartą per metus).“
3. Papildyti 19 straipsnio 2 dalį 4 punktu:
„4) valstybių narių, kuriose valdymo įmonė arba jos vardu veikiantys subjektai faktiškai platina kolektyvinio investavimo subjekto investicinius vienetus arba akcijas, sąrašą.“
4. Papildyti 19 straipsnį 2(1) dalimi: 
„2(1). Priežiūros institucijai papildomai teikiama informacija apie funkcijų perdavimo tvarką, susijusi su investicinių priemonių portfelio valdymo arba rizikos valdymo funkcijomis, nurodant:
1) juridinio asmens, kuriam buvo pavestos valdymo funkcijos, pavadinimą, buveinę, ar jis turi glaudžių ryšių su valdymo įmone, ar turi licenciją arba yra turto valdymo tikslais reguliuojamas subjektas, jo priežiūros instituciją, taip pat įmonių, kurioms buvo pavestos valdymo funkcijos, kodus, siekiant pateiktą informaciją susieti su kitais priežiūros arba viešai prieinamais duomenų šaltiniais;
2) valdymo įmonės darbuotojų, kurie atlieka kasdienes investicinių priemonių portfelio valdymo ar rizikos valdymo funkcijas, skaičių ir jų darbo laiką;
3) su perduotomis investicinių priemonių portfelio valdymo ir rizikos valdymo funkcijomis susijusios veiklos sąrašą ir aprašą;
4) jeigu buvo perduota investicinių priemonių portfelio valdymo funkcija, kolektyvinio investavimo subjekto turto, kuriam taikoma su portfelio valdymo funkcija susijusi perdavimo tvarka, sumą ir procentinę dalį; 
5) valdymo įmonės darbuotojų, kurie atsakingi už valdymo funkcijų perdavimo tvarkos stebėseną, skaičių ir jų darbo laiką;
6) valdymo įmonės atliekamų periodinių išsamaus patikrinimo peržiūrų, skirtų perduotai veiklai stebėti, skaičių ir datas, nustatytų problemų sąrašą ir, kai aktualu, priemonių, kurių imtasi toms problemoms spręsti, sąrašą ir datą, iki kurios tos priemonės turi būti įgyvendintos;
7) pavestų valdymo funkcijų tolesnio perdavimo tvarką, jeigu tokia tvarka nustatyta. Tokiu atveju pagal šios dalies 1, 3 ir 4 punktus teikiama informacija, susijusi su įmonėmis, kurioms toliau perduodamos valdymo funkcijos, ir informacija apie tolesnę, su perduotomis investicinių priemonių portfelio valdymo ir rizikos valdymo funkcijomis susijusią, veiklą;
8) valdymo funkcijų perdavimo ir tolesnio perdavimo pradžios ir pabaigos laikotarpius.“</v>
      </c>
      <c r="B148" s="39"/>
      <c r="C148" s="39"/>
    </row>
    <row r="149" spans="1:3" ht="10.5" thickBot="1" x14ac:dyDescent="0.4">
      <c r="A149" s="8" t="str">
        <f>'PI skaičiuoklė'!C64</f>
        <v>Dokumentų parengimas</v>
      </c>
      <c r="B149" s="39"/>
      <c r="C149" s="39"/>
    </row>
    <row r="150" spans="1:3" ht="10.5" thickBot="1" x14ac:dyDescent="0.4">
      <c r="A150" s="36"/>
      <c r="B150" s="5" t="s">
        <v>159</v>
      </c>
      <c r="C150" s="5">
        <v>0</v>
      </c>
    </row>
    <row r="151" spans="1:3" ht="10.5" thickBot="1" x14ac:dyDescent="0.4">
      <c r="A151" s="13"/>
      <c r="B151" s="5" t="s">
        <v>160</v>
      </c>
      <c r="C151" s="5">
        <v>0</v>
      </c>
    </row>
    <row r="152" spans="1:3" ht="15" customHeight="1" thickBot="1" x14ac:dyDescent="0.4">
      <c r="A152" s="48" t="s">
        <v>240</v>
      </c>
      <c r="B152" s="50"/>
      <c r="C152" s="5">
        <f>SUM(C150:C151)</f>
        <v>0</v>
      </c>
    </row>
    <row r="153" spans="1:3" ht="10.5" thickBot="1" x14ac:dyDescent="0.4">
      <c r="A153" s="8" t="str">
        <f>'PI skaičiuoklė'!C65</f>
        <v>Informavimas priežiūros instituciją ir investuotojus</v>
      </c>
      <c r="B153" s="4"/>
      <c r="C153" s="4"/>
    </row>
    <row r="154" spans="1:3" ht="10.5" thickBot="1" x14ac:dyDescent="0.4">
      <c r="A154" s="13"/>
      <c r="B154" s="5" t="s">
        <v>161</v>
      </c>
      <c r="C154" s="5">
        <v>0</v>
      </c>
    </row>
    <row r="155" spans="1:3" ht="10.5" thickBot="1" x14ac:dyDescent="0.4">
      <c r="A155" s="13"/>
      <c r="B155" s="5" t="s">
        <v>162</v>
      </c>
      <c r="C155" s="5">
        <v>0</v>
      </c>
    </row>
    <row r="156" spans="1:3" ht="16.5" customHeight="1" thickBot="1" x14ac:dyDescent="0.4">
      <c r="A156" s="48" t="s">
        <v>241</v>
      </c>
      <c r="B156" s="50"/>
      <c r="C156" s="5">
        <f>SUM(C154:C155)</f>
        <v>0</v>
      </c>
    </row>
    <row r="157" spans="1:3" ht="10.5" thickBot="1" x14ac:dyDescent="0.4">
      <c r="A157" s="8" t="str">
        <f>'PI skaičiuoklė'!C66</f>
        <v>Veiksmas D3</v>
      </c>
      <c r="B157" s="4"/>
      <c r="C157" s="4"/>
    </row>
    <row r="158" spans="1:3" ht="10.5" thickBot="1" x14ac:dyDescent="0.4">
      <c r="A158" s="13"/>
      <c r="B158" s="5" t="s">
        <v>192</v>
      </c>
      <c r="C158" s="5">
        <v>0</v>
      </c>
    </row>
    <row r="159" spans="1:3" ht="10.5" thickBot="1" x14ac:dyDescent="0.4">
      <c r="A159" s="13"/>
      <c r="B159" s="5" t="s">
        <v>193</v>
      </c>
      <c r="C159" s="5">
        <v>0</v>
      </c>
    </row>
    <row r="160" spans="1:3" ht="16.5" customHeight="1" thickBot="1" x14ac:dyDescent="0.4">
      <c r="A160" s="48" t="s">
        <v>242</v>
      </c>
      <c r="B160" s="50"/>
      <c r="C160" s="5">
        <f>SUM(C158:C159)</f>
        <v>0</v>
      </c>
    </row>
    <row r="161" spans="1:3" ht="10.5" thickBot="1" x14ac:dyDescent="0.4">
      <c r="A161" s="13"/>
      <c r="B161" s="5" t="s">
        <v>11</v>
      </c>
      <c r="C161" s="5" t="s">
        <v>11</v>
      </c>
    </row>
    <row r="162" spans="1:3" ht="15" customHeight="1" thickBot="1" x14ac:dyDescent="0.4">
      <c r="A162" s="51" t="s">
        <v>243</v>
      </c>
      <c r="B162" s="53"/>
      <c r="C162" s="35">
        <f>SUM(C152,C156,C160)</f>
        <v>0</v>
      </c>
    </row>
    <row r="163" spans="1:3" ht="16.5" customHeight="1" thickBot="1" x14ac:dyDescent="0.4">
      <c r="A163" s="24" t="str">
        <f>'PI skaičiuoklė'!B69</f>
        <v xml:space="preserve">14 straipsnis. 24 straipsnio pakeitimas
1. Papildyti 24 straipsnį 7(1) dalimi:
„7(1). Neatsižvelgiant į šio straipsnio 6 dalį, kolektyvinio investavimo subjekto depozitoriumu gali būti kitoje valstybėje narėje įsteigta įstaiga, nurodyta šio straipsnio 2 dalies 1 punkte, jeigu yra tenkinamos šios sąlygos:
1) priežiūros institucija gavo pagrįstą valdymo įmonės prašymą leisti kolektyvinio investavimo subjekto depozitoriumu paskirti kitoje valstybėje narėje įsteigtą įstaigą, kuriame matyti, kad Lietuvos Respublikoje neteikiamos depozitoriumo paslaugos, kuriomis galėtų būti veiksmingai užtikrinami kolektyvinio investavimo subjekto poreikiai, atsižvelgiant į jo investavimo strategiją, ir
2) kolektyvinio investavimo subjekto nacionalinėje depozitoriumo rinkoje bendra turto, patikėto saugoti, kaip nurodyta šio įstatymo 28 straipsnyje, kitoje valstybėje narėje įsteigtų alternatyviųjų kolektyvinio investavimo subjektų, ir valdomų Europos Sąjungoje licencijuotų valdymo įmonių vardu, suma neviršija 50 milijardų eurų arba lygiavertės sumos bet kuria kita valiuta.“ </v>
      </c>
      <c r="B163" s="4"/>
      <c r="C163" s="4"/>
    </row>
    <row r="164" spans="1:3" ht="10.5" thickBot="1" x14ac:dyDescent="0.4">
      <c r="A164" s="8" t="str">
        <f>'PI skaičiuoklė'!C70</f>
        <v>Dokumentų parengimas</v>
      </c>
      <c r="B164" s="4"/>
      <c r="C164" s="4"/>
    </row>
    <row r="165" spans="1:3" ht="10.5" thickBot="1" x14ac:dyDescent="0.4">
      <c r="A165" s="13"/>
      <c r="B165" s="5" t="s">
        <v>165</v>
      </c>
      <c r="C165" s="5">
        <v>0</v>
      </c>
    </row>
    <row r="166" spans="1:3" ht="10.5" thickBot="1" x14ac:dyDescent="0.4">
      <c r="A166" s="13"/>
      <c r="B166" s="5" t="s">
        <v>166</v>
      </c>
      <c r="C166" s="5">
        <v>0</v>
      </c>
    </row>
    <row r="167" spans="1:3" ht="12" customHeight="1" thickBot="1" x14ac:dyDescent="0.4">
      <c r="A167" s="48" t="s">
        <v>244</v>
      </c>
      <c r="B167" s="50"/>
      <c r="C167" s="5">
        <f>SUM(C165:C166)</f>
        <v>0</v>
      </c>
    </row>
    <row r="168" spans="1:3" ht="10.5" thickBot="1" x14ac:dyDescent="0.4">
      <c r="A168" s="8" t="str">
        <f>'PI skaičiuoklė'!C71</f>
        <v xml:space="preserve">Informavimas priežiūros instituciją </v>
      </c>
      <c r="B168" s="4"/>
      <c r="C168" s="4"/>
    </row>
    <row r="169" spans="1:3" ht="10.5" thickBot="1" x14ac:dyDescent="0.4">
      <c r="A169" s="13"/>
      <c r="B169" s="5" t="s">
        <v>168</v>
      </c>
      <c r="C169" s="5">
        <v>0</v>
      </c>
    </row>
    <row r="170" spans="1:3" ht="10.5" thickBot="1" x14ac:dyDescent="0.4">
      <c r="A170" s="13"/>
      <c r="B170" s="5" t="s">
        <v>167</v>
      </c>
      <c r="C170" s="5">
        <v>0</v>
      </c>
    </row>
    <row r="171" spans="1:3" ht="19" customHeight="1" thickBot="1" x14ac:dyDescent="0.4">
      <c r="A171" s="48" t="s">
        <v>245</v>
      </c>
      <c r="B171" s="50"/>
      <c r="C171" s="5">
        <f>SUM(C169:C170)</f>
        <v>0</v>
      </c>
    </row>
    <row r="172" spans="1:3" ht="10.5" thickBot="1" x14ac:dyDescent="0.4">
      <c r="A172" s="8" t="str">
        <f>'PI skaičiuoklė'!C72</f>
        <v>Veiksmas E3</v>
      </c>
      <c r="B172" s="4"/>
      <c r="C172" s="4"/>
    </row>
    <row r="173" spans="1:3" ht="10.5" thickBot="1" x14ac:dyDescent="0.4">
      <c r="A173" s="13"/>
      <c r="B173" s="5" t="s">
        <v>195</v>
      </c>
      <c r="C173" s="5">
        <v>0</v>
      </c>
    </row>
    <row r="174" spans="1:3" ht="10.5" thickBot="1" x14ac:dyDescent="0.4">
      <c r="A174" s="13"/>
      <c r="B174" s="5" t="s">
        <v>196</v>
      </c>
      <c r="C174" s="5">
        <v>0</v>
      </c>
    </row>
    <row r="175" spans="1:3" ht="19" customHeight="1" thickBot="1" x14ac:dyDescent="0.4">
      <c r="A175" s="48" t="s">
        <v>246</v>
      </c>
      <c r="B175" s="50"/>
      <c r="C175" s="5">
        <f>SUM(C173:C174)</f>
        <v>0</v>
      </c>
    </row>
    <row r="176" spans="1:3" ht="10.5" thickBot="1" x14ac:dyDescent="0.4">
      <c r="A176" s="13"/>
      <c r="B176" s="5" t="s">
        <v>11</v>
      </c>
      <c r="C176" s="5"/>
    </row>
    <row r="177" spans="1:3" ht="15" customHeight="1" thickBot="1" x14ac:dyDescent="0.4">
      <c r="A177" s="51" t="s">
        <v>247</v>
      </c>
      <c r="B177" s="53"/>
      <c r="C177" s="35">
        <f>SUM(C167,C171,C175)</f>
        <v>0</v>
      </c>
    </row>
    <row r="178" spans="1:3" ht="11.5" customHeight="1" thickBot="1" x14ac:dyDescent="0.4">
      <c r="A178" s="24" t="str">
        <f>'PI skaičiuoklė'!B75</f>
        <v>Straipsnis (-iai), punktas (-ai) ir įpareigojimas</v>
      </c>
      <c r="B178" s="4"/>
      <c r="C178" s="4"/>
    </row>
    <row r="179" spans="1:3" ht="10.5" thickBot="1" x14ac:dyDescent="0.4">
      <c r="A179" s="8" t="str">
        <f>'PI skaičiuoklė'!C76</f>
        <v>Veiksmas F1</v>
      </c>
      <c r="B179" s="4"/>
      <c r="C179" s="4"/>
    </row>
    <row r="180" spans="1:3" ht="10.5" thickBot="1" x14ac:dyDescent="0.4">
      <c r="A180" s="36"/>
      <c r="B180" s="5" t="s">
        <v>173</v>
      </c>
      <c r="C180" s="5">
        <v>0</v>
      </c>
    </row>
    <row r="181" spans="1:3" ht="10.5" thickBot="1" x14ac:dyDescent="0.4">
      <c r="A181" s="13"/>
      <c r="B181" s="5" t="s">
        <v>174</v>
      </c>
      <c r="C181" s="5">
        <v>0</v>
      </c>
    </row>
    <row r="182" spans="1:3" ht="15" customHeight="1" thickBot="1" x14ac:dyDescent="0.4">
      <c r="A182" s="48" t="s">
        <v>248</v>
      </c>
      <c r="B182" s="50"/>
      <c r="C182" s="5">
        <f>SUM(C180:C181)</f>
        <v>0</v>
      </c>
    </row>
    <row r="183" spans="1:3" ht="10.5" thickBot="1" x14ac:dyDescent="0.4">
      <c r="A183" s="8" t="str">
        <f>'PI skaičiuoklė'!C77</f>
        <v>Veiksmas F2</v>
      </c>
      <c r="B183" s="4"/>
      <c r="C183" s="4"/>
    </row>
    <row r="184" spans="1:3" ht="10.5" thickBot="1" x14ac:dyDescent="0.4">
      <c r="A184" s="13"/>
      <c r="B184" s="5" t="s">
        <v>175</v>
      </c>
      <c r="C184" s="5">
        <v>0</v>
      </c>
    </row>
    <row r="185" spans="1:3" ht="10.5" thickBot="1" x14ac:dyDescent="0.4">
      <c r="A185" s="13"/>
      <c r="B185" s="5" t="s">
        <v>176</v>
      </c>
      <c r="C185" s="5">
        <v>0</v>
      </c>
    </row>
    <row r="186" spans="1:3" ht="16.5" customHeight="1" thickBot="1" x14ac:dyDescent="0.4">
      <c r="A186" s="48" t="s">
        <v>249</v>
      </c>
      <c r="B186" s="50"/>
      <c r="C186" s="5">
        <f>SUM(C184:C185)</f>
        <v>0</v>
      </c>
    </row>
    <row r="187" spans="1:3" ht="10.5" thickBot="1" x14ac:dyDescent="0.4">
      <c r="A187" s="8" t="str">
        <f>'PI skaičiuoklė'!C78</f>
        <v>Veiksmas F3</v>
      </c>
      <c r="B187" s="4"/>
      <c r="C187" s="4"/>
    </row>
    <row r="188" spans="1:3" ht="10.5" thickBot="1" x14ac:dyDescent="0.4">
      <c r="A188" s="13"/>
      <c r="B188" s="5" t="s">
        <v>186</v>
      </c>
      <c r="C188" s="5">
        <v>0</v>
      </c>
    </row>
    <row r="189" spans="1:3" ht="10.5" thickBot="1" x14ac:dyDescent="0.4">
      <c r="A189" s="13"/>
      <c r="B189" s="5" t="s">
        <v>187</v>
      </c>
      <c r="C189" s="5">
        <v>0</v>
      </c>
    </row>
    <row r="190" spans="1:3" ht="16.5" customHeight="1" thickBot="1" x14ac:dyDescent="0.4">
      <c r="A190" s="48" t="s">
        <v>250</v>
      </c>
      <c r="B190" s="50"/>
      <c r="C190" s="5">
        <f>SUM(C188:C189)</f>
        <v>0</v>
      </c>
    </row>
    <row r="191" spans="1:3" ht="10.5" thickBot="1" x14ac:dyDescent="0.4">
      <c r="A191" s="13"/>
      <c r="B191" s="5" t="s">
        <v>11</v>
      </c>
      <c r="C191" s="5" t="s">
        <v>11</v>
      </c>
    </row>
    <row r="192" spans="1:3" ht="15" customHeight="1" thickBot="1" x14ac:dyDescent="0.4">
      <c r="A192" s="51" t="s">
        <v>251</v>
      </c>
      <c r="B192" s="53"/>
      <c r="C192" s="35">
        <f>SUM(C182,C186,C190)</f>
        <v>0</v>
      </c>
    </row>
  </sheetData>
  <mergeCells count="50">
    <mergeCell ref="A182:B182"/>
    <mergeCell ref="A186:B186"/>
    <mergeCell ref="A190:B190"/>
    <mergeCell ref="A192:B192"/>
    <mergeCell ref="A162:B162"/>
    <mergeCell ref="A167:B167"/>
    <mergeCell ref="A171:B171"/>
    <mergeCell ref="A175:B175"/>
    <mergeCell ref="A177:B177"/>
    <mergeCell ref="A145:B145"/>
    <mergeCell ref="A147:B147"/>
    <mergeCell ref="A152:B152"/>
    <mergeCell ref="A156:B156"/>
    <mergeCell ref="A160:B160"/>
    <mergeCell ref="A137:B137"/>
    <mergeCell ref="A141:B141"/>
    <mergeCell ref="A122:B122"/>
    <mergeCell ref="A126:B126"/>
    <mergeCell ref="A132:B132"/>
    <mergeCell ref="A87:B87"/>
    <mergeCell ref="A91:B91"/>
    <mergeCell ref="A93:B93"/>
    <mergeCell ref="A115:B115"/>
    <mergeCell ref="A130:B130"/>
    <mergeCell ref="A68:B68"/>
    <mergeCell ref="A72:B72"/>
    <mergeCell ref="A76:B76"/>
    <mergeCell ref="A78:B78"/>
    <mergeCell ref="A83:B83"/>
    <mergeCell ref="A48:B48"/>
    <mergeCell ref="A53:B53"/>
    <mergeCell ref="A57:B57"/>
    <mergeCell ref="A61:B61"/>
    <mergeCell ref="A63:B63"/>
    <mergeCell ref="A1:C1"/>
    <mergeCell ref="A100:C100"/>
    <mergeCell ref="A107:B107"/>
    <mergeCell ref="A111:B111"/>
    <mergeCell ref="A117:B117"/>
    <mergeCell ref="A33:B33"/>
    <mergeCell ref="A8:B8"/>
    <mergeCell ref="A12:B12"/>
    <mergeCell ref="A18:B18"/>
    <mergeCell ref="A23:B23"/>
    <mergeCell ref="A27:B27"/>
    <mergeCell ref="A16:B16"/>
    <mergeCell ref="A31:B31"/>
    <mergeCell ref="A38:B38"/>
    <mergeCell ref="A42:B42"/>
    <mergeCell ref="A46:B4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as" ma:contentTypeID="0x01010002F31A8F31CD2D458B1820EC8E9439A8" ma:contentTypeVersion="4" ma:contentTypeDescription="Kurkite naują dokumentą." ma:contentTypeScope="" ma:versionID="0b8e69b05e37bb016ce66936420bb9f9">
  <xsd:schema xmlns:xsd="http://www.w3.org/2001/XMLSchema" xmlns:xs="http://www.w3.org/2001/XMLSchema" xmlns:p="http://schemas.microsoft.com/office/2006/metadata/properties" xmlns:ns3="2e073065-020e-4dce-99c7-95e5c43123bb" targetNamespace="http://schemas.microsoft.com/office/2006/metadata/properties" ma:root="true" ma:fieldsID="e3781e86f90e9808efb857dffe9517c8" ns3:_="">
    <xsd:import namespace="2e073065-020e-4dce-99c7-95e5c43123b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073065-020e-4dce-99c7-95e5c43123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49A1B8-5C13-4E29-B3DA-24B0C0F80DFE}">
  <ds:schemaRefs>
    <ds:schemaRef ds:uri="http://schemas.microsoft.com/office/2006/documentManagement/types"/>
    <ds:schemaRef ds:uri="http://purl.org/dc/terms/"/>
    <ds:schemaRef ds:uri="http://purl.org/dc/elements/1.1/"/>
    <ds:schemaRef ds:uri="http://schemas.openxmlformats.org/package/2006/metadata/core-properties"/>
    <ds:schemaRef ds:uri="http://schemas.microsoft.com/office/infopath/2007/PartnerControls"/>
    <ds:schemaRef ds:uri="http://purl.org/dc/dcmitype/"/>
    <ds:schemaRef ds:uri="http://www.w3.org/XML/1998/namespace"/>
    <ds:schemaRef ds:uri="http://schemas.microsoft.com/office/2006/metadata/properties"/>
    <ds:schemaRef ds:uri="2e073065-020e-4dce-99c7-95e5c43123bb"/>
  </ds:schemaRefs>
</ds:datastoreItem>
</file>

<file path=customXml/itemProps2.xml><?xml version="1.0" encoding="utf-8"?>
<ds:datastoreItem xmlns:ds="http://schemas.openxmlformats.org/officeDocument/2006/customXml" ds:itemID="{D45079EF-3808-467A-9E62-6FF5AE093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073065-020e-4dce-99c7-95e5c4312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C1A6D7-905F-475A-B17F-3B15D109AA66}">
  <ds:schemaRefs>
    <ds:schemaRef ds:uri="http://schemas.microsoft.com/sharepoint/v3/contenttype/forms"/>
  </ds:schemaRefs>
</ds:datastoreItem>
</file>

<file path=docMetadata/LabelInfo.xml><?xml version="1.0" encoding="utf-8"?>
<clbl:labelList xmlns:clbl="http://schemas.microsoft.com/office/2020/mipLabelMetadata">
  <clbl:label id="{7bce49ad-6e13-4667-9698-89b6274ba9f6}" enabled="0" method="" siteId="{7bce49ad-6e13-4667-9698-89b6274ba9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5</vt:i4>
      </vt:variant>
    </vt:vector>
  </HeadingPairs>
  <TitlesOfParts>
    <vt:vector size="5" baseType="lpstr">
      <vt:lpstr>PI skaičiuoklė</vt:lpstr>
      <vt:lpstr>Išlaidos darbuotojams</vt:lpstr>
      <vt:lpstr>Išlaidos investicijoms</vt:lpstr>
      <vt:lpstr>Išlaidos medžiagoms</vt:lpstr>
      <vt:lpstr>Išlaidos paslaugoms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Danguolė Salžiūnienė</dc:creator>
  <cp:lastModifiedBy>Regina Kiselienė</cp:lastModifiedBy>
  <cp:lastPrinted>2020-06-30T05:46:20Z</cp:lastPrinted>
  <dcterms:created xsi:type="dcterms:W3CDTF">2017-11-29T09:20:31Z</dcterms:created>
  <dcterms:modified xsi:type="dcterms:W3CDTF">2026-09-18T07:32:29Z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0x01010002F31A8F31CD2D458B1820EC8E9439A8</vt:lpwstr>
  </property>
</Properties>
</file>