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65D9A98D-58F2-4923-A1AF-BC8EC83AE28F}" xr6:coauthVersionLast="47" xr6:coauthVersionMax="47" xr10:uidLastSave="{00000000-0000-0000-0000-000000000000}"/>
  <bookViews>
    <workbookView xWindow="-110" yWindow="-110" windowWidth="25820" windowHeight="13900"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6" i="11" l="1"/>
  <c r="C54" i="11"/>
  <c r="C50" i="11"/>
  <c r="C45" i="11"/>
  <c r="C43" i="11"/>
  <c r="C39" i="11"/>
  <c r="C25" i="11"/>
  <c r="C23" i="11"/>
  <c r="C19" i="11"/>
  <c r="C14" i="11"/>
  <c r="C12" i="11"/>
  <c r="C8" i="11"/>
  <c r="E57" i="12"/>
  <c r="E55" i="12"/>
  <c r="E51" i="12"/>
  <c r="E46" i="12"/>
  <c r="E44" i="12"/>
  <c r="E40" i="12"/>
  <c r="E25" i="12"/>
  <c r="E23" i="12"/>
  <c r="E19" i="12"/>
  <c r="I12" i="10" s="1"/>
  <c r="E14" i="12"/>
  <c r="E12" i="12"/>
  <c r="E8" i="12"/>
  <c r="D54" i="14"/>
  <c r="D52" i="14"/>
  <c r="D48" i="14"/>
  <c r="D43" i="14"/>
  <c r="D41" i="14"/>
  <c r="D37" i="14"/>
  <c r="D25" i="14"/>
  <c r="D23" i="14"/>
  <c r="G13" i="10" s="1"/>
  <c r="D19" i="14"/>
  <c r="G12" i="10" s="1"/>
  <c r="D14" i="14"/>
  <c r="D12" i="14"/>
  <c r="D8" i="14"/>
  <c r="G58" i="15"/>
  <c r="G57" i="15"/>
  <c r="G52" i="15"/>
  <c r="G46" i="15"/>
  <c r="G45" i="15"/>
  <c r="G40" i="15"/>
  <c r="G27" i="15"/>
  <c r="G26" i="15"/>
  <c r="G21" i="15"/>
  <c r="F12" i="10" s="1"/>
  <c r="G14" i="15"/>
  <c r="H12" i="10"/>
  <c r="F13" i="10"/>
  <c r="H13" i="10"/>
  <c r="I13" i="10"/>
  <c r="D51" i="14"/>
  <c r="D50" i="14"/>
  <c r="D47" i="14"/>
  <c r="D46" i="14"/>
  <c r="D40" i="14"/>
  <c r="D39" i="14"/>
  <c r="D36" i="14"/>
  <c r="D35" i="14"/>
  <c r="D22" i="14"/>
  <c r="D21" i="14"/>
  <c r="D18" i="14"/>
  <c r="D17" i="14"/>
  <c r="D11" i="14"/>
  <c r="D10" i="14"/>
  <c r="D7" i="14"/>
  <c r="D6" i="14"/>
  <c r="J13" i="10" l="1"/>
  <c r="K13" i="10" s="1"/>
  <c r="J12" i="10"/>
  <c r="K12" i="10" s="1"/>
  <c r="I21" i="10"/>
  <c r="I20" i="10"/>
  <c r="H8" i="10"/>
  <c r="A51" i="11"/>
  <c r="A47" i="11"/>
  <c r="A46" i="11"/>
  <c r="A40" i="11"/>
  <c r="A36" i="11"/>
  <c r="A35" i="11"/>
  <c r="A20" i="11"/>
  <c r="A16" i="11"/>
  <c r="A15" i="11"/>
  <c r="A9" i="11"/>
  <c r="A5" i="11"/>
  <c r="A4" i="11"/>
  <c r="A52" i="12"/>
  <c r="A48" i="12"/>
  <c r="A47" i="12"/>
  <c r="A41" i="12"/>
  <c r="A37" i="12"/>
  <c r="A36" i="12"/>
  <c r="A20" i="12"/>
  <c r="A16" i="12"/>
  <c r="A15" i="12"/>
  <c r="A9" i="12"/>
  <c r="A5" i="12"/>
  <c r="A4" i="12"/>
  <c r="A49" i="14"/>
  <c r="A45" i="14"/>
  <c r="A44" i="14"/>
  <c r="A38" i="14"/>
  <c r="A34" i="14"/>
  <c r="A33" i="14"/>
  <c r="A53" i="15"/>
  <c r="A48" i="15"/>
  <c r="A47" i="15"/>
  <c r="A41" i="15"/>
  <c r="A36" i="15"/>
  <c r="A35" i="15"/>
  <c r="A22" i="15"/>
  <c r="A17" i="15"/>
  <c r="A16" i="15"/>
  <c r="A4" i="15"/>
  <c r="A15" i="14"/>
  <c r="A4" i="14"/>
  <c r="A20" i="14"/>
  <c r="A16" i="14"/>
  <c r="A9" i="14"/>
  <c r="A5" i="14"/>
  <c r="A10" i="15"/>
  <c r="A5" i="15"/>
  <c r="I26" i="10"/>
  <c r="E54" i="12"/>
  <c r="E53" i="12"/>
  <c r="H26" i="10" s="1"/>
  <c r="E50" i="12"/>
  <c r="E49" i="12"/>
  <c r="E43" i="12"/>
  <c r="E42" i="12"/>
  <c r="H21" i="10" s="1"/>
  <c r="E39" i="12"/>
  <c r="E38" i="12"/>
  <c r="H20" i="10" s="1"/>
  <c r="G55" i="15"/>
  <c r="G54" i="15"/>
  <c r="G50" i="15"/>
  <c r="G49" i="15"/>
  <c r="G43" i="15"/>
  <c r="G42" i="15"/>
  <c r="G38" i="15"/>
  <c r="G37" i="15"/>
  <c r="L15" i="10" l="1"/>
  <c r="G21" i="10"/>
  <c r="G20" i="10"/>
  <c r="I25" i="10"/>
  <c r="F20" i="10"/>
  <c r="F26" i="10"/>
  <c r="G26" i="10"/>
  <c r="F25" i="10"/>
  <c r="G24" i="15"/>
  <c r="G23" i="15"/>
  <c r="G19" i="15"/>
  <c r="G18" i="15"/>
  <c r="G12" i="15"/>
  <c r="G11" i="15"/>
  <c r="G7" i="15"/>
  <c r="G6" i="15"/>
  <c r="G9" i="15" s="1"/>
  <c r="G15" i="15" s="1"/>
  <c r="E22" i="12"/>
  <c r="E21" i="12"/>
  <c r="E18" i="12"/>
  <c r="E17" i="12"/>
  <c r="E11" i="12"/>
  <c r="E10" i="12"/>
  <c r="E7" i="12"/>
  <c r="E6" i="12"/>
  <c r="I8" i="10"/>
  <c r="J26" i="10" l="1"/>
  <c r="K26" i="10" s="1"/>
  <c r="J20" i="10"/>
  <c r="K20" i="10" s="1"/>
  <c r="H25" i="10"/>
  <c r="J25" i="10" s="1"/>
  <c r="G25" i="10"/>
  <c r="F21" i="10"/>
  <c r="I7" i="10"/>
  <c r="F8" i="10"/>
  <c r="F7" i="10"/>
  <c r="J21" i="10" l="1"/>
  <c r="K21" i="10"/>
  <c r="K25" i="10"/>
  <c r="H7" i="10"/>
  <c r="G7" i="10"/>
  <c r="G8" i="10"/>
  <c r="J7" i="10" l="1"/>
  <c r="K7" i="10"/>
  <c r="J8" i="10"/>
  <c r="K8" i="10" s="1"/>
  <c r="L23" i="10"/>
  <c r="L28" i="10"/>
  <c r="L30" i="10" l="1"/>
  <c r="L10" i="10"/>
  <c r="L17" i="10" s="1"/>
  <c r="L31" i="10" s="1"/>
</calcChain>
</file>

<file path=xl/sharedStrings.xml><?xml version="1.0" encoding="utf-8"?>
<sst xmlns="http://schemas.openxmlformats.org/spreadsheetml/2006/main" count="250" uniqueCount="106">
  <si>
    <t>Eil. Nr. </t>
  </si>
  <si>
    <t>Tikslinė grupė (T) (ūkio subjektų skaičius, vnt.)</t>
  </si>
  <si>
    <t>Išlaidos darbuotojams (D), Eur</t>
  </si>
  <si>
    <t>Išlaidos investicijoms (I), Eur</t>
  </si>
  <si>
    <t>Išlaidos medžiagoms (M), Eur</t>
  </si>
  <si>
    <t>1.</t>
  </si>
  <si>
    <t>1.1. </t>
  </si>
  <si>
    <t>1.1.1.</t>
  </si>
  <si>
    <t>1.1.2.</t>
  </si>
  <si>
    <t>Veiksmas A2</t>
  </si>
  <si>
    <t>...</t>
  </si>
  <si>
    <t> 1.2.</t>
  </si>
  <si>
    <t>1.2.1.</t>
  </si>
  <si>
    <t>Veiksmas B1</t>
  </si>
  <si>
    <t>1.2.2.</t>
  </si>
  <si>
    <t>Veiksmas B2</t>
  </si>
  <si>
    <t>....</t>
  </si>
  <si>
    <t>Straipsnis (-iai), punktas (-ai) ir įpareigojimas</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</si>
  <si>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</si>
  <si>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</si>
  <si>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</si>
  <si>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</si>
  <si>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</si>
  <si>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</si>
  <si>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</si>
  <si>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</si>
  <si>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</si>
  <si>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</si>
  <si>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</si>
  <si>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</si>
  <si>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</si>
  <si>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</si>
  <si>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</si>
  <si>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</si>
  <si>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</si>
  <si>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</si>
  <si>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</si>
  <si>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</si>
  <si>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</si>
  <si>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</si>
  <si>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</si>
  <si>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</si>
  <si>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</si>
  <si>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</si>
  <si>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</si>
  <si>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</si>
  <si>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</si>
  <si>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</si>
  <si>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</si>
  <si>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</si>
  <si>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t>
  </si>
  <si>
    <t>2.</t>
  </si>
  <si>
    <t>2.1. </t>
  </si>
  <si>
    <t>2.1.1.</t>
  </si>
  <si>
    <t>2.1.2.</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</si>
  <si>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</si>
  <si>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</si>
  <si>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</si>
  <si>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</si>
  <si>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</si>
  <si>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</si>
  <si>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</si>
  <si>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</si>
  <si>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</si>
  <si>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</si>
  <si>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</si>
  <si>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</si>
  <si>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</si>
  <si>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</si>
  <si>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</si>
  <si>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</si>
  <si>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</si>
  <si>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</si>
  <si>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</si>
  <si>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</si>
  <si>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</si>
  <si>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</si>
  <si>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</si>
  <si>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</si>
  <si>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</si>
  <si>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</si>
  <si>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</si>
  <si>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</si>
  <si>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</si>
  <si>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</si>
  <si>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</si>
  <si>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</si>
  <si>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</si>
  <si>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</si>
  <si>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</si>
  <si>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</si>
  <si>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</si>
  <si>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</si>
  <si>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</si>
  <si>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</si>
  <si>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</si>
  <si>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Kolektyvinio investavimo subjektų įstatymo Nr. IX-1709 4, 5, 6, 9, 10, 11, 21, 27, 28, 301, 37, 52, 79, 86, 165, 166, 171, 172 straipsnių, Įstatymo priedo pakeitimo ir Įstatymo papildymo 11(1) straipsniu įstatymo projektas</t>
  </si>
  <si>
    <r>
      <rPr>
        <b/>
        <i/>
        <sz val="8"/>
        <color rgb="FF000000"/>
        <rFont val="Verdana"/>
        <family val="2"/>
        <charset val="186"/>
      </rPr>
      <t>9 straipsnis. Valdymo įmonių ir investicinių bendrovių valdymas ir vadovai bei investicinius sprendimus priimantys asmenys</t>
    </r>
    <r>
      <rPr>
        <i/>
        <sz val="8"/>
        <color rgb="FF000000"/>
        <rFont val="Verdana"/>
        <family val="2"/>
        <charset val="186"/>
      </rPr>
      <t xml:space="preserve">
5. Valdymo įmonė privalo iš anksto pranešti priežiūros institucijai apie visus būsimus valdymo įmonės vadovų ir investicinius sprendimus priimančių asmenų pasikeitimus ir kartu pateikti priežiūros institucijos nustatytą informaciją, reikalingą įvertinti, ar iš naujo išrinkti ar planuojami rinkti vadovai ir investicinius sprendimus priimantys asmenys atitinka šio straipsnio 4 dalyje nustatytus reputacijos, kvalifikacijos ir darbo patirties reikalavimus. Išrinkti valdymo įmonės vadovai ir paskirti investicinius sprendimus priimantys asmenys gali pradėti eiti pareigas tik po to, kai priežiūros institucija pritaria jų kandidatūroms.</t>
    </r>
  </si>
  <si>
    <t>Informavimas priežiūros instituciją</t>
  </si>
  <si>
    <r>
      <rPr>
        <b/>
        <i/>
        <sz val="8"/>
        <color rgb="FF000000"/>
        <rFont val="Verdana"/>
        <family val="2"/>
        <charset val="186"/>
      </rPr>
      <t>5 straipsnis. 9 straipsnio pakeitimas</t>
    </r>
    <r>
      <rPr>
        <i/>
        <sz val="8"/>
        <color rgb="FF000000"/>
        <rFont val="Verdana"/>
        <family val="2"/>
        <charset val="186"/>
      </rPr>
      <t xml:space="preserve">
Pakeisti 9 straipsnį ir jį išdėstyti taip: 
„9 straipsnis. Valdymo įmonių ir investicinių bendrovių valdymas ir vadovai bei investicinius sprendimus priimantys asmenys
5. Valdymo įmonė ir investicinė bendrovė-valdytoja privalo iš anksto pranešti priežiūros institucijai apie visus būsimus vadovų ir investicinius sprendimus priimančių asmenų pasikeitimus, išskyrus šio straipsnio 8 dalyje nurodytus atvejus, kai pranešimas nėra reikalingas, ir kartu pateikti priežiūros institucijos nustatytą informaciją, reikalingą įvertinti, ar iš naujo išrinkti ar planuojami rinkti vadovai ir iš naujo paskirti ar numatomi paskirti investicinius sprendimus priimantys asmenys atitinka šio straipsnio 4 dalyje nustatytus reikalavimus. Išrinkti vadovai ir paskirti investicinius sprendimus priimantys asmenys gali pradėti eiti pareigas tik po to, kai priežiūros institucija pritaria jų kandidatūroms.
8. Laikoma, kad priežiūros institucija pritaria iš naujo išrinktų ar planuojamų rinkti vadovų ir paskirtų ar numatomų paskirti investicinius sprendimus priimančių asmenų kandidatūroms, jeigu tenkinamos visos šios sąlygos:
1) asmuo renkamas ar skiriamas į naujas pareigas toje pačioje valdymo įmonėje ar investicinėje bendrovėje-valdytojoje, kurioje jo kandidatūra jau buvo įvertinta priežiūros institucijos ir jai pritarta, arba pakartotinai renkamas ar skiriamas į tas pačias pareigas toje pačioje valdymo įmonėje ar investicinėje bendrovėje-valdytojoje ir išrinkimo ar paskyrimo į naujas ar tas pačias pareigas metu atitinka šio straipsnio 4 dalyje nustatytus reikalavimus;
2) asmuo renkamas arba skiriamas, kai saugiai ir patikimai valdymo įmonės ar investicinės bendrovės-valdytojos veiklai užtikrinti būtina nedelsiant išrinkti arba paskirti jos vadovus ar investicinius sprendimus priimančius asmenis ir dėl to valdymo įmonė ar investicinė bendrovė-valdytoja negali iš anksto pranešti priežiūros institucijai apie numatomus vadovų ar investicinius sprendimus priimančių asmenų pasikeitimus.
9. Valdymo įmonė ir investicinė bendrovė-valdytoja, šio straipsnio 8 dalyje nurodytais atvejais išrinkusi vadovus arba paskyrusi investicinius sprendimus priimančius asmenis, apie tai turi pranešti priežiūros institucijai jos nustatyta tvarka ir terminais.</t>
    </r>
  </si>
  <si>
    <t>Lietuvos Respublikos kolektyvinio investavimo subjektų įstatymas, Nr. IX-1709</t>
  </si>
  <si>
    <t>Nacionalinis teisės aktas</t>
  </si>
  <si>
    <t>241 Finansų specialistai</t>
  </si>
  <si>
    <t>Finansų rinkų politikos departamento Kapitalo rinkų skyriaus vyr. specialistė Ieva Vaštakaitė</t>
  </si>
  <si>
    <t>Bendras projektu (KISĮ) sukeliamas administracinės naštos pokytis</t>
  </si>
  <si>
    <t>(3 excelinių failų pokyčio suma)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</si>
</sst>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12"/>
      <color theme="1"/>
      <name val="Verdana"/>
      <family val="2"/>
      <charset val="186"/>
    </font>
    <font>
      <b/>
      <sz val="8"/>
      <color theme="1"/>
      <name val="Verdana"/>
      <family val="2"/>
      <charset val="186"/>
    </font>
    <font>
      <b/>
      <sz val="8"/>
      <color theme="0"/>
      <name val="Verdana"/>
      <family val="2"/>
      <charset val="186"/>
    </font>
    <font>
      <b/>
      <i/>
      <sz val="8"/>
      <color rgb="FF000000"/>
      <name val="Verdana"/>
      <family val="2"/>
      <charset val="186"/>
    </font>
    <font>
      <sz val="10"/>
      <color rgb="FF000000"/>
      <name val="Aptos"/>
      <family val="2"/>
    </font>
    <font>
      <sz val="8"/>
      <color rgb="FFFF0000"/>
      <name val="Verdana"/>
      <family val="2"/>
      <charset val="186"/>
    </font>
  </fonts>
  <fills count="10">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s>
  <cellStyleXfs count="1">
    <xf numFmtId="0" fontId="0" fillId="0" borderId="0"/>
  </cellStyleXfs>
  <cellXfs count="79">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2" borderId="5" xfId="0" applyFont="1" applyFill="1" applyBorder="1" applyAlignment="1">
      <alignment vertical="top" wrapText="1"/>
    </xf>
    <xf numFmtId="0" fontId="3" fillId="0" borderId="5" xfId="0" applyFont="1" applyBorder="1" applyAlignment="1">
      <alignment vertical="top" wrapText="1"/>
    </xf>
    <xf numFmtId="0" fontId="3" fillId="3" borderId="5" xfId="0" applyFont="1" applyFill="1" applyBorder="1" applyAlignment="1">
      <alignment vertical="top" wrapText="1"/>
    </xf>
    <xf numFmtId="0" fontId="3" fillId="2" borderId="5" xfId="0" applyFont="1" applyFill="1" applyBorder="1" applyAlignment="1">
      <alignment horizontal="right" vertical="top" wrapText="1"/>
    </xf>
    <xf numFmtId="0" fontId="3" fillId="0" borderId="2" xfId="0" applyFont="1" applyBorder="1" applyAlignment="1">
      <alignment horizontal="right" vertical="top" wrapText="1"/>
    </xf>
    <xf numFmtId="0" fontId="3" fillId="4"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8" fillId="6" borderId="8" xfId="0" applyFont="1" applyFill="1" applyBorder="1" applyAlignment="1">
      <alignment horizontal="left" vertical="top"/>
    </xf>
    <xf numFmtId="0" fontId="8" fillId="6" borderId="1" xfId="0" applyFont="1" applyFill="1" applyBorder="1" applyAlignment="1">
      <alignment vertical="top" wrapText="1"/>
    </xf>
    <xf numFmtId="0" fontId="8" fillId="6" borderId="1" xfId="0" applyFont="1" applyFill="1" applyBorder="1" applyAlignment="1">
      <alignment horizontal="center" vertical="top" wrapText="1"/>
    </xf>
    <xf numFmtId="0" fontId="8" fillId="6" borderId="4" xfId="0" applyFont="1" applyFill="1" applyBorder="1" applyAlignment="1">
      <alignment vertical="top" wrapText="1"/>
    </xf>
    <xf numFmtId="0" fontId="8" fillId="7" borderId="1" xfId="0" applyFont="1" applyFill="1" applyBorder="1" applyAlignment="1">
      <alignment horizontal="center" vertical="top" wrapText="1"/>
    </xf>
    <xf numFmtId="0" fontId="2" fillId="8" borderId="8" xfId="0" applyFont="1" applyFill="1" applyBorder="1" applyAlignment="1">
      <alignment vertical="top" wrapText="1"/>
    </xf>
    <xf numFmtId="0" fontId="8" fillId="9" borderId="2" xfId="0" applyFont="1" applyFill="1" applyBorder="1" applyAlignment="1">
      <alignment vertical="top" wrapText="1"/>
    </xf>
    <xf numFmtId="0" fontId="7" fillId="0" borderId="0" xfId="0" applyFont="1" applyAlignment="1">
      <alignment vertical="top"/>
    </xf>
    <xf numFmtId="0" fontId="8" fillId="7" borderId="10" xfId="0" applyFont="1" applyFill="1" applyBorder="1" applyAlignment="1">
      <alignment horizontal="center" vertical="top"/>
    </xf>
    <xf numFmtId="0" fontId="2" fillId="8" borderId="5" xfId="0" applyFont="1" applyFill="1" applyBorder="1" applyAlignment="1">
      <alignment horizontal="center" vertical="top" wrapText="1"/>
    </xf>
    <xf numFmtId="0" fontId="4" fillId="0" borderId="2" xfId="0" applyFont="1" applyBorder="1" applyAlignment="1">
      <alignment vertical="top" wrapText="1"/>
    </xf>
    <xf numFmtId="0" fontId="3" fillId="2"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2" fillId="5" borderId="8"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2" xfId="0" applyFont="1" applyFill="1" applyBorder="1" applyAlignment="1">
      <alignment horizontal="center" vertical="top" wrapText="1"/>
    </xf>
    <xf numFmtId="0" fontId="8" fillId="7" borderId="5" xfId="0" applyFont="1" applyFill="1" applyBorder="1" applyAlignment="1">
      <alignment horizontal="center" vertical="top" wrapText="1"/>
    </xf>
    <xf numFmtId="0" fontId="3" fillId="4" borderId="0" xfId="0" applyFont="1" applyFill="1" applyAlignment="1">
      <alignment vertical="top" wrapText="1"/>
    </xf>
    <xf numFmtId="0" fontId="2" fillId="2" borderId="5" xfId="0" applyFont="1" applyFill="1" applyBorder="1" applyAlignment="1">
      <alignment vertical="top" wrapText="1"/>
    </xf>
    <xf numFmtId="0" fontId="2" fillId="0" borderId="2" xfId="0" applyFont="1" applyBorder="1" applyAlignment="1">
      <alignment vertical="top" wrapText="1"/>
    </xf>
    <xf numFmtId="0" fontId="2" fillId="4" borderId="0" xfId="0" applyFont="1" applyFill="1" applyAlignment="1">
      <alignment vertical="top" wrapText="1"/>
    </xf>
    <xf numFmtId="0" fontId="3" fillId="5" borderId="5" xfId="0" applyFont="1" applyFill="1" applyBorder="1" applyAlignment="1">
      <alignment vertical="top" wrapText="1"/>
    </xf>
    <xf numFmtId="0" fontId="3" fillId="5" borderId="5" xfId="0" applyFont="1" applyFill="1" applyBorder="1" applyAlignment="1">
      <alignment horizontal="right" vertical="top" wrapText="1"/>
    </xf>
    <xf numFmtId="0" fontId="5" fillId="5" borderId="5" xfId="0" applyFont="1" applyFill="1" applyBorder="1" applyAlignment="1">
      <alignment vertical="top" wrapText="1"/>
    </xf>
    <xf numFmtId="0" fontId="3" fillId="5" borderId="5" xfId="0" applyFont="1" applyFill="1" applyBorder="1" applyAlignment="1">
      <alignment horizontal="center" vertical="top" wrapText="1"/>
    </xf>
    <xf numFmtId="0" fontId="10" fillId="0" borderId="0" xfId="0" applyFont="1" applyAlignment="1">
      <alignment vertical="center"/>
    </xf>
    <xf numFmtId="0" fontId="11" fillId="0" borderId="0" xfId="0" applyFont="1" applyAlignment="1">
      <alignment vertical="top"/>
    </xf>
    <xf numFmtId="0" fontId="7" fillId="0" borderId="8" xfId="0" applyFont="1" applyBorder="1" applyAlignment="1">
      <alignment vertical="top" wrapText="1"/>
    </xf>
    <xf numFmtId="0" fontId="6" fillId="7" borderId="8" xfId="0" applyFont="1" applyFill="1" applyBorder="1" applyAlignment="1">
      <alignment horizontal="center" vertical="top"/>
    </xf>
    <xf numFmtId="0" fontId="6" fillId="5" borderId="11" xfId="0" applyFont="1" applyFill="1" applyBorder="1" applyAlignment="1">
      <alignment horizontal="left" vertical="top"/>
    </xf>
    <xf numFmtId="0" fontId="6" fillId="5" borderId="12" xfId="0" applyFont="1" applyFill="1" applyBorder="1" applyAlignment="1">
      <alignment horizontal="left" vertical="top"/>
    </xf>
    <xf numFmtId="0" fontId="6" fillId="5" borderId="4" xfId="0" applyFont="1" applyFill="1" applyBorder="1" applyAlignment="1">
      <alignment horizontal="left" vertical="top"/>
    </xf>
    <xf numFmtId="0" fontId="6" fillId="5" borderId="13" xfId="0" applyFont="1" applyFill="1" applyBorder="1" applyAlignment="1">
      <alignment horizontal="left" vertical="top"/>
    </xf>
    <xf numFmtId="0" fontId="6" fillId="5" borderId="9" xfId="0" applyFont="1" applyFill="1" applyBorder="1" applyAlignment="1">
      <alignment horizontal="left" vertical="top"/>
    </xf>
    <xf numFmtId="0" fontId="6" fillId="5" borderId="5" xfId="0" applyFont="1" applyFill="1" applyBorder="1" applyAlignment="1">
      <alignment horizontal="left" vertical="top"/>
    </xf>
    <xf numFmtId="0" fontId="2" fillId="8" borderId="6" xfId="0" applyFont="1" applyFill="1" applyBorder="1" applyAlignment="1">
      <alignment vertical="top" wrapText="1"/>
    </xf>
    <xf numFmtId="0" fontId="2" fillId="8" borderId="7" xfId="0" applyFont="1" applyFill="1" applyBorder="1" applyAlignment="1">
      <alignment vertical="top" wrapText="1"/>
    </xf>
    <xf numFmtId="0" fontId="2" fillId="8" borderId="3" xfId="0" applyFont="1" applyFill="1" applyBorder="1" applyAlignment="1">
      <alignment vertical="top" wrapText="1"/>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8" fillId="9" borderId="6" xfId="0" applyFont="1" applyFill="1" applyBorder="1" applyAlignment="1">
      <alignment vertical="top" wrapText="1"/>
    </xf>
    <xf numFmtId="0" fontId="8" fillId="9" borderId="7" xfId="0" applyFont="1" applyFill="1" applyBorder="1" applyAlignment="1">
      <alignment vertical="top" wrapText="1"/>
    </xf>
    <xf numFmtId="0" fontId="8" fillId="9" borderId="3" xfId="0" applyFont="1" applyFill="1" applyBorder="1" applyAlignment="1">
      <alignment vertical="top" wrapText="1"/>
    </xf>
    <xf numFmtId="0" fontId="7" fillId="8" borderId="6" xfId="0" applyFont="1" applyFill="1" applyBorder="1" applyAlignment="1">
      <alignment horizontal="center" vertical="top" wrapText="1"/>
    </xf>
    <xf numFmtId="0" fontId="7" fillId="8" borderId="7" xfId="0" applyFont="1" applyFill="1" applyBorder="1" applyAlignment="1">
      <alignment horizontal="center" vertical="top" wrapText="1"/>
    </xf>
    <xf numFmtId="0" fontId="7" fillId="8" borderId="3" xfId="0" applyFont="1" applyFill="1" applyBorder="1" applyAlignment="1">
      <alignment horizontal="center" vertical="top" wrapText="1"/>
    </xf>
    <xf numFmtId="0" fontId="8" fillId="9" borderId="6" xfId="0" applyFont="1" applyFill="1" applyBorder="1" applyAlignment="1">
      <alignment horizontal="center" vertical="top" wrapText="1"/>
    </xf>
    <xf numFmtId="0" fontId="8" fillId="9" borderId="7" xfId="0" applyFont="1" applyFill="1" applyBorder="1" applyAlignment="1">
      <alignment horizontal="center" vertical="top" wrapText="1"/>
    </xf>
    <xf numFmtId="0" fontId="8" fillId="9" borderId="3" xfId="0" applyFont="1" applyFill="1" applyBorder="1" applyAlignment="1">
      <alignment horizontal="center" vertical="top" wrapText="1"/>
    </xf>
    <xf numFmtId="0" fontId="7" fillId="8" borderId="6" xfId="0" applyFont="1" applyFill="1" applyBorder="1" applyAlignment="1">
      <alignment horizontal="center" vertical="top"/>
    </xf>
    <xf numFmtId="0" fontId="7" fillId="8" borderId="7" xfId="0" applyFont="1" applyFill="1" applyBorder="1" applyAlignment="1">
      <alignment horizontal="center" vertical="top"/>
    </xf>
    <xf numFmtId="0" fontId="7" fillId="8" borderId="3" xfId="0" applyFont="1" applyFill="1" applyBorder="1" applyAlignment="1">
      <alignment horizontal="center" vertical="top"/>
    </xf>
    <xf numFmtId="0" fontId="8" fillId="9" borderId="6" xfId="0" applyFont="1" applyFill="1" applyBorder="1" applyAlignment="1">
      <alignment horizontal="center" vertical="top"/>
    </xf>
    <xf numFmtId="0" fontId="8" fillId="9" borderId="7" xfId="0" applyFont="1" applyFill="1" applyBorder="1" applyAlignment="1">
      <alignment horizontal="center" vertical="top"/>
    </xf>
    <xf numFmtId="0" fontId="8" fillId="9" borderId="3" xfId="0" applyFont="1" applyFill="1" applyBorder="1" applyAlignment="1">
      <alignment horizontal="center" vertical="top"/>
    </xf>
    <xf numFmtId="0" fontId="2" fillId="5" borderId="6"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6" xfId="0" applyFont="1" applyFill="1" applyBorder="1" applyAlignment="1">
      <alignment horizontal="center" vertical="top" wrapText="1"/>
    </xf>
    <xf numFmtId="0" fontId="8" fillId="7" borderId="3" xfId="0" applyFont="1" applyFill="1" applyBorder="1" applyAlignment="1">
      <alignment horizontal="center" vertical="top" wrapText="1"/>
    </xf>
  </cellXfs>
  <cellStyles count="1">
    <cellStyle name="Įprastas" xfId="0" builtinId="0"/>
  </cellStyles>
  <dxfs count="0"/>
  <tableStyles count="0" defaultTableStyle="TableStyleMedium2" defaultPivotStyle="PivotStyleLight16"/>
  <colors>
    <mruColors>
      <color rgb="FF44BBA4"/>
      <color rgb="FFF2F1F0"/>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N35"/>
  <sheetViews>
    <sheetView tabSelected="1" zoomScaleNormal="100" workbookViewId="0">
      <pane ySplit="4" topLeftCell="A5" activePane="bottomLeft" state="frozen"/>
      <selection activeCell="B1" sqref="B1"/>
      <selection pane="bottomLeft" activeCell="D6" sqref="D6"/>
    </sheetView>
  </sheetViews>
  <sheetFormatPr defaultColWidth="8.7265625" defaultRowHeight="10" x14ac:dyDescent="0.35"/>
  <cols>
    <col min="1" max="1" width="6.81640625" style="1" customWidth="1"/>
    <col min="2" max="2" width="23.7265625" style="1" customWidth="1"/>
    <col min="3" max="3" width="13" style="1" customWidth="1"/>
    <col min="4" max="4" width="19" style="1" customWidth="1"/>
    <col min="5" max="5" width="14.1796875" style="1" customWidth="1"/>
    <col min="6" max="6" width="11.81640625" style="1" customWidth="1"/>
    <col min="7" max="7" width="12.453125" style="1" customWidth="1"/>
    <col min="8" max="8" width="11.81640625" style="1" customWidth="1"/>
    <col min="9" max="9" width="13.54296875" style="1" customWidth="1"/>
    <col min="10" max="10" width="18.1796875" style="1" customWidth="1"/>
    <col min="11" max="11" width="36.26953125" style="1" customWidth="1"/>
    <col min="12" max="12" width="24.54296875" style="1" customWidth="1"/>
    <col min="13" max="16384" width="8.7265625" style="1"/>
  </cols>
  <sheetData>
    <row r="1" spans="1:14" ht="12" customHeight="1" x14ac:dyDescent="0.35">
      <c r="A1" s="45" t="s">
        <v>94</v>
      </c>
      <c r="B1" s="46"/>
      <c r="C1" s="46"/>
      <c r="D1" s="46"/>
      <c r="E1" s="46"/>
      <c r="F1" s="46"/>
      <c r="G1" s="46"/>
      <c r="H1" s="46"/>
      <c r="I1" s="46"/>
      <c r="J1" s="46"/>
      <c r="K1" s="46"/>
      <c r="L1" s="47"/>
    </row>
    <row r="2" spans="1:14" ht="7.5" customHeight="1" thickBot="1" x14ac:dyDescent="0.4">
      <c r="A2" s="48"/>
      <c r="B2" s="49"/>
      <c r="C2" s="49"/>
      <c r="D2" s="49"/>
      <c r="E2" s="49"/>
      <c r="F2" s="49"/>
      <c r="G2" s="49"/>
      <c r="H2" s="49"/>
      <c r="I2" s="49"/>
      <c r="J2" s="49"/>
      <c r="K2" s="49"/>
      <c r="L2" s="50"/>
    </row>
    <row r="3" spans="1:14" ht="104.25" customHeight="1" thickBot="1" x14ac:dyDescent="0.4">
      <c r="A3" s="13" t="s">
        <v>0</v>
      </c>
      <c r="B3" s="14" t="s">
        <v>65</v>
      </c>
      <c r="C3" s="14" t="s">
        <v>66</v>
      </c>
      <c r="D3" s="14" t="s">
        <v>68</v>
      </c>
      <c r="E3" s="14" t="s">
        <v>1</v>
      </c>
      <c r="F3" s="15" t="s">
        <v>2</v>
      </c>
      <c r="G3" s="15" t="s">
        <v>3</v>
      </c>
      <c r="H3" s="15" t="s">
        <v>4</v>
      </c>
      <c r="I3" s="15" t="s">
        <v>58</v>
      </c>
      <c r="J3" s="16" t="s">
        <v>95</v>
      </c>
      <c r="K3" s="14" t="s">
        <v>67</v>
      </c>
      <c r="L3" s="16" t="s">
        <v>59</v>
      </c>
    </row>
    <row r="4" spans="1:14" ht="15.75" customHeight="1" thickBot="1" x14ac:dyDescent="0.4">
      <c r="A4" s="21">
        <v>1</v>
      </c>
      <c r="B4" s="17">
        <v>2</v>
      </c>
      <c r="C4" s="17">
        <v>3</v>
      </c>
      <c r="D4" s="17">
        <v>4</v>
      </c>
      <c r="E4" s="17">
        <v>5</v>
      </c>
      <c r="F4" s="17">
        <v>6</v>
      </c>
      <c r="G4" s="17">
        <v>7</v>
      </c>
      <c r="H4" s="17">
        <v>8</v>
      </c>
      <c r="I4" s="17">
        <v>9</v>
      </c>
      <c r="J4" s="17">
        <v>10</v>
      </c>
      <c r="K4" s="17">
        <v>11</v>
      </c>
      <c r="L4" s="17">
        <v>12</v>
      </c>
    </row>
    <row r="5" spans="1:14" ht="18" customHeight="1" thickBot="1" x14ac:dyDescent="0.4">
      <c r="A5" s="18" t="s">
        <v>5</v>
      </c>
      <c r="B5" s="51" t="s">
        <v>100</v>
      </c>
      <c r="C5" s="52"/>
      <c r="D5" s="52"/>
      <c r="E5" s="52"/>
      <c r="F5" s="52"/>
      <c r="G5" s="52"/>
      <c r="H5" s="52"/>
      <c r="I5" s="52"/>
      <c r="J5" s="52"/>
      <c r="K5" s="52"/>
      <c r="L5" s="53"/>
    </row>
    <row r="6" spans="1:14" ht="310.5" thickBot="1" x14ac:dyDescent="0.4">
      <c r="A6" s="2" t="s">
        <v>6</v>
      </c>
      <c r="B6" s="3" t="s">
        <v>97</v>
      </c>
      <c r="C6" s="37"/>
      <c r="D6" s="5" t="s">
        <v>101</v>
      </c>
      <c r="E6" s="9">
        <v>7</v>
      </c>
      <c r="F6" s="37"/>
      <c r="G6" s="37"/>
      <c r="H6" s="37"/>
      <c r="I6" s="37"/>
      <c r="J6" s="37"/>
      <c r="K6" s="37"/>
      <c r="L6" s="37"/>
      <c r="N6" s="42"/>
    </row>
    <row r="7" spans="1:14" ht="30.5" thickBot="1" x14ac:dyDescent="0.4">
      <c r="A7" s="2" t="s">
        <v>7</v>
      </c>
      <c r="B7" s="38"/>
      <c r="C7" s="8" t="s">
        <v>98</v>
      </c>
      <c r="D7" s="37"/>
      <c r="E7" s="4"/>
      <c r="F7" s="5">
        <f>'Išlaidos darbuotojams'!G9</f>
        <v>16.059999999999999</v>
      </c>
      <c r="G7" s="5">
        <f>'Išlaidos investicijoms'!D8</f>
        <v>0</v>
      </c>
      <c r="H7" s="5">
        <f>'Išlaidos medžiagoms'!E8</f>
        <v>0</v>
      </c>
      <c r="I7" s="5">
        <f>'Išlaidos paslaugoms'!C8</f>
        <v>0</v>
      </c>
      <c r="J7" s="5">
        <f>0.05*(F7+G7+H7+I7)</f>
        <v>0.80299999999999994</v>
      </c>
      <c r="K7" s="5">
        <f>SUM(F7:J7)</f>
        <v>16.863</v>
      </c>
      <c r="L7" s="39"/>
    </row>
    <row r="8" spans="1:14" ht="10.5" thickBot="1" x14ac:dyDescent="0.4">
      <c r="A8" s="2" t="s">
        <v>8</v>
      </c>
      <c r="B8" s="38"/>
      <c r="C8" s="8" t="s">
        <v>9</v>
      </c>
      <c r="D8" s="37"/>
      <c r="E8" s="4"/>
      <c r="F8" s="5">
        <f>'Išlaidos darbuotojams'!G14</f>
        <v>0</v>
      </c>
      <c r="G8" s="5">
        <f>'Išlaidos investicijoms'!D12</f>
        <v>0</v>
      </c>
      <c r="H8" s="5">
        <f>'Išlaidos medžiagoms'!E12</f>
        <v>0</v>
      </c>
      <c r="I8" s="5">
        <f>'Išlaidos paslaugoms'!C12</f>
        <v>0</v>
      </c>
      <c r="J8" s="5">
        <f>0.05*(F8+G8+H8+I8)</f>
        <v>0</v>
      </c>
      <c r="K8" s="5">
        <f>SUM(F8:J8)</f>
        <v>0</v>
      </c>
      <c r="L8" s="39"/>
    </row>
    <row r="9" spans="1:14" ht="10.5" thickBot="1" x14ac:dyDescent="0.4">
      <c r="A9" s="2" t="s">
        <v>10</v>
      </c>
      <c r="B9" s="38"/>
      <c r="C9" s="5" t="s">
        <v>10</v>
      </c>
      <c r="D9" s="37"/>
      <c r="E9" s="4"/>
      <c r="F9" s="9"/>
      <c r="G9" s="5"/>
      <c r="H9" s="5"/>
      <c r="I9" s="5"/>
      <c r="J9" s="5"/>
      <c r="K9" s="5"/>
      <c r="L9" s="39"/>
    </row>
    <row r="10" spans="1:14" ht="12.65" customHeight="1" thickBot="1" x14ac:dyDescent="0.4">
      <c r="A10" s="2"/>
      <c r="B10" s="54" t="s">
        <v>69</v>
      </c>
      <c r="C10" s="55"/>
      <c r="D10" s="55"/>
      <c r="E10" s="55"/>
      <c r="F10" s="55"/>
      <c r="G10" s="55"/>
      <c r="H10" s="55"/>
      <c r="I10" s="55"/>
      <c r="J10" s="55"/>
      <c r="K10" s="56"/>
      <c r="L10" s="5">
        <f>SUM(K7:K8)*E6</f>
        <v>118.041</v>
      </c>
    </row>
    <row r="11" spans="1:14" ht="27" customHeight="1" thickBot="1" x14ac:dyDescent="0.4">
      <c r="A11" s="2" t="s">
        <v>11</v>
      </c>
      <c r="B11" s="3" t="s">
        <v>17</v>
      </c>
      <c r="C11" s="4"/>
      <c r="D11" s="5"/>
      <c r="E11" s="6">
        <v>0</v>
      </c>
      <c r="F11" s="4"/>
      <c r="G11" s="4"/>
      <c r="H11" s="4"/>
      <c r="I11" s="4"/>
      <c r="J11" s="4"/>
      <c r="K11" s="4"/>
      <c r="L11" s="37"/>
    </row>
    <row r="12" spans="1:14" ht="23.25" customHeight="1" thickBot="1" x14ac:dyDescent="0.4">
      <c r="A12" s="2" t="s">
        <v>12</v>
      </c>
      <c r="B12" s="7"/>
      <c r="C12" s="6" t="s">
        <v>13</v>
      </c>
      <c r="D12" s="4"/>
      <c r="E12" s="4"/>
      <c r="F12" s="5">
        <f>'Išlaidos darbuotojams'!G21</f>
        <v>0</v>
      </c>
      <c r="G12" s="5">
        <f>'Išlaidos investicijoms'!D19</f>
        <v>0</v>
      </c>
      <c r="H12" s="5">
        <f>'Išlaidos medžiagoms'!E19</f>
        <v>0</v>
      </c>
      <c r="I12" s="5">
        <f>'Išlaidos medžiagoms'!E19</f>
        <v>0</v>
      </c>
      <c r="J12" s="5">
        <f>0.05*(F12+G12+H12+I12)</f>
        <v>0</v>
      </c>
      <c r="K12" s="5">
        <f>SUM(F12:J12)</f>
        <v>0</v>
      </c>
      <c r="L12" s="39"/>
    </row>
    <row r="13" spans="1:14" ht="10.5" thickBot="1" x14ac:dyDescent="0.4">
      <c r="A13" s="2" t="s">
        <v>14</v>
      </c>
      <c r="B13" s="7"/>
      <c r="C13" s="6" t="s">
        <v>15</v>
      </c>
      <c r="D13" s="4"/>
      <c r="E13" s="4"/>
      <c r="F13" s="5">
        <f>'Išlaidos darbuotojams'!G26</f>
        <v>0</v>
      </c>
      <c r="G13" s="5">
        <f>'Išlaidos investicijoms'!D23</f>
        <v>0</v>
      </c>
      <c r="H13" s="5">
        <f>'Išlaidos medžiagoms'!E23</f>
        <v>0</v>
      </c>
      <c r="I13" s="5">
        <f>'Išlaidos medžiagoms'!E23</f>
        <v>0</v>
      </c>
      <c r="J13" s="5">
        <f>0.05*(F13+G13+H13+I13)</f>
        <v>0</v>
      </c>
      <c r="K13" s="5">
        <f>SUM(F13:J13)</f>
        <v>0</v>
      </c>
      <c r="L13" s="39"/>
    </row>
    <row r="14" spans="1:14" ht="10.5" thickBot="1" x14ac:dyDescent="0.4">
      <c r="A14" s="2" t="s">
        <v>10</v>
      </c>
      <c r="B14" s="7"/>
      <c r="C14" s="6" t="s">
        <v>50</v>
      </c>
      <c r="D14" s="4"/>
      <c r="E14" s="4"/>
      <c r="F14" s="9"/>
      <c r="G14" s="5"/>
      <c r="H14" s="5"/>
      <c r="I14" s="5"/>
      <c r="J14" s="5"/>
      <c r="K14" s="5"/>
      <c r="L14" s="37"/>
    </row>
    <row r="15" spans="1:14" ht="10.5" thickBot="1" x14ac:dyDescent="0.4">
      <c r="A15" s="2"/>
      <c r="B15" s="54" t="s">
        <v>70</v>
      </c>
      <c r="C15" s="55"/>
      <c r="D15" s="55"/>
      <c r="E15" s="55"/>
      <c r="F15" s="55"/>
      <c r="G15" s="55"/>
      <c r="H15" s="55"/>
      <c r="I15" s="55"/>
      <c r="J15" s="55"/>
      <c r="K15" s="56"/>
      <c r="L15" s="10">
        <f>SUM(K12:K13)*E11</f>
        <v>0</v>
      </c>
    </row>
    <row r="16" spans="1:14" ht="10.5" thickBot="1" x14ac:dyDescent="0.4">
      <c r="A16" s="2"/>
      <c r="B16" s="5" t="s">
        <v>10</v>
      </c>
      <c r="C16" s="5"/>
      <c r="D16" s="5"/>
      <c r="E16" s="5"/>
      <c r="F16" s="5"/>
      <c r="G16" s="5"/>
      <c r="H16" s="5"/>
      <c r="I16" s="5"/>
      <c r="J16" s="5"/>
      <c r="K16" s="5"/>
      <c r="L16" s="5" t="s">
        <v>10</v>
      </c>
    </row>
    <row r="17" spans="1:12" ht="12" customHeight="1" thickBot="1" x14ac:dyDescent="0.4">
      <c r="A17" s="2"/>
      <c r="B17" s="57" t="s">
        <v>71</v>
      </c>
      <c r="C17" s="58"/>
      <c r="D17" s="58"/>
      <c r="E17" s="58"/>
      <c r="F17" s="58"/>
      <c r="G17" s="58"/>
      <c r="H17" s="58"/>
      <c r="I17" s="58"/>
      <c r="J17" s="58"/>
      <c r="K17" s="59"/>
      <c r="L17" s="11">
        <f>SUM(L10,L15)</f>
        <v>118.041</v>
      </c>
    </row>
    <row r="18" spans="1:12" s="20" customFormat="1" ht="30" customHeight="1" thickBot="1" x14ac:dyDescent="0.4">
      <c r="A18" s="19" t="s">
        <v>51</v>
      </c>
      <c r="B18" s="60" t="s">
        <v>96</v>
      </c>
      <c r="C18" s="61"/>
      <c r="D18" s="61"/>
      <c r="E18" s="61"/>
      <c r="F18" s="61"/>
      <c r="G18" s="61"/>
      <c r="H18" s="61"/>
      <c r="I18" s="61"/>
      <c r="J18" s="61"/>
      <c r="K18" s="61"/>
      <c r="L18" s="62"/>
    </row>
    <row r="19" spans="1:12" ht="409.6" thickBot="1" x14ac:dyDescent="0.4">
      <c r="A19" s="2" t="s">
        <v>52</v>
      </c>
      <c r="B19" s="3" t="s">
        <v>99</v>
      </c>
      <c r="C19" s="37"/>
      <c r="D19" s="5" t="s">
        <v>101</v>
      </c>
      <c r="E19" s="9">
        <v>7</v>
      </c>
      <c r="F19" s="4"/>
      <c r="G19" s="4"/>
      <c r="H19" s="4"/>
      <c r="I19" s="4"/>
      <c r="J19" s="4"/>
      <c r="K19" s="4"/>
      <c r="L19" s="4"/>
    </row>
    <row r="20" spans="1:12" ht="30.5" thickBot="1" x14ac:dyDescent="0.4">
      <c r="A20" s="2" t="s">
        <v>53</v>
      </c>
      <c r="B20" s="7"/>
      <c r="C20" s="6" t="s">
        <v>98</v>
      </c>
      <c r="D20" s="4"/>
      <c r="E20" s="4"/>
      <c r="F20" s="5">
        <f>'Išlaidos darbuotojams'!G40</f>
        <v>0</v>
      </c>
      <c r="G20" s="5">
        <f>'Išlaidos investicijoms'!D37</f>
        <v>0</v>
      </c>
      <c r="H20" s="5">
        <f>'Išlaidos medžiagoms'!E40</f>
        <v>0</v>
      </c>
      <c r="I20" s="5">
        <f>'Išlaidos paslaugoms'!C39</f>
        <v>0</v>
      </c>
      <c r="J20" s="5">
        <f>0.05*(F20+G20+H20+I20)</f>
        <v>0</v>
      </c>
      <c r="K20" s="5">
        <f>SUM(F20:J20)</f>
        <v>0</v>
      </c>
      <c r="L20" s="4"/>
    </row>
    <row r="21" spans="1:12" ht="10.5" thickBot="1" x14ac:dyDescent="0.4">
      <c r="A21" s="2" t="s">
        <v>54</v>
      </c>
      <c r="B21" s="7"/>
      <c r="C21" s="6" t="s">
        <v>9</v>
      </c>
      <c r="D21" s="4"/>
      <c r="E21" s="4"/>
      <c r="F21" s="5">
        <f>'Išlaidos darbuotojams'!G45</f>
        <v>0</v>
      </c>
      <c r="G21" s="5">
        <f>'Išlaidos investicijoms'!D41</f>
        <v>0</v>
      </c>
      <c r="H21" s="5">
        <f>'Išlaidos medžiagoms'!E44</f>
        <v>0</v>
      </c>
      <c r="I21" s="5">
        <f>'Išlaidos paslaugoms'!C43</f>
        <v>0</v>
      </c>
      <c r="J21" s="5">
        <f>0.05*(F21+G21+H21+I21)</f>
        <v>0</v>
      </c>
      <c r="K21" s="5">
        <f>SUM(F21:J21)</f>
        <v>0</v>
      </c>
      <c r="L21" s="4"/>
    </row>
    <row r="22" spans="1:12" ht="10.5" thickBot="1" x14ac:dyDescent="0.4">
      <c r="A22" s="2" t="s">
        <v>10</v>
      </c>
      <c r="B22" s="7"/>
      <c r="C22" s="6" t="s">
        <v>10</v>
      </c>
      <c r="D22" s="4"/>
      <c r="E22" s="4"/>
      <c r="F22" s="9"/>
      <c r="G22" s="5"/>
      <c r="H22" s="5"/>
      <c r="I22" s="5"/>
      <c r="J22" s="5"/>
      <c r="K22" s="5"/>
      <c r="L22" s="4"/>
    </row>
    <row r="23" spans="1:12" ht="19" customHeight="1" thickBot="1" x14ac:dyDescent="0.4">
      <c r="A23" s="2"/>
      <c r="B23" s="54" t="s">
        <v>69</v>
      </c>
      <c r="C23" s="55"/>
      <c r="D23" s="55"/>
      <c r="E23" s="55"/>
      <c r="F23" s="55"/>
      <c r="G23" s="55"/>
      <c r="H23" s="55"/>
      <c r="I23" s="55"/>
      <c r="J23" s="55"/>
      <c r="K23" s="56"/>
      <c r="L23" s="10">
        <f>SUM(K20:K21)*E19</f>
        <v>0</v>
      </c>
    </row>
    <row r="24" spans="1:12" ht="30.65" customHeight="1" thickBot="1" x14ac:dyDescent="0.4">
      <c r="A24" s="2" t="s">
        <v>55</v>
      </c>
      <c r="B24" s="3" t="s">
        <v>17</v>
      </c>
      <c r="C24" s="37"/>
      <c r="D24" s="5"/>
      <c r="E24" s="6">
        <v>0</v>
      </c>
      <c r="F24" s="37"/>
      <c r="G24" s="37"/>
      <c r="H24" s="37"/>
      <c r="I24" s="37"/>
      <c r="J24" s="37"/>
      <c r="K24" s="37"/>
      <c r="L24" s="37"/>
    </row>
    <row r="25" spans="1:12" ht="10.5" thickBot="1" x14ac:dyDescent="0.4">
      <c r="A25" s="2" t="s">
        <v>56</v>
      </c>
      <c r="B25" s="38"/>
      <c r="C25" s="6" t="s">
        <v>13</v>
      </c>
      <c r="D25" s="37"/>
      <c r="E25" s="37"/>
      <c r="F25" s="5">
        <f>'Išlaidos darbuotojams'!G52</f>
        <v>0</v>
      </c>
      <c r="G25" s="5">
        <f>'Išlaidos investicijoms'!D48</f>
        <v>0</v>
      </c>
      <c r="H25" s="5">
        <f>'Išlaidos medžiagoms'!E51</f>
        <v>0</v>
      </c>
      <c r="I25" s="5">
        <f>'Išlaidos paslaugoms'!C50</f>
        <v>0</v>
      </c>
      <c r="J25" s="5">
        <f>0.05*(F25+G25+H25+I25)</f>
        <v>0</v>
      </c>
      <c r="K25" s="5">
        <f>SUM(F25:J25)</f>
        <v>0</v>
      </c>
      <c r="L25" s="37"/>
    </row>
    <row r="26" spans="1:12" ht="10.5" thickBot="1" x14ac:dyDescent="0.4">
      <c r="A26" s="2" t="s">
        <v>57</v>
      </c>
      <c r="B26" s="38"/>
      <c r="C26" s="6" t="s">
        <v>15</v>
      </c>
      <c r="D26" s="37"/>
      <c r="E26" s="37"/>
      <c r="F26" s="5">
        <f>'Išlaidos darbuotojams'!G57</f>
        <v>0</v>
      </c>
      <c r="G26" s="5">
        <f>'Išlaidos investicijoms'!D52</f>
        <v>0</v>
      </c>
      <c r="H26" s="5">
        <f>'Išlaidos medžiagoms'!E55</f>
        <v>0</v>
      </c>
      <c r="I26" s="5">
        <f>'Išlaidos paslaugoms'!C54</f>
        <v>0</v>
      </c>
      <c r="J26" s="5">
        <f>0.05*(F26+G26+H26+I26)</f>
        <v>0</v>
      </c>
      <c r="K26" s="5">
        <f>SUM(F26:J26)</f>
        <v>0</v>
      </c>
      <c r="L26" s="37"/>
    </row>
    <row r="27" spans="1:12" ht="10.5" thickBot="1" x14ac:dyDescent="0.4">
      <c r="A27" s="2" t="s">
        <v>10</v>
      </c>
      <c r="B27" s="38"/>
      <c r="C27" s="6" t="s">
        <v>10</v>
      </c>
      <c r="D27" s="37"/>
      <c r="E27" s="37"/>
      <c r="F27" s="9"/>
      <c r="G27" s="5"/>
      <c r="H27" s="5"/>
      <c r="I27" s="5"/>
      <c r="J27" s="5"/>
      <c r="K27" s="5"/>
      <c r="L27" s="37"/>
    </row>
    <row r="28" spans="1:12" ht="10.5" thickBot="1" x14ac:dyDescent="0.4">
      <c r="A28" s="2"/>
      <c r="B28" s="54" t="s">
        <v>70</v>
      </c>
      <c r="C28" s="55"/>
      <c r="D28" s="55"/>
      <c r="E28" s="55"/>
      <c r="F28" s="55"/>
      <c r="G28" s="55"/>
      <c r="H28" s="55"/>
      <c r="I28" s="55"/>
      <c r="J28" s="55"/>
      <c r="K28" s="56"/>
      <c r="L28" s="10">
        <f>SUM(K25:K26)*E24</f>
        <v>0</v>
      </c>
    </row>
    <row r="29" spans="1:12" ht="12" customHeight="1" thickBot="1" x14ac:dyDescent="0.4">
      <c r="A29" s="2"/>
      <c r="B29" s="5" t="s">
        <v>10</v>
      </c>
      <c r="C29" s="5"/>
      <c r="D29" s="5"/>
      <c r="E29" s="5"/>
      <c r="F29" s="5"/>
      <c r="G29" s="5"/>
      <c r="H29" s="5"/>
      <c r="I29" s="5"/>
      <c r="J29" s="5"/>
      <c r="K29" s="5"/>
      <c r="L29" s="5"/>
    </row>
    <row r="30" spans="1:12" ht="12" customHeight="1" thickBot="1" x14ac:dyDescent="0.4">
      <c r="A30" s="2"/>
      <c r="B30" s="57" t="s">
        <v>72</v>
      </c>
      <c r="C30" s="58"/>
      <c r="D30" s="58"/>
      <c r="E30" s="58"/>
      <c r="F30" s="58"/>
      <c r="G30" s="58"/>
      <c r="H30" s="58"/>
      <c r="I30" s="58"/>
      <c r="J30" s="58"/>
      <c r="K30" s="59"/>
      <c r="L30" s="11">
        <f>SUM(L23,L28)</f>
        <v>0</v>
      </c>
    </row>
    <row r="31" spans="1:12" ht="10.5" thickBot="1" x14ac:dyDescent="0.4">
      <c r="A31" s="2"/>
      <c r="B31" s="57" t="s">
        <v>73</v>
      </c>
      <c r="C31" s="58"/>
      <c r="D31" s="58"/>
      <c r="E31" s="58"/>
      <c r="F31" s="58"/>
      <c r="G31" s="58"/>
      <c r="H31" s="58"/>
      <c r="I31" s="58"/>
      <c r="J31" s="58"/>
      <c r="K31" s="59"/>
      <c r="L31" s="22">
        <f>+L30-L17</f>
        <v>-118.041</v>
      </c>
    </row>
    <row r="34" spans="2:14" ht="13.5" thickBot="1" x14ac:dyDescent="0.4">
      <c r="B34" s="41" t="s">
        <v>103</v>
      </c>
    </row>
    <row r="35" spans="2:14" ht="20.5" thickBot="1" x14ac:dyDescent="0.4">
      <c r="K35" s="43" t="s">
        <v>104</v>
      </c>
      <c r="L35" s="44">
        <v>9833.4599999999991</v>
      </c>
      <c r="N35" s="1" t="s">
        <v>105</v>
      </c>
    </row>
  </sheetData>
  <mergeCells count="10">
    <mergeCell ref="A1:L2"/>
    <mergeCell ref="B5:L5"/>
    <mergeCell ref="B10:K10"/>
    <mergeCell ref="B31:K31"/>
    <mergeCell ref="B15:K15"/>
    <mergeCell ref="B17:K17"/>
    <mergeCell ref="B18:L18"/>
    <mergeCell ref="B23:K23"/>
    <mergeCell ref="B28:K28"/>
    <mergeCell ref="B30:K30"/>
  </mergeCells>
  <pageMargins left="0" right="0" top="0.19685039370078741" bottom="0.19685039370078741" header="0.31496062992125984" footer="0.31496062992125984"/>
  <pageSetup paperSize="9" orientation="landscape" r:id="rId1"/>
  <ignoredErrors>
    <ignoredError sqref="A5 A1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G58"/>
  <sheetViews>
    <sheetView topLeftCell="A4" zoomScale="85" zoomScaleNormal="85" workbookViewId="0">
      <selection activeCell="I5" sqref="I5"/>
    </sheetView>
  </sheetViews>
  <sheetFormatPr defaultColWidth="8.7265625" defaultRowHeight="10" x14ac:dyDescent="0.35"/>
  <cols>
    <col min="1" max="1" width="30.7265625" style="1" customWidth="1"/>
    <col min="2" max="2" width="12.81640625" style="1" customWidth="1"/>
    <col min="3" max="3" width="11.1796875" style="1" customWidth="1"/>
    <col min="4" max="4" width="26.54296875" style="1" customWidth="1"/>
    <col min="5" max="5" width="25" style="1" customWidth="1"/>
    <col min="6" max="6" width="10.7265625" style="1" bestFit="1" customWidth="1"/>
    <col min="7" max="7" width="13.81640625" style="1" customWidth="1"/>
    <col min="8" max="16384" width="8.7265625" style="1"/>
  </cols>
  <sheetData>
    <row r="1" spans="1:7" ht="18" customHeight="1" thickBot="1" x14ac:dyDescent="0.4">
      <c r="A1" s="63" t="s">
        <v>74</v>
      </c>
      <c r="B1" s="64"/>
      <c r="C1" s="64"/>
      <c r="D1" s="64"/>
      <c r="E1" s="64"/>
      <c r="F1" s="64"/>
      <c r="G1" s="65"/>
    </row>
    <row r="2" spans="1:7" ht="57.75" customHeight="1" thickBot="1" x14ac:dyDescent="0.4">
      <c r="A2" s="29" t="s">
        <v>85</v>
      </c>
      <c r="B2" s="30" t="s">
        <v>18</v>
      </c>
      <c r="C2" s="30" t="s">
        <v>19</v>
      </c>
      <c r="D2" s="30" t="s">
        <v>76</v>
      </c>
      <c r="E2" s="30" t="s">
        <v>77</v>
      </c>
      <c r="F2" s="30" t="s">
        <v>20</v>
      </c>
      <c r="G2" s="30" t="s">
        <v>78</v>
      </c>
    </row>
    <row r="3" spans="1:7" ht="10.5" thickBot="1" x14ac:dyDescent="0.4">
      <c r="A3" s="31">
        <v>1</v>
      </c>
      <c r="B3" s="32">
        <v>2</v>
      </c>
      <c r="C3" s="31">
        <v>3</v>
      </c>
      <c r="D3" s="32">
        <v>4</v>
      </c>
      <c r="E3" s="31">
        <v>5</v>
      </c>
      <c r="F3" s="32">
        <v>6</v>
      </c>
      <c r="G3" s="31">
        <v>7</v>
      </c>
    </row>
    <row r="4" spans="1:7" ht="220.5" thickBot="1" x14ac:dyDescent="0.4">
      <c r="A4" s="23" t="str">
        <f>'PI skaičiuoklė'!B6</f>
        <v>9 straipsnis. Valdymo įmonių ir investicinių bendrovių valdymas ir vadovai bei investicinius sprendimus priimantys asmenys
5. Valdymo įmonė privalo iš anksto pranešti priežiūros institucijai apie visus būsimus valdymo įmonės vadovų ir investicinius sprendimus priimančių asmenų pasikeitimus ir kartu pateikti priežiūros institucijos nustatytą informaciją, reikalingą įvertinti, ar iš naujo išrinkti ar planuojami rinkti vadovai ir investicinius sprendimus priimantys asmenys atitinka šio straipsnio 4 dalyje nustatytus reputacijos, kvalifikacijos ir darbo patirties reikalavimus. Išrinkti valdymo įmonės vadovai ir paskirti investicinius sprendimus priimantys asmenys gali pradėti eiti pareigas tik po to, kai priežiūros institucija pritaria jų kandidatūroms.</v>
      </c>
      <c r="B4" s="37"/>
      <c r="C4" s="40"/>
      <c r="D4" s="40"/>
      <c r="E4" s="40"/>
      <c r="F4" s="40"/>
      <c r="G4" s="40"/>
    </row>
    <row r="5" spans="1:7" ht="10.5" thickBot="1" x14ac:dyDescent="0.4">
      <c r="A5" s="8" t="str">
        <f>'PI skaičiuoklė'!C7</f>
        <v>Informavimas priežiūros instituciją</v>
      </c>
      <c r="B5" s="4"/>
      <c r="C5" s="24"/>
      <c r="D5" s="24"/>
      <c r="E5" s="24"/>
      <c r="F5" s="24"/>
      <c r="G5" s="24"/>
    </row>
    <row r="6" spans="1:7" ht="20.5" thickBot="1" x14ac:dyDescent="0.4">
      <c r="A6" s="25"/>
      <c r="B6" s="5" t="s">
        <v>102</v>
      </c>
      <c r="C6" s="5">
        <v>1</v>
      </c>
      <c r="D6" s="5">
        <v>16.059999999999999</v>
      </c>
      <c r="E6" s="5">
        <v>1</v>
      </c>
      <c r="F6" s="5">
        <v>1</v>
      </c>
      <c r="G6" s="5">
        <f>+C6*D6*E6*F6</f>
        <v>16.059999999999999</v>
      </c>
    </row>
    <row r="7" spans="1:7" ht="10.5" thickBot="1" x14ac:dyDescent="0.4">
      <c r="A7" s="12"/>
      <c r="B7" s="5" t="s">
        <v>22</v>
      </c>
      <c r="C7" s="5">
        <v>0</v>
      </c>
      <c r="D7" s="5">
        <v>0</v>
      </c>
      <c r="E7" s="5">
        <v>0</v>
      </c>
      <c r="F7" s="5">
        <v>0</v>
      </c>
      <c r="G7" s="5">
        <f t="shared" ref="G7" si="0">+C7*D7*E7*F7</f>
        <v>0</v>
      </c>
    </row>
    <row r="8" spans="1:7" ht="10.5" thickBot="1" x14ac:dyDescent="0.4">
      <c r="A8" s="12"/>
      <c r="B8" s="5" t="s">
        <v>10</v>
      </c>
      <c r="C8" s="5"/>
      <c r="D8" s="5"/>
      <c r="E8" s="5"/>
      <c r="F8" s="5"/>
      <c r="G8" s="5"/>
    </row>
    <row r="9" spans="1:7" ht="14.15" customHeight="1" thickBot="1" x14ac:dyDescent="0.4">
      <c r="A9" s="54" t="s">
        <v>79</v>
      </c>
      <c r="B9" s="55"/>
      <c r="C9" s="55"/>
      <c r="D9" s="55"/>
      <c r="E9" s="55"/>
      <c r="F9" s="56"/>
      <c r="G9" s="5">
        <f>SUM(G6:G8)</f>
        <v>16.059999999999999</v>
      </c>
    </row>
    <row r="10" spans="1:7" ht="10.5" thickBot="1" x14ac:dyDescent="0.4">
      <c r="A10" s="8" t="str">
        <f>'PI skaičiuoklė'!C8</f>
        <v>Veiksmas A2</v>
      </c>
      <c r="B10" s="37"/>
      <c r="C10" s="37"/>
      <c r="D10" s="37"/>
      <c r="E10" s="37"/>
      <c r="F10" s="37"/>
      <c r="G10" s="37"/>
    </row>
    <row r="11" spans="1:7" ht="10.5" thickBot="1" x14ac:dyDescent="0.4">
      <c r="A11" s="25"/>
      <c r="B11" s="5" t="s">
        <v>23</v>
      </c>
      <c r="C11" s="5">
        <v>0</v>
      </c>
      <c r="D11" s="5">
        <v>0</v>
      </c>
      <c r="E11" s="5">
        <v>0</v>
      </c>
      <c r="F11" s="5">
        <v>0</v>
      </c>
      <c r="G11" s="5">
        <f>+C11*D11*E11*F11</f>
        <v>0</v>
      </c>
    </row>
    <row r="12" spans="1:7" ht="10.5" thickBot="1" x14ac:dyDescent="0.4">
      <c r="A12" s="12"/>
      <c r="B12" s="5" t="s">
        <v>24</v>
      </c>
      <c r="C12" s="5">
        <v>0</v>
      </c>
      <c r="D12" s="5">
        <v>0</v>
      </c>
      <c r="E12" s="5">
        <v>0</v>
      </c>
      <c r="F12" s="5">
        <v>0</v>
      </c>
      <c r="G12" s="5">
        <f t="shared" ref="G12" si="1">+C12*D12*E12*F12</f>
        <v>0</v>
      </c>
    </row>
    <row r="13" spans="1:7" ht="10.5" thickBot="1" x14ac:dyDescent="0.4">
      <c r="A13" s="12"/>
      <c r="B13" s="5" t="s">
        <v>10</v>
      </c>
      <c r="C13" s="5"/>
      <c r="D13" s="5"/>
      <c r="E13" s="5"/>
      <c r="F13" s="5"/>
      <c r="G13" s="5"/>
    </row>
    <row r="14" spans="1:7" ht="10.5" thickBot="1" x14ac:dyDescent="0.4">
      <c r="A14" s="54" t="s">
        <v>80</v>
      </c>
      <c r="B14" s="55"/>
      <c r="C14" s="55"/>
      <c r="D14" s="55"/>
      <c r="E14" s="55"/>
      <c r="F14" s="56"/>
      <c r="G14" s="5">
        <f>SUM(G11:G13)</f>
        <v>0</v>
      </c>
    </row>
    <row r="15" spans="1:7" ht="10.5" thickBot="1" x14ac:dyDescent="0.4">
      <c r="A15" s="57" t="s">
        <v>81</v>
      </c>
      <c r="B15" s="58"/>
      <c r="C15" s="58"/>
      <c r="D15" s="58"/>
      <c r="E15" s="58"/>
      <c r="F15" s="59"/>
      <c r="G15" s="26">
        <f>SUM(G9,G14)</f>
        <v>16.059999999999999</v>
      </c>
    </row>
    <row r="16" spans="1:7" ht="30" customHeight="1" thickBot="1" x14ac:dyDescent="0.4">
      <c r="A16" s="23" t="str">
        <f>'PI skaičiuoklė'!B11</f>
        <v>Straipsnis (-iai), punktas (-ai) ir įpareigojimas</v>
      </c>
      <c r="B16" s="37"/>
      <c r="C16" s="37"/>
      <c r="D16" s="37"/>
      <c r="E16" s="37"/>
      <c r="F16" s="37"/>
      <c r="G16" s="37"/>
    </row>
    <row r="17" spans="1:7" ht="10.5" thickBot="1" x14ac:dyDescent="0.4">
      <c r="A17" s="8" t="str">
        <f>'PI skaičiuoklė'!C12</f>
        <v>Veiksmas B1</v>
      </c>
      <c r="B17" s="37"/>
      <c r="C17" s="37"/>
      <c r="D17" s="37"/>
      <c r="E17" s="37"/>
      <c r="F17" s="37"/>
      <c r="G17" s="37"/>
    </row>
    <row r="18" spans="1:7" ht="10.5" thickBot="1" x14ac:dyDescent="0.4">
      <c r="A18" s="25"/>
      <c r="B18" s="5" t="s">
        <v>25</v>
      </c>
      <c r="C18" s="5">
        <v>0</v>
      </c>
      <c r="D18" s="5">
        <v>0</v>
      </c>
      <c r="E18" s="5">
        <v>0</v>
      </c>
      <c r="F18" s="5">
        <v>0</v>
      </c>
      <c r="G18" s="5">
        <f t="shared" ref="G18:G19" si="2">+C18*D18*E18*F18</f>
        <v>0</v>
      </c>
    </row>
    <row r="19" spans="1:7" ht="10.5" thickBot="1" x14ac:dyDescent="0.4">
      <c r="A19" s="12"/>
      <c r="B19" s="5" t="s">
        <v>26</v>
      </c>
      <c r="C19" s="5">
        <v>0</v>
      </c>
      <c r="D19" s="5">
        <v>0</v>
      </c>
      <c r="E19" s="5">
        <v>0</v>
      </c>
      <c r="F19" s="5">
        <v>0</v>
      </c>
      <c r="G19" s="5">
        <f t="shared" si="2"/>
        <v>0</v>
      </c>
    </row>
    <row r="20" spans="1:7" ht="10.5" thickBot="1" x14ac:dyDescent="0.4">
      <c r="A20" s="12"/>
      <c r="B20" s="5" t="s">
        <v>10</v>
      </c>
      <c r="C20" s="5"/>
      <c r="D20" s="5"/>
      <c r="E20" s="5"/>
      <c r="F20" s="5"/>
      <c r="G20" s="5"/>
    </row>
    <row r="21" spans="1:7" ht="10.5" thickBot="1" x14ac:dyDescent="0.4">
      <c r="A21" s="54" t="s">
        <v>82</v>
      </c>
      <c r="B21" s="55"/>
      <c r="C21" s="55"/>
      <c r="D21" s="55"/>
      <c r="E21" s="55"/>
      <c r="F21" s="56"/>
      <c r="G21" s="5">
        <f>SUM(G18:G20)</f>
        <v>0</v>
      </c>
    </row>
    <row r="22" spans="1:7" ht="10.5" thickBot="1" x14ac:dyDescent="0.4">
      <c r="A22" s="8" t="str">
        <f>'PI skaičiuoklė'!C13</f>
        <v>Veiksmas B2</v>
      </c>
      <c r="B22" s="37"/>
      <c r="C22" s="37"/>
      <c r="D22" s="37"/>
      <c r="E22" s="37"/>
      <c r="F22" s="37"/>
      <c r="G22" s="37"/>
    </row>
    <row r="23" spans="1:7" ht="10.5" thickBot="1" x14ac:dyDescent="0.4">
      <c r="A23" s="25"/>
      <c r="B23" s="5" t="s">
        <v>27</v>
      </c>
      <c r="C23" s="5">
        <v>0</v>
      </c>
      <c r="D23" s="5">
        <v>0</v>
      </c>
      <c r="E23" s="5">
        <v>0</v>
      </c>
      <c r="F23" s="5">
        <v>0</v>
      </c>
      <c r="G23" s="5">
        <f t="shared" ref="G23:G24" si="3">+C23*D23*E23*F23</f>
        <v>0</v>
      </c>
    </row>
    <row r="24" spans="1:7" ht="10.5" thickBot="1" x14ac:dyDescent="0.4">
      <c r="A24" s="12"/>
      <c r="B24" s="5" t="s">
        <v>28</v>
      </c>
      <c r="C24" s="5">
        <v>0</v>
      </c>
      <c r="D24" s="5">
        <v>0</v>
      </c>
      <c r="E24" s="5">
        <v>0</v>
      </c>
      <c r="F24" s="5">
        <v>0</v>
      </c>
      <c r="G24" s="5">
        <f t="shared" si="3"/>
        <v>0</v>
      </c>
    </row>
    <row r="25" spans="1:7" ht="10.5" thickBot="1" x14ac:dyDescent="0.4">
      <c r="A25" s="12"/>
      <c r="B25" s="5" t="s">
        <v>10</v>
      </c>
      <c r="C25" s="5"/>
      <c r="D25" s="5"/>
      <c r="E25" s="5"/>
      <c r="F25" s="5"/>
      <c r="G25" s="5"/>
    </row>
    <row r="26" spans="1:7" ht="10.5" thickBot="1" x14ac:dyDescent="0.4">
      <c r="A26" s="54" t="s">
        <v>83</v>
      </c>
      <c r="B26" s="55"/>
      <c r="C26" s="55"/>
      <c r="D26" s="55"/>
      <c r="E26" s="55"/>
      <c r="F26" s="56"/>
      <c r="G26" s="5">
        <f>SUM(G23:G25)</f>
        <v>0</v>
      </c>
    </row>
    <row r="27" spans="1:7" ht="10.5" thickBot="1" x14ac:dyDescent="0.4">
      <c r="A27" s="57" t="s">
        <v>84</v>
      </c>
      <c r="B27" s="58"/>
      <c r="C27" s="58"/>
      <c r="D27" s="58"/>
      <c r="E27" s="58"/>
      <c r="F27" s="59"/>
      <c r="G27" s="26">
        <f>SUM(G21,G26)</f>
        <v>0</v>
      </c>
    </row>
    <row r="28" spans="1:7" x14ac:dyDescent="0.35">
      <c r="A28" s="27"/>
      <c r="B28" s="27"/>
      <c r="C28" s="27"/>
      <c r="D28" s="27"/>
      <c r="E28" s="27"/>
      <c r="F28" s="27"/>
      <c r="G28" s="28"/>
    </row>
    <row r="29" spans="1:7" x14ac:dyDescent="0.35">
      <c r="A29" s="27"/>
      <c r="B29" s="27"/>
      <c r="C29" s="27"/>
      <c r="D29" s="27"/>
      <c r="E29" s="27"/>
      <c r="F29" s="27"/>
      <c r="G29" s="28"/>
    </row>
    <row r="31" spans="1:7" ht="10.5" thickBot="1" x14ac:dyDescent="0.4"/>
    <row r="32" spans="1:7" ht="16.5" customHeight="1" thickBot="1" x14ac:dyDescent="0.4">
      <c r="A32" s="66" t="s">
        <v>75</v>
      </c>
      <c r="B32" s="67"/>
      <c r="C32" s="67"/>
      <c r="D32" s="67"/>
      <c r="E32" s="67"/>
      <c r="F32" s="67"/>
      <c r="G32" s="68"/>
    </row>
    <row r="33" spans="1:7" ht="59.25" customHeight="1" thickBot="1" x14ac:dyDescent="0.4">
      <c r="A33" s="29" t="s">
        <v>86</v>
      </c>
      <c r="B33" s="30" t="s">
        <v>18</v>
      </c>
      <c r="C33" s="30" t="s">
        <v>19</v>
      </c>
      <c r="D33" s="30" t="s">
        <v>76</v>
      </c>
      <c r="E33" s="30" t="s">
        <v>77</v>
      </c>
      <c r="F33" s="30" t="s">
        <v>20</v>
      </c>
      <c r="G33" s="30" t="s">
        <v>78</v>
      </c>
    </row>
    <row r="34" spans="1:7" ht="10.5" thickBot="1" x14ac:dyDescent="0.4">
      <c r="A34" s="31">
        <v>1</v>
      </c>
      <c r="B34" s="32">
        <v>2</v>
      </c>
      <c r="C34" s="31">
        <v>3</v>
      </c>
      <c r="D34" s="32">
        <v>4</v>
      </c>
      <c r="E34" s="31">
        <v>5</v>
      </c>
      <c r="F34" s="32">
        <v>6</v>
      </c>
      <c r="G34" s="31">
        <v>7</v>
      </c>
    </row>
    <row r="35" spans="1:7" ht="409.6" thickBot="1" x14ac:dyDescent="0.4">
      <c r="A35" s="23" t="str">
        <f>'PI skaičiuoklė'!B19</f>
        <v>5 straipsnis. 9 straipsnio pakeitimas
Pakeisti 9 straipsnį ir jį išdėstyti taip: 
„9 straipsnis. Valdymo įmonių ir investicinių bendrovių valdymas ir vadovai bei investicinius sprendimus priimantys asmenys
5. Valdymo įmonė ir investicinė bendrovė-valdytoja privalo iš anksto pranešti priežiūros institucijai apie visus būsimus vadovų ir investicinius sprendimus priimančių asmenų pasikeitimus, išskyrus šio straipsnio 8 dalyje nurodytus atvejus, kai pranešimas nėra reikalingas, ir kartu pateikti priežiūros institucijos nustatytą informaciją, reikalingą įvertinti, ar iš naujo išrinkti ar planuojami rinkti vadovai ir iš naujo paskirti ar numatomi paskirti investicinius sprendimus priimantys asmenys atitinka šio straipsnio 4 dalyje nustatytus reikalavimus. Išrinkti vadovai ir paskirti investicinius sprendimus priimantys asmenys gali pradėti eiti pareigas tik po to, kai priežiūros institucija pritaria jų kandidatūroms.
8. Laikoma, kad priežiūros institucija pritaria iš naujo išrinktų ar planuojamų rinkti vadovų ir paskirtų ar numatomų paskirti investicinius sprendimus priimančių asmenų kandidatūroms, jeigu tenkinamos visos šios sąlygos:
1) asmuo renkamas ar skiriamas į naujas pareigas toje pačioje valdymo įmonėje ar investicinėje bendrovėje-valdytojoje, kurioje jo kandidatūra jau buvo įvertinta priežiūros institucijos ir jai pritarta, arba pakartotinai renkamas ar skiriamas į tas pačias pareigas toje pačioje valdymo įmonėje ar investicinėje bendrovėje-valdytojoje ir išrinkimo ar paskyrimo į naujas ar tas pačias pareigas metu atitinka šio straipsnio 4 dalyje nustatytus reikalavimus;
2) asmuo renkamas arba skiriamas, kai saugiai ir patikimai valdymo įmonės ar investicinės bendrovės-valdytojos veiklai užtikrinti būtina nedelsiant išrinkti arba paskirti jos vadovus ar investicinius sprendimus priimančius asmenis ir dėl to valdymo įmonė ar investicinė bendrovė-valdytoja negali iš anksto pranešti priežiūros institucijai apie numatomus vadovų ar investicinius sprendimus priimančių asmenų pasikeitimus.
9. Valdymo įmonė ir investicinė bendrovė-valdytoja, šio straipsnio 8 dalyje nurodytais atvejais išrinkusi vadovus arba paskyrusi investicinius sprendimus priimančius asmenis, apie tai turi pranešti priežiūros institucijai jos nustatyta tvarka ir terminais.</v>
      </c>
      <c r="B35" s="4"/>
      <c r="C35" s="24"/>
      <c r="D35" s="24"/>
      <c r="E35" s="24"/>
      <c r="F35" s="24"/>
      <c r="G35" s="24"/>
    </row>
    <row r="36" spans="1:7" ht="10.5" thickBot="1" x14ac:dyDescent="0.4">
      <c r="A36" s="8" t="str">
        <f>'PI skaičiuoklė'!C20</f>
        <v>Informavimas priežiūros instituciją</v>
      </c>
      <c r="B36" s="4"/>
      <c r="C36" s="24"/>
      <c r="D36" s="24"/>
      <c r="E36" s="24"/>
      <c r="F36" s="24"/>
      <c r="G36" s="24"/>
    </row>
    <row r="37" spans="1:7" ht="20.5" thickBot="1" x14ac:dyDescent="0.4">
      <c r="A37" s="25"/>
      <c r="B37" s="5" t="s">
        <v>102</v>
      </c>
      <c r="C37" s="5"/>
      <c r="D37" s="5"/>
      <c r="E37" s="5"/>
      <c r="F37" s="5"/>
      <c r="G37" s="5">
        <f>+C37*D37*E37*F37</f>
        <v>0</v>
      </c>
    </row>
    <row r="38" spans="1:7" ht="10.5" thickBot="1" x14ac:dyDescent="0.4">
      <c r="A38" s="12"/>
      <c r="B38" s="5" t="s">
        <v>22</v>
      </c>
      <c r="C38" s="5"/>
      <c r="D38" s="5"/>
      <c r="E38" s="5"/>
      <c r="F38" s="5"/>
      <c r="G38" s="5">
        <f t="shared" ref="G38" si="4">+C38*D38*E38*F38</f>
        <v>0</v>
      </c>
    </row>
    <row r="39" spans="1:7" ht="10.5" thickBot="1" x14ac:dyDescent="0.4">
      <c r="A39" s="12"/>
      <c r="B39" s="5" t="s">
        <v>10</v>
      </c>
      <c r="C39" s="5"/>
      <c r="D39" s="5"/>
      <c r="E39" s="5"/>
      <c r="F39" s="5"/>
      <c r="G39" s="5"/>
    </row>
    <row r="40" spans="1:7" ht="10.5" thickBot="1" x14ac:dyDescent="0.4">
      <c r="A40" s="54" t="s">
        <v>79</v>
      </c>
      <c r="B40" s="55"/>
      <c r="C40" s="55"/>
      <c r="D40" s="55"/>
      <c r="E40" s="55"/>
      <c r="F40" s="56"/>
      <c r="G40" s="5">
        <f>SUM(G37:G39)</f>
        <v>0</v>
      </c>
    </row>
    <row r="41" spans="1:7" ht="10.5" thickBot="1" x14ac:dyDescent="0.4">
      <c r="A41" s="8" t="str">
        <f>'PI skaičiuoklė'!C21</f>
        <v>Veiksmas A2</v>
      </c>
      <c r="B41" s="37"/>
      <c r="C41" s="37"/>
      <c r="D41" s="37"/>
      <c r="E41" s="37"/>
      <c r="F41" s="37"/>
      <c r="G41" s="37"/>
    </row>
    <row r="42" spans="1:7" ht="10.5" thickBot="1" x14ac:dyDescent="0.4">
      <c r="A42" s="25"/>
      <c r="B42" s="5" t="s">
        <v>23</v>
      </c>
      <c r="C42" s="5">
        <v>0</v>
      </c>
      <c r="D42" s="5">
        <v>0</v>
      </c>
      <c r="E42" s="5">
        <v>0</v>
      </c>
      <c r="F42" s="5">
        <v>0</v>
      </c>
      <c r="G42" s="5">
        <f>+C42*D42*E42*F42</f>
        <v>0</v>
      </c>
    </row>
    <row r="43" spans="1:7" ht="10.5" thickBot="1" x14ac:dyDescent="0.4">
      <c r="A43" s="12"/>
      <c r="B43" s="5" t="s">
        <v>24</v>
      </c>
      <c r="C43" s="5">
        <v>0</v>
      </c>
      <c r="D43" s="5">
        <v>0</v>
      </c>
      <c r="E43" s="5">
        <v>0</v>
      </c>
      <c r="F43" s="5">
        <v>0</v>
      </c>
      <c r="G43" s="5">
        <f t="shared" ref="G43" si="5">+C43*D43*E43*F43</f>
        <v>0</v>
      </c>
    </row>
    <row r="44" spans="1:7" ht="10.5" thickBot="1" x14ac:dyDescent="0.4">
      <c r="A44" s="12"/>
      <c r="B44" s="5" t="s">
        <v>10</v>
      </c>
      <c r="C44" s="5"/>
      <c r="D44" s="5"/>
      <c r="E44" s="5"/>
      <c r="F44" s="5"/>
      <c r="G44" s="5"/>
    </row>
    <row r="45" spans="1:7" ht="10.5" thickBot="1" x14ac:dyDescent="0.4">
      <c r="A45" s="54" t="s">
        <v>80</v>
      </c>
      <c r="B45" s="55"/>
      <c r="C45" s="55"/>
      <c r="D45" s="55"/>
      <c r="E45" s="55"/>
      <c r="F45" s="56"/>
      <c r="G45" s="5">
        <f>SUM(G42:G44)</f>
        <v>0</v>
      </c>
    </row>
    <row r="46" spans="1:7" ht="10.5" thickBot="1" x14ac:dyDescent="0.4">
      <c r="A46" s="57" t="s">
        <v>81</v>
      </c>
      <c r="B46" s="58"/>
      <c r="C46" s="58"/>
      <c r="D46" s="58"/>
      <c r="E46" s="58"/>
      <c r="F46" s="59"/>
      <c r="G46" s="26">
        <f>SUM(G40,G45)</f>
        <v>0</v>
      </c>
    </row>
    <row r="47" spans="1:7" ht="20.5" thickBot="1" x14ac:dyDescent="0.4">
      <c r="A47" s="23" t="str">
        <f>'PI skaičiuoklė'!B24</f>
        <v>Straipsnis (-iai), punktas (-ai) ir įpareigojimas</v>
      </c>
      <c r="B47" s="37"/>
      <c r="C47" s="37"/>
      <c r="D47" s="37"/>
      <c r="E47" s="37"/>
      <c r="F47" s="37"/>
      <c r="G47" s="37"/>
    </row>
    <row r="48" spans="1:7" ht="10.5" thickBot="1" x14ac:dyDescent="0.4">
      <c r="A48" s="8" t="str">
        <f>'PI skaičiuoklė'!C25</f>
        <v>Veiksmas B1</v>
      </c>
      <c r="B48" s="37"/>
      <c r="C48" s="37"/>
      <c r="D48" s="37"/>
      <c r="E48" s="37"/>
      <c r="F48" s="37"/>
      <c r="G48" s="37"/>
    </row>
    <row r="49" spans="1:7" ht="10.5" thickBot="1" x14ac:dyDescent="0.4">
      <c r="A49" s="25"/>
      <c r="B49" s="5" t="s">
        <v>25</v>
      </c>
      <c r="C49" s="5">
        <v>0</v>
      </c>
      <c r="D49" s="5">
        <v>0</v>
      </c>
      <c r="E49" s="5">
        <v>0</v>
      </c>
      <c r="F49" s="5">
        <v>0</v>
      </c>
      <c r="G49" s="5">
        <f t="shared" ref="G49:G50" si="6">+C49*D49*E49*F49</f>
        <v>0</v>
      </c>
    </row>
    <row r="50" spans="1:7" ht="10.5" thickBot="1" x14ac:dyDescent="0.4">
      <c r="A50" s="12"/>
      <c r="B50" s="5" t="s">
        <v>26</v>
      </c>
      <c r="C50" s="5">
        <v>0</v>
      </c>
      <c r="D50" s="5">
        <v>0</v>
      </c>
      <c r="E50" s="5">
        <v>0</v>
      </c>
      <c r="F50" s="5">
        <v>0</v>
      </c>
      <c r="G50" s="5">
        <f t="shared" si="6"/>
        <v>0</v>
      </c>
    </row>
    <row r="51" spans="1:7" ht="10.5" thickBot="1" x14ac:dyDescent="0.4">
      <c r="A51" s="12"/>
      <c r="B51" s="5" t="s">
        <v>10</v>
      </c>
      <c r="C51" s="5"/>
      <c r="D51" s="5"/>
      <c r="E51" s="5"/>
      <c r="F51" s="5"/>
      <c r="G51" s="5"/>
    </row>
    <row r="52" spans="1:7" ht="10.5" thickBot="1" x14ac:dyDescent="0.4">
      <c r="A52" s="54" t="s">
        <v>82</v>
      </c>
      <c r="B52" s="55"/>
      <c r="C52" s="55"/>
      <c r="D52" s="55"/>
      <c r="E52" s="55"/>
      <c r="F52" s="56"/>
      <c r="G52" s="5">
        <f>SUM(G49:G51)</f>
        <v>0</v>
      </c>
    </row>
    <row r="53" spans="1:7" ht="10.5" thickBot="1" x14ac:dyDescent="0.4">
      <c r="A53" s="8" t="str">
        <f>'PI skaičiuoklė'!C26</f>
        <v>Veiksmas B2</v>
      </c>
      <c r="B53" s="37"/>
      <c r="C53" s="37"/>
      <c r="D53" s="37"/>
      <c r="E53" s="37"/>
      <c r="F53" s="37"/>
      <c r="G53" s="37"/>
    </row>
    <row r="54" spans="1:7" ht="10.5" thickBot="1" x14ac:dyDescent="0.4">
      <c r="A54" s="25"/>
      <c r="B54" s="5" t="s">
        <v>27</v>
      </c>
      <c r="C54" s="5">
        <v>0</v>
      </c>
      <c r="D54" s="5">
        <v>0</v>
      </c>
      <c r="E54" s="5">
        <v>0</v>
      </c>
      <c r="F54" s="5">
        <v>0</v>
      </c>
      <c r="G54" s="5">
        <f t="shared" ref="G54:G55" si="7">+C54*D54*E54*F54</f>
        <v>0</v>
      </c>
    </row>
    <row r="55" spans="1:7" ht="10.5" thickBot="1" x14ac:dyDescent="0.4">
      <c r="A55" s="12"/>
      <c r="B55" s="5" t="s">
        <v>28</v>
      </c>
      <c r="C55" s="5">
        <v>0</v>
      </c>
      <c r="D55" s="5">
        <v>0</v>
      </c>
      <c r="E55" s="5">
        <v>0</v>
      </c>
      <c r="F55" s="5">
        <v>0</v>
      </c>
      <c r="G55" s="5">
        <f t="shared" si="7"/>
        <v>0</v>
      </c>
    </row>
    <row r="56" spans="1:7" ht="10.5" thickBot="1" x14ac:dyDescent="0.4">
      <c r="A56" s="12"/>
      <c r="B56" s="5" t="s">
        <v>10</v>
      </c>
      <c r="C56" s="5"/>
      <c r="D56" s="5"/>
      <c r="E56" s="5"/>
      <c r="F56" s="5"/>
      <c r="G56" s="5"/>
    </row>
    <row r="57" spans="1:7" ht="10.5" thickBot="1" x14ac:dyDescent="0.4">
      <c r="A57" s="54" t="s">
        <v>83</v>
      </c>
      <c r="B57" s="55"/>
      <c r="C57" s="55"/>
      <c r="D57" s="55"/>
      <c r="E57" s="55"/>
      <c r="F57" s="56"/>
      <c r="G57" s="5">
        <f>SUM(G54:G56)</f>
        <v>0</v>
      </c>
    </row>
    <row r="58" spans="1:7" ht="10.5" thickBot="1" x14ac:dyDescent="0.4">
      <c r="A58" s="57" t="s">
        <v>84</v>
      </c>
      <c r="B58" s="58"/>
      <c r="C58" s="58"/>
      <c r="D58" s="58"/>
      <c r="E58" s="58"/>
      <c r="F58" s="59"/>
      <c r="G58" s="26">
        <f>SUM(G52,G57)</f>
        <v>0</v>
      </c>
    </row>
  </sheetData>
  <mergeCells count="14">
    <mergeCell ref="A52:F52"/>
    <mergeCell ref="A57:F57"/>
    <mergeCell ref="A58:F58"/>
    <mergeCell ref="A1:G1"/>
    <mergeCell ref="A32:G32"/>
    <mergeCell ref="A40:F40"/>
    <mergeCell ref="A45:F45"/>
    <mergeCell ref="A46:F46"/>
    <mergeCell ref="A27:F27"/>
    <mergeCell ref="A9:F9"/>
    <mergeCell ref="A14:F14"/>
    <mergeCell ref="A15:F15"/>
    <mergeCell ref="A21:F21"/>
    <mergeCell ref="A26:F26"/>
  </mergeCells>
  <pageMargins left="0.70866141732283472" right="0.70866141732283472" top="1.1417322834645669" bottom="0.9448818897637796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D54"/>
  <sheetViews>
    <sheetView zoomScale="85" zoomScaleNormal="85" workbookViewId="0">
      <selection activeCell="J13" sqref="J13"/>
    </sheetView>
  </sheetViews>
  <sheetFormatPr defaultColWidth="8.7265625" defaultRowHeight="10" x14ac:dyDescent="0.35"/>
  <cols>
    <col min="1" max="1" width="33.453125" style="1" customWidth="1"/>
    <col min="2" max="2" width="16.7265625" style="1" customWidth="1"/>
    <col min="3" max="3" width="15.54296875" style="1" customWidth="1"/>
    <col min="4" max="4" width="36.453125" style="1" customWidth="1"/>
    <col min="5" max="16384" width="8.7265625" style="1"/>
  </cols>
  <sheetData>
    <row r="1" spans="1:4" ht="20.25" customHeight="1" thickBot="1" x14ac:dyDescent="0.4">
      <c r="A1" s="69" t="s">
        <v>61</v>
      </c>
      <c r="B1" s="70"/>
      <c r="C1" s="70"/>
      <c r="D1" s="71"/>
    </row>
    <row r="2" spans="1:4" ht="24.65" customHeight="1" thickBot="1" x14ac:dyDescent="0.4">
      <c r="A2" s="29" t="s">
        <v>87</v>
      </c>
      <c r="B2" s="75" t="s">
        <v>29</v>
      </c>
      <c r="C2" s="76"/>
      <c r="D2" s="30" t="s">
        <v>3</v>
      </c>
    </row>
    <row r="3" spans="1:4" ht="10.5" thickBot="1" x14ac:dyDescent="0.4">
      <c r="A3" s="31">
        <v>1</v>
      </c>
      <c r="B3" s="77">
        <v>2</v>
      </c>
      <c r="C3" s="78"/>
      <c r="D3" s="31">
        <v>3</v>
      </c>
    </row>
    <row r="4" spans="1:4" ht="210.5" thickBot="1" x14ac:dyDescent="0.4">
      <c r="A4" s="23" t="str">
        <f>'PI skaičiuoklė'!B6</f>
        <v>9 straipsnis. Valdymo įmonių ir investicinių bendrovių valdymas ir vadovai bei investicinius sprendimus priimantys asmenys
5. Valdymo įmonė privalo iš anksto pranešti priežiūros institucijai apie visus būsimus valdymo įmonės vadovų ir investicinius sprendimus priimančių asmenų pasikeitimus ir kartu pateikti priežiūros institucijos nustatytą informaciją, reikalingą įvertinti, ar iš naujo išrinkti ar planuojami rinkti vadovai ir investicinius sprendimus priimantys asmenys atitinka šio straipsnio 4 dalyje nustatytus reputacijos, kvalifikacijos ir darbo patirties reikalavimus. Išrinkti valdymo įmonės vadovai ir paskirti investicinius sprendimus priimantys asmenys gali pradėti eiti pareigas tik po to, kai priežiūros institucija pritaria jų kandidatūroms.</v>
      </c>
      <c r="B4" s="4"/>
      <c r="C4" s="4"/>
      <c r="D4" s="4"/>
    </row>
    <row r="5" spans="1:4" ht="10.5" thickBot="1" x14ac:dyDescent="0.4">
      <c r="A5" s="8" t="str">
        <f>'PI skaičiuoklė'!C7</f>
        <v>Informavimas priežiūros instituciją</v>
      </c>
      <c r="B5" s="4"/>
      <c r="C5" s="4"/>
      <c r="D5" s="4"/>
    </row>
    <row r="6" spans="1:4" ht="10.5" thickBot="1" x14ac:dyDescent="0.4">
      <c r="A6" s="12"/>
      <c r="B6" s="5" t="s">
        <v>21</v>
      </c>
      <c r="C6" s="5">
        <v>0</v>
      </c>
      <c r="D6" s="5">
        <f>+C6</f>
        <v>0</v>
      </c>
    </row>
    <row r="7" spans="1:4" ht="10.5" thickBot="1" x14ac:dyDescent="0.4">
      <c r="A7" s="12"/>
      <c r="B7" s="5" t="s">
        <v>22</v>
      </c>
      <c r="C7" s="5">
        <v>0</v>
      </c>
      <c r="D7" s="5">
        <f>+C7</f>
        <v>0</v>
      </c>
    </row>
    <row r="8" spans="1:4" ht="20.149999999999999" customHeight="1" thickBot="1" x14ac:dyDescent="0.4">
      <c r="A8" s="54" t="s">
        <v>30</v>
      </c>
      <c r="B8" s="55"/>
      <c r="C8" s="55"/>
      <c r="D8" s="4">
        <f>SUM(D6:D7)</f>
        <v>0</v>
      </c>
    </row>
    <row r="9" spans="1:4" ht="10.5" thickBot="1" x14ac:dyDescent="0.4">
      <c r="A9" s="8" t="str">
        <f>'PI skaičiuoklė'!C8</f>
        <v>Veiksmas A2</v>
      </c>
      <c r="B9" s="4"/>
      <c r="C9" s="4"/>
      <c r="D9" s="4"/>
    </row>
    <row r="10" spans="1:4" ht="10.5" thickBot="1" x14ac:dyDescent="0.4">
      <c r="A10" s="12"/>
      <c r="B10" s="5" t="s">
        <v>23</v>
      </c>
      <c r="C10" s="5">
        <v>0</v>
      </c>
      <c r="D10" s="5">
        <f>+C10</f>
        <v>0</v>
      </c>
    </row>
    <row r="11" spans="1:4" ht="10.5" thickBot="1" x14ac:dyDescent="0.4">
      <c r="A11" s="12"/>
      <c r="B11" s="5" t="s">
        <v>24</v>
      </c>
      <c r="C11" s="5">
        <v>0</v>
      </c>
      <c r="D11" s="5">
        <f>+C11</f>
        <v>0</v>
      </c>
    </row>
    <row r="12" spans="1:4" ht="10.5" thickBot="1" x14ac:dyDescent="0.4">
      <c r="A12" s="54" t="s">
        <v>31</v>
      </c>
      <c r="B12" s="55"/>
      <c r="C12" s="55"/>
      <c r="D12" s="4">
        <f>SUM(D10:D11)</f>
        <v>0</v>
      </c>
    </row>
    <row r="13" spans="1:4" ht="10.5" thickBot="1" x14ac:dyDescent="0.4">
      <c r="A13" s="8" t="s">
        <v>10</v>
      </c>
      <c r="B13" s="5"/>
      <c r="C13" s="5"/>
      <c r="D13" s="5" t="s">
        <v>10</v>
      </c>
    </row>
    <row r="14" spans="1:4" ht="10.5" thickBot="1" x14ac:dyDescent="0.4">
      <c r="A14" s="57" t="s">
        <v>32</v>
      </c>
      <c r="B14" s="58"/>
      <c r="C14" s="58"/>
      <c r="D14" s="4">
        <f>SUM(D8,D12)</f>
        <v>0</v>
      </c>
    </row>
    <row r="15" spans="1:4" ht="23.5" customHeight="1" thickBot="1" x14ac:dyDescent="0.4">
      <c r="A15" s="23" t="str">
        <f>'PI skaičiuoklė'!B11</f>
        <v>Straipsnis (-iai), punktas (-ai) ir įpareigojimas</v>
      </c>
      <c r="B15" s="5"/>
      <c r="C15" s="5"/>
      <c r="D15" s="5"/>
    </row>
    <row r="16" spans="1:4" ht="10.5" thickBot="1" x14ac:dyDescent="0.4">
      <c r="A16" s="8" t="str">
        <f>'PI skaičiuoklė'!C12</f>
        <v>Veiksmas B1</v>
      </c>
      <c r="B16" s="4"/>
      <c r="C16" s="4"/>
      <c r="D16" s="4"/>
    </row>
    <row r="17" spans="1:4" ht="10.5" thickBot="1" x14ac:dyDescent="0.4">
      <c r="A17" s="12"/>
      <c r="B17" s="5" t="s">
        <v>25</v>
      </c>
      <c r="C17" s="5">
        <v>0</v>
      </c>
      <c r="D17" s="5">
        <f>+C17</f>
        <v>0</v>
      </c>
    </row>
    <row r="18" spans="1:4" ht="10.5" thickBot="1" x14ac:dyDescent="0.4">
      <c r="A18" s="12"/>
      <c r="B18" s="5" t="s">
        <v>26</v>
      </c>
      <c r="C18" s="5">
        <v>0</v>
      </c>
      <c r="D18" s="5">
        <f>+C18</f>
        <v>0</v>
      </c>
    </row>
    <row r="19" spans="1:4" ht="10.5" thickBot="1" x14ac:dyDescent="0.4">
      <c r="A19" s="54" t="s">
        <v>33</v>
      </c>
      <c r="B19" s="55"/>
      <c r="C19" s="55"/>
      <c r="D19" s="4">
        <f>SUM(D17:D18)</f>
        <v>0</v>
      </c>
    </row>
    <row r="20" spans="1:4" ht="10.5" thickBot="1" x14ac:dyDescent="0.4">
      <c r="A20" s="8" t="str">
        <f>'PI skaičiuoklė'!C13</f>
        <v>Veiksmas B2</v>
      </c>
      <c r="B20" s="4"/>
      <c r="C20" s="4"/>
      <c r="D20" s="37"/>
    </row>
    <row r="21" spans="1:4" ht="10.5" thickBot="1" x14ac:dyDescent="0.4">
      <c r="A21" s="12"/>
      <c r="B21" s="5" t="s">
        <v>27</v>
      </c>
      <c r="C21" s="5">
        <v>0</v>
      </c>
      <c r="D21" s="5">
        <f>+C21</f>
        <v>0</v>
      </c>
    </row>
    <row r="22" spans="1:4" ht="10.5" thickBot="1" x14ac:dyDescent="0.4">
      <c r="A22" s="12"/>
      <c r="B22" s="5" t="s">
        <v>28</v>
      </c>
      <c r="C22" s="5">
        <v>0</v>
      </c>
      <c r="D22" s="5">
        <f>+C22</f>
        <v>0</v>
      </c>
    </row>
    <row r="23" spans="1:4" ht="10.5" thickBot="1" x14ac:dyDescent="0.4">
      <c r="A23" s="54" t="s">
        <v>34</v>
      </c>
      <c r="B23" s="55"/>
      <c r="C23" s="55"/>
      <c r="D23" s="4">
        <f>SUM(D21:D22)</f>
        <v>0</v>
      </c>
    </row>
    <row r="24" spans="1:4" ht="10.5" thickBot="1" x14ac:dyDescent="0.4">
      <c r="A24" s="12"/>
      <c r="B24" s="5" t="s">
        <v>10</v>
      </c>
      <c r="C24" s="5"/>
      <c r="D24" s="5" t="s">
        <v>16</v>
      </c>
    </row>
    <row r="25" spans="1:4" ht="10.5" thickBot="1" x14ac:dyDescent="0.4">
      <c r="A25" s="57" t="s">
        <v>35</v>
      </c>
      <c r="B25" s="58"/>
      <c r="C25" s="58"/>
      <c r="D25" s="37">
        <f>SUM(D19,D23)</f>
        <v>0</v>
      </c>
    </row>
    <row r="29" spans="1:4" ht="10.5" thickBot="1" x14ac:dyDescent="0.4"/>
    <row r="30" spans="1:4" ht="10.5" thickBot="1" x14ac:dyDescent="0.4">
      <c r="A30" s="72" t="s">
        <v>62</v>
      </c>
      <c r="B30" s="73"/>
      <c r="C30" s="73"/>
      <c r="D30" s="74"/>
    </row>
    <row r="31" spans="1:4" ht="36.75" customHeight="1" thickBot="1" x14ac:dyDescent="0.4">
      <c r="A31" s="29" t="s">
        <v>88</v>
      </c>
      <c r="B31" s="75" t="s">
        <v>29</v>
      </c>
      <c r="C31" s="76"/>
      <c r="D31" s="30" t="s">
        <v>3</v>
      </c>
    </row>
    <row r="32" spans="1:4" ht="10.5" thickBot="1" x14ac:dyDescent="0.4">
      <c r="A32" s="31">
        <v>1</v>
      </c>
      <c r="B32" s="77">
        <v>2</v>
      </c>
      <c r="C32" s="78"/>
      <c r="D32" s="31">
        <v>3</v>
      </c>
    </row>
    <row r="33" spans="1:4" ht="27.75" customHeight="1" thickBot="1" x14ac:dyDescent="0.4">
      <c r="A33" s="23" t="str">
        <f>'PI skaičiuoklė'!B19</f>
        <v>5 straipsnis. 9 straipsnio pakeitimas
Pakeisti 9 straipsnį ir jį išdėstyti taip: 
„9 straipsnis. Valdymo įmonių ir investicinių bendrovių valdymas ir vadovai bei investicinius sprendimus priimantys asmenys
5. Valdymo įmonė ir investicinė bendrovė-valdytoja privalo iš anksto pranešti priežiūros institucijai apie visus būsimus vadovų ir investicinius sprendimus priimančių asmenų pasikeitimus, išskyrus šio straipsnio 8 dalyje nurodytus atvejus, kai pranešimas nėra reikalingas, ir kartu pateikti priežiūros institucijos nustatytą informaciją, reikalingą įvertinti, ar iš naujo išrinkti ar planuojami rinkti vadovai ir iš naujo paskirti ar numatomi paskirti investicinius sprendimus priimantys asmenys atitinka šio straipsnio 4 dalyje nustatytus reikalavimus. Išrinkti vadovai ir paskirti investicinius sprendimus priimantys asmenys gali pradėti eiti pareigas tik po to, kai priežiūros institucija pritaria jų kandidatūroms.
8. Laikoma, kad priežiūros institucija pritaria iš naujo išrinktų ar planuojamų rinkti vadovų ir paskirtų ar numatomų paskirti investicinius sprendimus priimančių asmenų kandidatūroms, jeigu tenkinamos visos šios sąlygos:
1) asmuo renkamas ar skiriamas į naujas pareigas toje pačioje valdymo įmonėje ar investicinėje bendrovėje-valdytojoje, kurioje jo kandidatūra jau buvo įvertinta priežiūros institucijos ir jai pritarta, arba pakartotinai renkamas ar skiriamas į tas pačias pareigas toje pačioje valdymo įmonėje ar investicinėje bendrovėje-valdytojoje ir išrinkimo ar paskyrimo į naujas ar tas pačias pareigas metu atitinka šio straipsnio 4 dalyje nustatytus reikalavimus;
2) asmuo renkamas arba skiriamas, kai saugiai ir patikimai valdymo įmonės ar investicinės bendrovės-valdytojos veiklai užtikrinti būtina nedelsiant išrinkti arba paskirti jos vadovus ar investicinius sprendimus priimančius asmenis ir dėl to valdymo įmonė ar investicinė bendrovė-valdytoja negali iš anksto pranešti priežiūros institucijai apie numatomus vadovų ar investicinius sprendimus priimančių asmenų pasikeitimus.
9. Valdymo įmonė ir investicinė bendrovė-valdytoja, šio straipsnio 8 dalyje nurodytais atvejais išrinkusi vadovus arba paskyrusi investicinius sprendimus priimančius asmenis, apie tai turi pranešti priežiūros institucijai jos nustatyta tvarka ir terminais.</v>
      </c>
      <c r="B33" s="4"/>
      <c r="C33" s="4"/>
      <c r="D33" s="4"/>
    </row>
    <row r="34" spans="1:4" ht="10.5" thickBot="1" x14ac:dyDescent="0.4">
      <c r="A34" s="8" t="str">
        <f>'PI skaičiuoklė'!C20</f>
        <v>Informavimas priežiūros instituciją</v>
      </c>
      <c r="B34" s="4"/>
      <c r="C34" s="4"/>
      <c r="D34" s="4"/>
    </row>
    <row r="35" spans="1:4" ht="10.5" thickBot="1" x14ac:dyDescent="0.4">
      <c r="A35" s="12"/>
      <c r="B35" s="5" t="s">
        <v>21</v>
      </c>
      <c r="C35" s="5">
        <v>0</v>
      </c>
      <c r="D35" s="5">
        <f>+C35</f>
        <v>0</v>
      </c>
    </row>
    <row r="36" spans="1:4" ht="10.5" thickBot="1" x14ac:dyDescent="0.4">
      <c r="A36" s="12"/>
      <c r="B36" s="5" t="s">
        <v>22</v>
      </c>
      <c r="C36" s="5">
        <v>0</v>
      </c>
      <c r="D36" s="5">
        <f>+C36</f>
        <v>0</v>
      </c>
    </row>
    <row r="37" spans="1:4" ht="10.5" thickBot="1" x14ac:dyDescent="0.4">
      <c r="A37" s="54" t="s">
        <v>30</v>
      </c>
      <c r="B37" s="55"/>
      <c r="C37" s="55"/>
      <c r="D37" s="4">
        <f>SUM(D35:D36)</f>
        <v>0</v>
      </c>
    </row>
    <row r="38" spans="1:4" ht="10.5" thickBot="1" x14ac:dyDescent="0.4">
      <c r="A38" s="8" t="str">
        <f>'PI skaičiuoklė'!C21</f>
        <v>Veiksmas A2</v>
      </c>
      <c r="B38" s="4"/>
      <c r="C38" s="4"/>
      <c r="D38" s="4"/>
    </row>
    <row r="39" spans="1:4" ht="10.5" thickBot="1" x14ac:dyDescent="0.4">
      <c r="A39" s="12"/>
      <c r="B39" s="5" t="s">
        <v>23</v>
      </c>
      <c r="C39" s="5">
        <v>0</v>
      </c>
      <c r="D39" s="5">
        <f>+C39</f>
        <v>0</v>
      </c>
    </row>
    <row r="40" spans="1:4" ht="10.5" thickBot="1" x14ac:dyDescent="0.4">
      <c r="A40" s="12"/>
      <c r="B40" s="5" t="s">
        <v>24</v>
      </c>
      <c r="C40" s="5">
        <v>0</v>
      </c>
      <c r="D40" s="5">
        <f>+C40</f>
        <v>0</v>
      </c>
    </row>
    <row r="41" spans="1:4" ht="10.5" thickBot="1" x14ac:dyDescent="0.4">
      <c r="A41" s="54" t="s">
        <v>31</v>
      </c>
      <c r="B41" s="55"/>
      <c r="C41" s="55"/>
      <c r="D41" s="4">
        <f>SUM(D39:D40)</f>
        <v>0</v>
      </c>
    </row>
    <row r="42" spans="1:4" ht="10.5" thickBot="1" x14ac:dyDescent="0.4">
      <c r="A42" s="8" t="s">
        <v>10</v>
      </c>
      <c r="B42" s="5"/>
      <c r="C42" s="5"/>
      <c r="D42" s="5" t="s">
        <v>10</v>
      </c>
    </row>
    <row r="43" spans="1:4" ht="10.5" thickBot="1" x14ac:dyDescent="0.4">
      <c r="A43" s="57" t="s">
        <v>32</v>
      </c>
      <c r="B43" s="58"/>
      <c r="C43" s="58"/>
      <c r="D43" s="4">
        <f>SUM(D37,D41)</f>
        <v>0</v>
      </c>
    </row>
    <row r="44" spans="1:4" ht="20.5" thickBot="1" x14ac:dyDescent="0.4">
      <c r="A44" s="23" t="str">
        <f>'PI skaičiuoklė'!B24</f>
        <v>Straipsnis (-iai), punktas (-ai) ir įpareigojimas</v>
      </c>
      <c r="B44" s="5"/>
      <c r="C44" s="5"/>
      <c r="D44" s="5"/>
    </row>
    <row r="45" spans="1:4" ht="10.5" thickBot="1" x14ac:dyDescent="0.4">
      <c r="A45" s="8" t="str">
        <f>'PI skaičiuoklė'!C25</f>
        <v>Veiksmas B1</v>
      </c>
      <c r="B45" s="4"/>
      <c r="C45" s="4"/>
      <c r="D45" s="4"/>
    </row>
    <row r="46" spans="1:4" ht="10.5" thickBot="1" x14ac:dyDescent="0.4">
      <c r="A46" s="12"/>
      <c r="B46" s="5" t="s">
        <v>25</v>
      </c>
      <c r="C46" s="5">
        <v>0</v>
      </c>
      <c r="D46" s="5">
        <f>+C46</f>
        <v>0</v>
      </c>
    </row>
    <row r="47" spans="1:4" ht="10.5" thickBot="1" x14ac:dyDescent="0.4">
      <c r="A47" s="12"/>
      <c r="B47" s="5" t="s">
        <v>26</v>
      </c>
      <c r="C47" s="5">
        <v>0</v>
      </c>
      <c r="D47" s="5">
        <f>+C47</f>
        <v>0</v>
      </c>
    </row>
    <row r="48" spans="1:4" ht="10.5" thickBot="1" x14ac:dyDescent="0.4">
      <c r="A48" s="54" t="s">
        <v>33</v>
      </c>
      <c r="B48" s="55"/>
      <c r="C48" s="55"/>
      <c r="D48" s="4">
        <f>SUM(D46:D47)</f>
        <v>0</v>
      </c>
    </row>
    <row r="49" spans="1:4" ht="10.5" thickBot="1" x14ac:dyDescent="0.4">
      <c r="A49" s="8" t="str">
        <f>'PI skaičiuoklė'!C26</f>
        <v>Veiksmas B2</v>
      </c>
      <c r="B49" s="4"/>
      <c r="C49" s="4"/>
      <c r="D49" s="4"/>
    </row>
    <row r="50" spans="1:4" ht="10.5" thickBot="1" x14ac:dyDescent="0.4">
      <c r="A50" s="12"/>
      <c r="B50" s="5" t="s">
        <v>27</v>
      </c>
      <c r="C50" s="5">
        <v>0</v>
      </c>
      <c r="D50" s="5">
        <f>+C50</f>
        <v>0</v>
      </c>
    </row>
    <row r="51" spans="1:4" ht="10.5" thickBot="1" x14ac:dyDescent="0.4">
      <c r="A51" s="12"/>
      <c r="B51" s="5" t="s">
        <v>28</v>
      </c>
      <c r="C51" s="5">
        <v>0</v>
      </c>
      <c r="D51" s="5">
        <f>+C51</f>
        <v>0</v>
      </c>
    </row>
    <row r="52" spans="1:4" ht="10.5" thickBot="1" x14ac:dyDescent="0.4">
      <c r="A52" s="54" t="s">
        <v>34</v>
      </c>
      <c r="B52" s="55"/>
      <c r="C52" s="55"/>
      <c r="D52" s="4">
        <f>SUM(D50:D51)</f>
        <v>0</v>
      </c>
    </row>
    <row r="53" spans="1:4" ht="10.5" thickBot="1" x14ac:dyDescent="0.4">
      <c r="A53" s="12"/>
      <c r="B53" s="5" t="s">
        <v>10</v>
      </c>
      <c r="C53" s="5"/>
      <c r="D53" s="5" t="s">
        <v>16</v>
      </c>
    </row>
    <row r="54" spans="1:4" ht="10.5" thickBot="1" x14ac:dyDescent="0.4">
      <c r="A54" s="57" t="s">
        <v>35</v>
      </c>
      <c r="B54" s="58"/>
      <c r="C54" s="58"/>
      <c r="D54" s="4">
        <f>SUM(D48,D52)</f>
        <v>0</v>
      </c>
    </row>
  </sheetData>
  <mergeCells count="18">
    <mergeCell ref="B31:C31"/>
    <mergeCell ref="B32:C32"/>
    <mergeCell ref="A48:C48"/>
    <mergeCell ref="A52:C52"/>
    <mergeCell ref="A54:C54"/>
    <mergeCell ref="A1:D1"/>
    <mergeCell ref="A30:D30"/>
    <mergeCell ref="A37:C37"/>
    <mergeCell ref="A41:C41"/>
    <mergeCell ref="A43:C43"/>
    <mergeCell ref="A25:C25"/>
    <mergeCell ref="A8:C8"/>
    <mergeCell ref="A12:C12"/>
    <mergeCell ref="A14:C14"/>
    <mergeCell ref="A19:C19"/>
    <mergeCell ref="A23:C23"/>
    <mergeCell ref="B2:C2"/>
    <mergeCell ref="B3:C3"/>
  </mergeCells>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57"/>
  <sheetViews>
    <sheetView zoomScale="85" zoomScaleNormal="85" workbookViewId="0">
      <selection sqref="A1:E1"/>
    </sheetView>
  </sheetViews>
  <sheetFormatPr defaultColWidth="8.7265625" defaultRowHeight="10" x14ac:dyDescent="0.35"/>
  <cols>
    <col min="1" max="1" width="28.54296875" style="1" customWidth="1"/>
    <col min="2" max="2" width="13" style="1" customWidth="1"/>
    <col min="3" max="3" width="22.54296875" style="1" customWidth="1"/>
    <col min="4" max="4" width="37.453125" style="1" customWidth="1"/>
    <col min="5" max="5" width="17.7265625" style="1" customWidth="1"/>
    <col min="6" max="16384" width="8.7265625" style="1"/>
  </cols>
  <sheetData>
    <row r="1" spans="1:5" ht="16.5" customHeight="1" thickBot="1" x14ac:dyDescent="0.4">
      <c r="A1" s="69" t="s">
        <v>63</v>
      </c>
      <c r="B1" s="70"/>
      <c r="C1" s="70"/>
      <c r="D1" s="70"/>
      <c r="E1" s="71"/>
    </row>
    <row r="2" spans="1:5" ht="44.25" customHeight="1" thickBot="1" x14ac:dyDescent="0.4">
      <c r="A2" s="29" t="s">
        <v>87</v>
      </c>
      <c r="B2" s="30" t="s">
        <v>89</v>
      </c>
      <c r="C2" s="30" t="s">
        <v>60</v>
      </c>
      <c r="D2" s="30" t="s">
        <v>90</v>
      </c>
      <c r="E2" s="30" t="s">
        <v>4</v>
      </c>
    </row>
    <row r="3" spans="1:5" ht="13.5" customHeight="1" thickBot="1" x14ac:dyDescent="0.4">
      <c r="A3" s="31">
        <v>1</v>
      </c>
      <c r="B3" s="32">
        <v>2</v>
      </c>
      <c r="C3" s="32">
        <v>3</v>
      </c>
      <c r="D3" s="32">
        <v>4</v>
      </c>
      <c r="E3" s="32">
        <v>5</v>
      </c>
    </row>
    <row r="4" spans="1:5" ht="230.5" thickBot="1" x14ac:dyDescent="0.4">
      <c r="A4" s="23" t="str">
        <f>'PI skaičiuoklė'!B6</f>
        <v>9 straipsnis. Valdymo įmonių ir investicinių bendrovių valdymas ir vadovai bei investicinius sprendimus priimantys asmenys
5. Valdymo įmonė privalo iš anksto pranešti priežiūros institucijai apie visus būsimus valdymo įmonės vadovų ir investicinius sprendimus priimančių asmenų pasikeitimus ir kartu pateikti priežiūros institucijos nustatytą informaciją, reikalingą įvertinti, ar iš naujo išrinkti ar planuojami rinkti vadovai ir investicinius sprendimus priimantys asmenys atitinka šio straipsnio 4 dalyje nustatytus reputacijos, kvalifikacijos ir darbo patirties reikalavimus. Išrinkti valdymo įmonės vadovai ir paskirti investicinius sprendimus priimantys asmenys gali pradėti eiti pareigas tik po to, kai priežiūros institucija pritaria jų kandidatūroms.</v>
      </c>
      <c r="B4" s="4"/>
      <c r="C4" s="4"/>
      <c r="D4" s="4"/>
      <c r="E4" s="4"/>
    </row>
    <row r="5" spans="1:5" ht="10.5" thickBot="1" x14ac:dyDescent="0.4">
      <c r="A5" s="8" t="str">
        <f>'PI skaičiuoklė'!C7</f>
        <v>Informavimas priežiūros instituciją</v>
      </c>
      <c r="B5" s="4"/>
      <c r="C5" s="4"/>
      <c r="D5" s="4"/>
      <c r="E5" s="4"/>
    </row>
    <row r="6" spans="1:5" ht="10.5" thickBot="1" x14ac:dyDescent="0.4">
      <c r="A6" s="12"/>
      <c r="B6" s="5" t="s">
        <v>21</v>
      </c>
      <c r="C6" s="5">
        <v>0</v>
      </c>
      <c r="D6" s="5">
        <v>0</v>
      </c>
      <c r="E6" s="5">
        <f>+C6*D6</f>
        <v>0</v>
      </c>
    </row>
    <row r="7" spans="1:5" ht="10.5" thickBot="1" x14ac:dyDescent="0.4">
      <c r="A7" s="12"/>
      <c r="B7" s="5" t="s">
        <v>22</v>
      </c>
      <c r="C7" s="5">
        <v>0</v>
      </c>
      <c r="D7" s="5">
        <v>0</v>
      </c>
      <c r="E7" s="5">
        <f>+C7*D7</f>
        <v>0</v>
      </c>
    </row>
    <row r="8" spans="1:5" ht="14.15" customHeight="1" thickBot="1" x14ac:dyDescent="0.4">
      <c r="A8" s="54" t="s">
        <v>36</v>
      </c>
      <c r="B8" s="55"/>
      <c r="C8" s="55"/>
      <c r="D8" s="56"/>
      <c r="E8" s="5">
        <f>SUM(E6:E7)</f>
        <v>0</v>
      </c>
    </row>
    <row r="9" spans="1:5" ht="10.5" thickBot="1" x14ac:dyDescent="0.4">
      <c r="A9" s="8" t="str">
        <f>'PI skaičiuoklė'!C8</f>
        <v>Veiksmas A2</v>
      </c>
      <c r="B9" s="4"/>
      <c r="C9" s="4"/>
      <c r="D9" s="4"/>
      <c r="E9" s="4"/>
    </row>
    <row r="10" spans="1:5" ht="10.5" thickBot="1" x14ac:dyDescent="0.4">
      <c r="A10" s="12"/>
      <c r="B10" s="5" t="s">
        <v>23</v>
      </c>
      <c r="C10" s="5">
        <v>0</v>
      </c>
      <c r="D10" s="5">
        <v>0</v>
      </c>
      <c r="E10" s="5">
        <f t="shared" ref="E10:E11" si="0">+C10*D10</f>
        <v>0</v>
      </c>
    </row>
    <row r="11" spans="1:5" ht="10.5" thickBot="1" x14ac:dyDescent="0.4">
      <c r="A11" s="12"/>
      <c r="B11" s="5" t="s">
        <v>24</v>
      </c>
      <c r="C11" s="5">
        <v>0</v>
      </c>
      <c r="D11" s="5">
        <v>0</v>
      </c>
      <c r="E11" s="5">
        <f t="shared" si="0"/>
        <v>0</v>
      </c>
    </row>
    <row r="12" spans="1:5" ht="10.5" thickBot="1" x14ac:dyDescent="0.4">
      <c r="A12" s="54" t="s">
        <v>37</v>
      </c>
      <c r="B12" s="55"/>
      <c r="C12" s="55"/>
      <c r="D12" s="56"/>
      <c r="E12" s="5">
        <f>SUM(E10:E11)</f>
        <v>0</v>
      </c>
    </row>
    <row r="13" spans="1:5" ht="10.5" thickBot="1" x14ac:dyDescent="0.4">
      <c r="A13" s="12"/>
      <c r="B13" s="5" t="s">
        <v>10</v>
      </c>
      <c r="C13" s="5">
        <v>0</v>
      </c>
      <c r="D13" s="5"/>
      <c r="E13" s="5" t="s">
        <v>91</v>
      </c>
    </row>
    <row r="14" spans="1:5" ht="10.5" thickBot="1" x14ac:dyDescent="0.4">
      <c r="A14" s="57" t="s">
        <v>38</v>
      </c>
      <c r="B14" s="58"/>
      <c r="C14" s="58"/>
      <c r="D14" s="59"/>
      <c r="E14" s="4">
        <f>SUM(E8,E12)</f>
        <v>0</v>
      </c>
    </row>
    <row r="15" spans="1:5" ht="20.5" thickBot="1" x14ac:dyDescent="0.4">
      <c r="A15" s="23" t="str">
        <f>'PI skaičiuoklė'!B11</f>
        <v>Straipsnis (-iai), punktas (-ai) ir įpareigojimas</v>
      </c>
      <c r="B15" s="4"/>
      <c r="C15" s="4"/>
      <c r="D15" s="4"/>
      <c r="E15" s="4"/>
    </row>
    <row r="16" spans="1:5" ht="10.5" thickBot="1" x14ac:dyDescent="0.4">
      <c r="A16" s="8" t="str">
        <f>'PI skaičiuoklė'!C12</f>
        <v>Veiksmas B1</v>
      </c>
      <c r="B16" s="4"/>
      <c r="C16" s="4"/>
      <c r="D16" s="4"/>
      <c r="E16" s="4"/>
    </row>
    <row r="17" spans="1:5" ht="10.5" thickBot="1" x14ac:dyDescent="0.4">
      <c r="A17" s="12"/>
      <c r="B17" s="5" t="s">
        <v>25</v>
      </c>
      <c r="C17" s="5">
        <v>0</v>
      </c>
      <c r="D17" s="5">
        <v>0</v>
      </c>
      <c r="E17" s="5">
        <f t="shared" ref="E17:E18" si="1">+C17*D17</f>
        <v>0</v>
      </c>
    </row>
    <row r="18" spans="1:5" ht="10.5" thickBot="1" x14ac:dyDescent="0.4">
      <c r="A18" s="12"/>
      <c r="B18" s="5" t="s">
        <v>26</v>
      </c>
      <c r="C18" s="5">
        <v>0</v>
      </c>
      <c r="D18" s="5">
        <v>0</v>
      </c>
      <c r="E18" s="5">
        <f t="shared" si="1"/>
        <v>0</v>
      </c>
    </row>
    <row r="19" spans="1:5" ht="10.5" thickBot="1" x14ac:dyDescent="0.4">
      <c r="A19" s="54" t="s">
        <v>39</v>
      </c>
      <c r="B19" s="55"/>
      <c r="C19" s="55"/>
      <c r="D19" s="56"/>
      <c r="E19" s="5">
        <f>SUM(E17:E18)</f>
        <v>0</v>
      </c>
    </row>
    <row r="20" spans="1:5" ht="10.5" thickBot="1" x14ac:dyDescent="0.4">
      <c r="A20" s="8" t="str">
        <f>'PI skaičiuoklė'!C13</f>
        <v>Veiksmas B2</v>
      </c>
      <c r="B20" s="4"/>
      <c r="C20" s="4"/>
      <c r="D20" s="4"/>
      <c r="E20" s="4"/>
    </row>
    <row r="21" spans="1:5" ht="10.5" thickBot="1" x14ac:dyDescent="0.4">
      <c r="A21" s="12"/>
      <c r="B21" s="5" t="s">
        <v>27</v>
      </c>
      <c r="C21" s="5">
        <v>0</v>
      </c>
      <c r="D21" s="5">
        <v>0</v>
      </c>
      <c r="E21" s="5">
        <f t="shared" ref="E21:E22" si="2">+C21*D21</f>
        <v>0</v>
      </c>
    </row>
    <row r="22" spans="1:5" ht="10.5" thickBot="1" x14ac:dyDescent="0.4">
      <c r="A22" s="12"/>
      <c r="B22" s="5" t="s">
        <v>28</v>
      </c>
      <c r="C22" s="5">
        <v>0</v>
      </c>
      <c r="D22" s="5">
        <v>0</v>
      </c>
      <c r="E22" s="5">
        <f t="shared" si="2"/>
        <v>0</v>
      </c>
    </row>
    <row r="23" spans="1:5" ht="10.5" thickBot="1" x14ac:dyDescent="0.4">
      <c r="A23" s="54" t="s">
        <v>41</v>
      </c>
      <c r="B23" s="55"/>
      <c r="C23" s="55"/>
      <c r="D23" s="56"/>
      <c r="E23" s="5">
        <f>SUM(E21:E22)</f>
        <v>0</v>
      </c>
    </row>
    <row r="24" spans="1:5" ht="10.5" thickBot="1" x14ac:dyDescent="0.4">
      <c r="A24" s="12"/>
      <c r="B24" s="5" t="s">
        <v>10</v>
      </c>
      <c r="C24" s="5"/>
      <c r="D24" s="5"/>
      <c r="E24" s="5" t="s">
        <v>16</v>
      </c>
    </row>
    <row r="25" spans="1:5" ht="10.5" thickBot="1" x14ac:dyDescent="0.4">
      <c r="A25" s="57" t="s">
        <v>40</v>
      </c>
      <c r="B25" s="58"/>
      <c r="C25" s="58"/>
      <c r="D25" s="59"/>
      <c r="E25" s="4">
        <f>SUM(E19,E23)</f>
        <v>0</v>
      </c>
    </row>
    <row r="26" spans="1:5" x14ac:dyDescent="0.35">
      <c r="A26" s="27"/>
      <c r="B26" s="27"/>
      <c r="C26" s="27"/>
      <c r="D26" s="27"/>
      <c r="E26" s="33"/>
    </row>
    <row r="27" spans="1:5" x14ac:dyDescent="0.35">
      <c r="A27" s="27"/>
      <c r="B27" s="27"/>
      <c r="C27" s="27"/>
      <c r="D27" s="27"/>
      <c r="E27" s="33"/>
    </row>
    <row r="28" spans="1:5" x14ac:dyDescent="0.35">
      <c r="A28" s="27"/>
      <c r="B28" s="27"/>
      <c r="C28" s="27"/>
      <c r="D28" s="27"/>
      <c r="E28" s="33"/>
    </row>
    <row r="29" spans="1:5" x14ac:dyDescent="0.35">
      <c r="A29" s="27"/>
      <c r="B29" s="27"/>
      <c r="C29" s="27"/>
      <c r="D29" s="27"/>
      <c r="E29" s="33"/>
    </row>
    <row r="30" spans="1:5" x14ac:dyDescent="0.35">
      <c r="A30" s="27"/>
      <c r="B30" s="27"/>
      <c r="C30" s="27"/>
      <c r="D30" s="27"/>
      <c r="E30" s="33"/>
    </row>
    <row r="32" spans="1:5" ht="10.5" thickBot="1" x14ac:dyDescent="0.4"/>
    <row r="33" spans="1:5" ht="19.5" customHeight="1" thickBot="1" x14ac:dyDescent="0.4">
      <c r="A33" s="72" t="s">
        <v>64</v>
      </c>
      <c r="B33" s="73"/>
      <c r="C33" s="73"/>
      <c r="D33" s="73"/>
      <c r="E33" s="74"/>
    </row>
    <row r="34" spans="1:5" ht="30.5" thickBot="1" x14ac:dyDescent="0.4">
      <c r="A34" s="29" t="s">
        <v>88</v>
      </c>
      <c r="B34" s="30" t="s">
        <v>89</v>
      </c>
      <c r="C34" s="30" t="s">
        <v>60</v>
      </c>
      <c r="D34" s="30" t="s">
        <v>90</v>
      </c>
      <c r="E34" s="30" t="s">
        <v>4</v>
      </c>
    </row>
    <row r="35" spans="1:5" ht="10.5" thickBot="1" x14ac:dyDescent="0.4">
      <c r="A35" s="31">
        <v>1</v>
      </c>
      <c r="B35" s="32">
        <v>2</v>
      </c>
      <c r="C35" s="32">
        <v>3</v>
      </c>
      <c r="D35" s="32">
        <v>4</v>
      </c>
      <c r="E35" s="32">
        <v>5</v>
      </c>
    </row>
    <row r="36" spans="1:5" ht="409.6" thickBot="1" x14ac:dyDescent="0.4">
      <c r="A36" s="23" t="str">
        <f>'PI skaičiuoklė'!B19</f>
        <v>5 straipsnis. 9 straipsnio pakeitimas
Pakeisti 9 straipsnį ir jį išdėstyti taip: 
„9 straipsnis. Valdymo įmonių ir investicinių bendrovių valdymas ir vadovai bei investicinius sprendimus priimantys asmenys
5. Valdymo įmonė ir investicinė bendrovė-valdytoja privalo iš anksto pranešti priežiūros institucijai apie visus būsimus vadovų ir investicinius sprendimus priimančių asmenų pasikeitimus, išskyrus šio straipsnio 8 dalyje nurodytus atvejus, kai pranešimas nėra reikalingas, ir kartu pateikti priežiūros institucijos nustatytą informaciją, reikalingą įvertinti, ar iš naujo išrinkti ar planuojami rinkti vadovai ir iš naujo paskirti ar numatomi paskirti investicinius sprendimus priimantys asmenys atitinka šio straipsnio 4 dalyje nustatytus reikalavimus. Išrinkti vadovai ir paskirti investicinius sprendimus priimantys asmenys gali pradėti eiti pareigas tik po to, kai priežiūros institucija pritaria jų kandidatūroms.
8. Laikoma, kad priežiūros institucija pritaria iš naujo išrinktų ar planuojamų rinkti vadovų ir paskirtų ar numatomų paskirti investicinius sprendimus priimančių asmenų kandidatūroms, jeigu tenkinamos visos šios sąlygos:
1) asmuo renkamas ar skiriamas į naujas pareigas toje pačioje valdymo įmonėje ar investicinėje bendrovėje-valdytojoje, kurioje jo kandidatūra jau buvo įvertinta priežiūros institucijos ir jai pritarta, arba pakartotinai renkamas ar skiriamas į tas pačias pareigas toje pačioje valdymo įmonėje ar investicinėje bendrovėje-valdytojoje ir išrinkimo ar paskyrimo į naujas ar tas pačias pareigas metu atitinka šio straipsnio 4 dalyje nustatytus reikalavimus;
2) asmuo renkamas arba skiriamas, kai saugiai ir patikimai valdymo įmonės ar investicinės bendrovės-valdytojos veiklai užtikrinti būtina nedelsiant išrinkti arba paskirti jos vadovus ar investicinius sprendimus priimančius asmenis ir dėl to valdymo įmonė ar investicinė bendrovė-valdytoja negali iš anksto pranešti priežiūros institucijai apie numatomus vadovų ar investicinius sprendimus priimančių asmenų pasikeitimus.
9. Valdymo įmonė ir investicinė bendrovė-valdytoja, šio straipsnio 8 dalyje nurodytais atvejais išrinkusi vadovus arba paskyrusi investicinius sprendimus priimančius asmenis, apie tai turi pranešti priežiūros institucijai jos nustatyta tvarka ir terminais.</v>
      </c>
      <c r="B36" s="4"/>
      <c r="C36" s="4"/>
      <c r="D36" s="4"/>
      <c r="E36" s="4"/>
    </row>
    <row r="37" spans="1:5" ht="10.5" thickBot="1" x14ac:dyDescent="0.4">
      <c r="A37" s="8" t="str">
        <f>'PI skaičiuoklė'!C20</f>
        <v>Informavimas priežiūros instituciją</v>
      </c>
      <c r="B37" s="4"/>
      <c r="C37" s="4"/>
      <c r="D37" s="4"/>
      <c r="E37" s="4"/>
    </row>
    <row r="38" spans="1:5" ht="10.5" thickBot="1" x14ac:dyDescent="0.4">
      <c r="A38" s="12"/>
      <c r="B38" s="5" t="s">
        <v>21</v>
      </c>
      <c r="C38" s="5">
        <v>0</v>
      </c>
      <c r="D38" s="5">
        <v>0</v>
      </c>
      <c r="E38" s="5">
        <f>+C38*D38</f>
        <v>0</v>
      </c>
    </row>
    <row r="39" spans="1:5" ht="10.5" thickBot="1" x14ac:dyDescent="0.4">
      <c r="A39" s="12"/>
      <c r="B39" s="5" t="s">
        <v>22</v>
      </c>
      <c r="C39" s="5">
        <v>0</v>
      </c>
      <c r="D39" s="5">
        <v>0</v>
      </c>
      <c r="E39" s="5">
        <f>+C39*D39</f>
        <v>0</v>
      </c>
    </row>
    <row r="40" spans="1:5" ht="10.5" thickBot="1" x14ac:dyDescent="0.4">
      <c r="A40" s="54" t="s">
        <v>36</v>
      </c>
      <c r="B40" s="55"/>
      <c r="C40" s="55"/>
      <c r="D40" s="56"/>
      <c r="E40" s="5">
        <f>SUM(E38:E39)</f>
        <v>0</v>
      </c>
    </row>
    <row r="41" spans="1:5" ht="10.5" thickBot="1" x14ac:dyDescent="0.4">
      <c r="A41" s="8" t="str">
        <f>'PI skaičiuoklė'!C21</f>
        <v>Veiksmas A2</v>
      </c>
      <c r="B41" s="4"/>
      <c r="C41" s="4"/>
      <c r="D41" s="4"/>
      <c r="E41" s="4"/>
    </row>
    <row r="42" spans="1:5" ht="10.5" thickBot="1" x14ac:dyDescent="0.4">
      <c r="A42" s="12"/>
      <c r="B42" s="5" t="s">
        <v>23</v>
      </c>
      <c r="C42" s="5">
        <v>0</v>
      </c>
      <c r="D42" s="5">
        <v>0</v>
      </c>
      <c r="E42" s="5">
        <f t="shared" ref="E42:E43" si="3">+C42*D42</f>
        <v>0</v>
      </c>
    </row>
    <row r="43" spans="1:5" ht="10.5" thickBot="1" x14ac:dyDescent="0.4">
      <c r="A43" s="12"/>
      <c r="B43" s="5" t="s">
        <v>24</v>
      </c>
      <c r="C43" s="5">
        <v>0</v>
      </c>
      <c r="D43" s="5">
        <v>0</v>
      </c>
      <c r="E43" s="5">
        <f t="shared" si="3"/>
        <v>0</v>
      </c>
    </row>
    <row r="44" spans="1:5" ht="10.5" thickBot="1" x14ac:dyDescent="0.4">
      <c r="A44" s="54" t="s">
        <v>37</v>
      </c>
      <c r="B44" s="55"/>
      <c r="C44" s="55"/>
      <c r="D44" s="56"/>
      <c r="E44" s="5">
        <f>SUM(E42:E43)</f>
        <v>0</v>
      </c>
    </row>
    <row r="45" spans="1:5" ht="10.5" thickBot="1" x14ac:dyDescent="0.4">
      <c r="A45" s="12"/>
      <c r="B45" s="5" t="s">
        <v>10</v>
      </c>
      <c r="C45" s="5"/>
      <c r="D45" s="5"/>
      <c r="E45" s="5" t="s">
        <v>91</v>
      </c>
    </row>
    <row r="46" spans="1:5" ht="10.5" thickBot="1" x14ac:dyDescent="0.4">
      <c r="A46" s="57" t="s">
        <v>38</v>
      </c>
      <c r="B46" s="58"/>
      <c r="C46" s="58"/>
      <c r="D46" s="59"/>
      <c r="E46" s="4">
        <f>SUM(E40,E44)</f>
        <v>0</v>
      </c>
    </row>
    <row r="47" spans="1:5" ht="20.5" thickBot="1" x14ac:dyDescent="0.4">
      <c r="A47" s="23" t="str">
        <f>'PI skaičiuoklė'!B24</f>
        <v>Straipsnis (-iai), punktas (-ai) ir įpareigojimas</v>
      </c>
      <c r="B47" s="4"/>
      <c r="C47" s="4"/>
      <c r="D47" s="4"/>
      <c r="E47" s="4"/>
    </row>
    <row r="48" spans="1:5" ht="10.5" thickBot="1" x14ac:dyDescent="0.4">
      <c r="A48" s="8" t="str">
        <f>'PI skaičiuoklė'!C25</f>
        <v>Veiksmas B1</v>
      </c>
      <c r="B48" s="4"/>
      <c r="C48" s="4"/>
      <c r="D48" s="4"/>
      <c r="E48" s="4"/>
    </row>
    <row r="49" spans="1:5" ht="10.5" thickBot="1" x14ac:dyDescent="0.4">
      <c r="A49" s="12"/>
      <c r="B49" s="5" t="s">
        <v>25</v>
      </c>
      <c r="C49" s="5">
        <v>0</v>
      </c>
      <c r="D49" s="5">
        <v>0</v>
      </c>
      <c r="E49" s="5">
        <f t="shared" ref="E49:E50" si="4">+C49*D49</f>
        <v>0</v>
      </c>
    </row>
    <row r="50" spans="1:5" ht="10.5" thickBot="1" x14ac:dyDescent="0.4">
      <c r="A50" s="12"/>
      <c r="B50" s="5" t="s">
        <v>26</v>
      </c>
      <c r="C50" s="5">
        <v>0</v>
      </c>
      <c r="D50" s="5">
        <v>0</v>
      </c>
      <c r="E50" s="5">
        <f t="shared" si="4"/>
        <v>0</v>
      </c>
    </row>
    <row r="51" spans="1:5" ht="10.5" thickBot="1" x14ac:dyDescent="0.4">
      <c r="A51" s="54" t="s">
        <v>39</v>
      </c>
      <c r="B51" s="55"/>
      <c r="C51" s="55"/>
      <c r="D51" s="56"/>
      <c r="E51" s="5">
        <f>SUM(E49:E50)</f>
        <v>0</v>
      </c>
    </row>
    <row r="52" spans="1:5" ht="10.5" thickBot="1" x14ac:dyDescent="0.4">
      <c r="A52" s="8" t="str">
        <f>'PI skaičiuoklė'!C26</f>
        <v>Veiksmas B2</v>
      </c>
      <c r="B52" s="4"/>
      <c r="C52" s="4"/>
      <c r="D52" s="4"/>
      <c r="E52" s="4"/>
    </row>
    <row r="53" spans="1:5" ht="10.5" thickBot="1" x14ac:dyDescent="0.4">
      <c r="A53" s="12"/>
      <c r="B53" s="5" t="s">
        <v>27</v>
      </c>
      <c r="C53" s="5">
        <v>0</v>
      </c>
      <c r="D53" s="5">
        <v>0</v>
      </c>
      <c r="E53" s="5">
        <f t="shared" ref="E53:E54" si="5">+C53*D53</f>
        <v>0</v>
      </c>
    </row>
    <row r="54" spans="1:5" ht="10.5" thickBot="1" x14ac:dyDescent="0.4">
      <c r="A54" s="12"/>
      <c r="B54" s="5" t="s">
        <v>28</v>
      </c>
      <c r="C54" s="5">
        <v>0</v>
      </c>
      <c r="D54" s="5">
        <v>0</v>
      </c>
      <c r="E54" s="5">
        <f t="shared" si="5"/>
        <v>0</v>
      </c>
    </row>
    <row r="55" spans="1:5" ht="10.5" thickBot="1" x14ac:dyDescent="0.4">
      <c r="A55" s="54" t="s">
        <v>41</v>
      </c>
      <c r="B55" s="55"/>
      <c r="C55" s="55"/>
      <c r="D55" s="56"/>
      <c r="E55" s="5">
        <f>SUM(E53:E54)</f>
        <v>0</v>
      </c>
    </row>
    <row r="56" spans="1:5" ht="10.5" thickBot="1" x14ac:dyDescent="0.4">
      <c r="A56" s="12"/>
      <c r="B56" s="5" t="s">
        <v>10</v>
      </c>
      <c r="C56" s="5"/>
      <c r="D56" s="5"/>
      <c r="E56" s="5" t="s">
        <v>16</v>
      </c>
    </row>
    <row r="57" spans="1:5" ht="10.5" thickBot="1" x14ac:dyDescent="0.4">
      <c r="A57" s="57" t="s">
        <v>40</v>
      </c>
      <c r="B57" s="58"/>
      <c r="C57" s="58"/>
      <c r="D57" s="59"/>
      <c r="E57" s="4">
        <f>SUM(E51,E55)</f>
        <v>0</v>
      </c>
    </row>
  </sheetData>
  <mergeCells count="14">
    <mergeCell ref="A51:D51"/>
    <mergeCell ref="A55:D55"/>
    <mergeCell ref="A57:D57"/>
    <mergeCell ref="A1:E1"/>
    <mergeCell ref="A33:E33"/>
    <mergeCell ref="A40:D40"/>
    <mergeCell ref="A44:D44"/>
    <mergeCell ref="A46:D46"/>
    <mergeCell ref="A25:D25"/>
    <mergeCell ref="A8:D8"/>
    <mergeCell ref="A12:D12"/>
    <mergeCell ref="A14:D14"/>
    <mergeCell ref="A19:D19"/>
    <mergeCell ref="A23:D23"/>
  </mergeCells>
  <pageMargins left="0.70866141732283472" right="0.70866141732283472" top="1.3385826771653544" bottom="1.338582677165354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C56"/>
  <sheetViews>
    <sheetView zoomScale="85" zoomScaleNormal="85" workbookViewId="0">
      <selection sqref="A1:C1"/>
    </sheetView>
  </sheetViews>
  <sheetFormatPr defaultColWidth="8.7265625" defaultRowHeight="10" x14ac:dyDescent="0.35"/>
  <cols>
    <col min="1" max="1" width="39" style="1" customWidth="1"/>
    <col min="2" max="2" width="30.1796875" style="1" customWidth="1"/>
    <col min="3" max="3" width="24.54296875" style="1" customWidth="1"/>
    <col min="4" max="16384" width="8.7265625" style="1"/>
  </cols>
  <sheetData>
    <row r="1" spans="1:3" ht="21" customHeight="1" thickBot="1" x14ac:dyDescent="0.4">
      <c r="A1" s="63" t="s">
        <v>92</v>
      </c>
      <c r="B1" s="64"/>
      <c r="C1" s="65"/>
    </row>
    <row r="2" spans="1:3" ht="26.5" customHeight="1" thickBot="1" x14ac:dyDescent="0.4">
      <c r="A2" s="29" t="s">
        <v>87</v>
      </c>
      <c r="B2" s="30" t="s">
        <v>42</v>
      </c>
      <c r="C2" s="30" t="s">
        <v>43</v>
      </c>
    </row>
    <row r="3" spans="1:3" ht="11.25" customHeight="1" thickBot="1" x14ac:dyDescent="0.4">
      <c r="A3" s="31">
        <v>1</v>
      </c>
      <c r="B3" s="32">
        <v>2</v>
      </c>
      <c r="C3" s="32">
        <v>3</v>
      </c>
    </row>
    <row r="4" spans="1:3" ht="30.75" customHeight="1" thickBot="1" x14ac:dyDescent="0.4">
      <c r="A4" s="23" t="str">
        <f>'PI skaičiuoklė'!B6</f>
        <v>9 straipsnis. Valdymo įmonių ir investicinių bendrovių valdymas ir vadovai bei investicinius sprendimus priimantys asmenys
5. Valdymo įmonė privalo iš anksto pranešti priežiūros institucijai apie visus būsimus valdymo įmonės vadovų ir investicinius sprendimus priimančių asmenų pasikeitimus ir kartu pateikti priežiūros institucijos nustatytą informaciją, reikalingą įvertinti, ar iš naujo išrinkti ar planuojami rinkti vadovai ir investicinius sprendimus priimantys asmenys atitinka šio straipsnio 4 dalyje nustatytus reputacijos, kvalifikacijos ir darbo patirties reikalavimus. Išrinkti valdymo įmonės vadovai ir paskirti investicinius sprendimus priimantys asmenys gali pradėti eiti pareigas tik po to, kai priežiūros institucija pritaria jų kandidatūroms.</v>
      </c>
      <c r="B4" s="4"/>
      <c r="C4" s="4"/>
    </row>
    <row r="5" spans="1:3" ht="10.5" thickBot="1" x14ac:dyDescent="0.4">
      <c r="A5" s="8" t="str">
        <f>'PI skaičiuoklė'!C7</f>
        <v>Informavimas priežiūros instituciją</v>
      </c>
      <c r="B5" s="4"/>
      <c r="C5" s="4"/>
    </row>
    <row r="6" spans="1:3" ht="10.5" thickBot="1" x14ac:dyDescent="0.4">
      <c r="A6" s="12"/>
      <c r="B6" s="5" t="s">
        <v>21</v>
      </c>
      <c r="C6" s="5">
        <v>0</v>
      </c>
    </row>
    <row r="7" spans="1:3" ht="10.5" thickBot="1" x14ac:dyDescent="0.4">
      <c r="A7" s="12"/>
      <c r="B7" s="5" t="s">
        <v>22</v>
      </c>
      <c r="C7" s="5">
        <v>0</v>
      </c>
    </row>
    <row r="8" spans="1:3" ht="12" customHeight="1" thickBot="1" x14ac:dyDescent="0.4">
      <c r="A8" s="54" t="s">
        <v>44</v>
      </c>
      <c r="B8" s="56"/>
      <c r="C8" s="5">
        <f>SUM(C6:C7)</f>
        <v>0</v>
      </c>
    </row>
    <row r="9" spans="1:3" ht="10.5" thickBot="1" x14ac:dyDescent="0.4">
      <c r="A9" s="8" t="str">
        <f>'PI skaičiuoklė'!C8</f>
        <v>Veiksmas A2</v>
      </c>
      <c r="B9" s="4"/>
      <c r="C9" s="4"/>
    </row>
    <row r="10" spans="1:3" ht="10.5" thickBot="1" x14ac:dyDescent="0.4">
      <c r="A10" s="12"/>
      <c r="B10" s="5" t="s">
        <v>23</v>
      </c>
      <c r="C10" s="5">
        <v>0</v>
      </c>
    </row>
    <row r="11" spans="1:3" ht="10.5" thickBot="1" x14ac:dyDescent="0.4">
      <c r="A11" s="12"/>
      <c r="B11" s="5" t="s">
        <v>24</v>
      </c>
      <c r="C11" s="5">
        <v>0</v>
      </c>
    </row>
    <row r="12" spans="1:3" ht="19" customHeight="1" thickBot="1" x14ac:dyDescent="0.4">
      <c r="A12" s="54" t="s">
        <v>45</v>
      </c>
      <c r="B12" s="56"/>
      <c r="C12" s="5">
        <f>SUM(C10:C11)</f>
        <v>0</v>
      </c>
    </row>
    <row r="13" spans="1:3" ht="10.5" thickBot="1" x14ac:dyDescent="0.4">
      <c r="A13" s="12"/>
      <c r="B13" s="5" t="s">
        <v>10</v>
      </c>
      <c r="C13" s="5"/>
    </row>
    <row r="14" spans="1:3" ht="15" customHeight="1" thickBot="1" x14ac:dyDescent="0.4">
      <c r="A14" s="57" t="s">
        <v>46</v>
      </c>
      <c r="B14" s="59"/>
      <c r="C14" s="34">
        <f>SUM(C8,C12)</f>
        <v>0</v>
      </c>
    </row>
    <row r="15" spans="1:3" ht="11.5" customHeight="1" thickBot="1" x14ac:dyDescent="0.4">
      <c r="A15" s="23" t="str">
        <f>'PI skaičiuoklė'!B11</f>
        <v>Straipsnis (-iai), punktas (-ai) ir įpareigojimas</v>
      </c>
      <c r="B15" s="4"/>
      <c r="C15" s="4"/>
    </row>
    <row r="16" spans="1:3" ht="10.5" thickBot="1" x14ac:dyDescent="0.4">
      <c r="A16" s="8" t="str">
        <f>'PI skaičiuoklė'!C12</f>
        <v>Veiksmas B1</v>
      </c>
      <c r="B16" s="4"/>
      <c r="C16" s="4"/>
    </row>
    <row r="17" spans="1:3" ht="10.5" thickBot="1" x14ac:dyDescent="0.4">
      <c r="A17" s="35"/>
      <c r="B17" s="5" t="s">
        <v>25</v>
      </c>
      <c r="C17" s="5">
        <v>0</v>
      </c>
    </row>
    <row r="18" spans="1:3" ht="10.5" thickBot="1" x14ac:dyDescent="0.4">
      <c r="A18" s="12"/>
      <c r="B18" s="5" t="s">
        <v>26</v>
      </c>
      <c r="C18" s="5">
        <v>0</v>
      </c>
    </row>
    <row r="19" spans="1:3" ht="15" customHeight="1" thickBot="1" x14ac:dyDescent="0.4">
      <c r="A19" s="54" t="s">
        <v>47</v>
      </c>
      <c r="B19" s="56"/>
      <c r="C19" s="5">
        <f>SUM(C17:C18)</f>
        <v>0</v>
      </c>
    </row>
    <row r="20" spans="1:3" ht="10.5" thickBot="1" x14ac:dyDescent="0.4">
      <c r="A20" s="8" t="str">
        <f>'PI skaičiuoklė'!C13</f>
        <v>Veiksmas B2</v>
      </c>
      <c r="B20" s="4"/>
      <c r="C20" s="4"/>
    </row>
    <row r="21" spans="1:3" ht="10.5" thickBot="1" x14ac:dyDescent="0.4">
      <c r="A21" s="12"/>
      <c r="B21" s="5" t="s">
        <v>27</v>
      </c>
      <c r="C21" s="5">
        <v>0</v>
      </c>
    </row>
    <row r="22" spans="1:3" ht="10.5" thickBot="1" x14ac:dyDescent="0.4">
      <c r="A22" s="12"/>
      <c r="B22" s="5" t="s">
        <v>28</v>
      </c>
      <c r="C22" s="5">
        <v>0</v>
      </c>
    </row>
    <row r="23" spans="1:3" ht="16.5" customHeight="1" thickBot="1" x14ac:dyDescent="0.4">
      <c r="A23" s="54" t="s">
        <v>48</v>
      </c>
      <c r="B23" s="56"/>
      <c r="C23" s="5">
        <f>SUM(C21:C22)</f>
        <v>0</v>
      </c>
    </row>
    <row r="24" spans="1:3" ht="10.5" thickBot="1" x14ac:dyDescent="0.4">
      <c r="A24" s="12"/>
      <c r="B24" s="5" t="s">
        <v>10</v>
      </c>
      <c r="C24" s="5" t="s">
        <v>10</v>
      </c>
    </row>
    <row r="25" spans="1:3" ht="15" customHeight="1" thickBot="1" x14ac:dyDescent="0.4">
      <c r="A25" s="57" t="s">
        <v>49</v>
      </c>
      <c r="B25" s="59"/>
      <c r="C25" s="34">
        <f>SUM(C19,C23)</f>
        <v>0</v>
      </c>
    </row>
    <row r="26" spans="1:3" ht="15" customHeight="1" x14ac:dyDescent="0.35">
      <c r="A26" s="27"/>
      <c r="B26" s="27"/>
      <c r="C26" s="36"/>
    </row>
    <row r="27" spans="1:3" ht="15" customHeight="1" x14ac:dyDescent="0.35">
      <c r="A27" s="27"/>
      <c r="B27" s="27"/>
      <c r="C27" s="36"/>
    </row>
    <row r="28" spans="1:3" ht="15" customHeight="1" x14ac:dyDescent="0.35">
      <c r="A28" s="27"/>
      <c r="B28" s="27"/>
      <c r="C28" s="36"/>
    </row>
    <row r="29" spans="1:3" ht="15" customHeight="1" x14ac:dyDescent="0.35">
      <c r="A29" s="27"/>
      <c r="B29" s="27"/>
      <c r="C29" s="36"/>
    </row>
    <row r="30" spans="1:3" ht="1.5" customHeight="1" x14ac:dyDescent="0.35"/>
    <row r="31" spans="1:3" ht="10.5" thickBot="1" x14ac:dyDescent="0.4"/>
    <row r="32" spans="1:3" ht="17.25" customHeight="1" thickBot="1" x14ac:dyDescent="0.4">
      <c r="A32" s="66" t="s">
        <v>93</v>
      </c>
      <c r="B32" s="67"/>
      <c r="C32" s="68"/>
    </row>
    <row r="33" spans="1:3" ht="30" customHeight="1" thickBot="1" x14ac:dyDescent="0.4">
      <c r="A33" s="29" t="s">
        <v>88</v>
      </c>
      <c r="B33" s="30" t="s">
        <v>42</v>
      </c>
      <c r="C33" s="30" t="s">
        <v>43</v>
      </c>
    </row>
    <row r="34" spans="1:3" ht="10.5" thickBot="1" x14ac:dyDescent="0.4">
      <c r="A34" s="31">
        <v>1</v>
      </c>
      <c r="B34" s="32">
        <v>2</v>
      </c>
      <c r="C34" s="32">
        <v>3</v>
      </c>
    </row>
    <row r="35" spans="1:3" ht="27.75" customHeight="1" thickBot="1" x14ac:dyDescent="0.4">
      <c r="A35" s="23" t="str">
        <f>'PI skaičiuoklė'!B19</f>
        <v>5 straipsnis. 9 straipsnio pakeitimas
Pakeisti 9 straipsnį ir jį išdėstyti taip: 
„9 straipsnis. Valdymo įmonių ir investicinių bendrovių valdymas ir vadovai bei investicinius sprendimus priimantys asmenys
5. Valdymo įmonė ir investicinė bendrovė-valdytoja privalo iš anksto pranešti priežiūros institucijai apie visus būsimus vadovų ir investicinius sprendimus priimančių asmenų pasikeitimus, išskyrus šio straipsnio 8 dalyje nurodytus atvejus, kai pranešimas nėra reikalingas, ir kartu pateikti priežiūros institucijos nustatytą informaciją, reikalingą įvertinti, ar iš naujo išrinkti ar planuojami rinkti vadovai ir iš naujo paskirti ar numatomi paskirti investicinius sprendimus priimantys asmenys atitinka šio straipsnio 4 dalyje nustatytus reikalavimus. Išrinkti vadovai ir paskirti investicinius sprendimus priimantys asmenys gali pradėti eiti pareigas tik po to, kai priežiūros institucija pritaria jų kandidatūroms.
8. Laikoma, kad priežiūros institucija pritaria iš naujo išrinktų ar planuojamų rinkti vadovų ir paskirtų ar numatomų paskirti investicinius sprendimus priimančių asmenų kandidatūroms, jeigu tenkinamos visos šios sąlygos:
1) asmuo renkamas ar skiriamas į naujas pareigas toje pačioje valdymo įmonėje ar investicinėje bendrovėje-valdytojoje, kurioje jo kandidatūra jau buvo įvertinta priežiūros institucijos ir jai pritarta, arba pakartotinai renkamas ar skiriamas į tas pačias pareigas toje pačioje valdymo įmonėje ar investicinėje bendrovėje-valdytojoje ir išrinkimo ar paskyrimo į naujas ar tas pačias pareigas metu atitinka šio straipsnio 4 dalyje nustatytus reikalavimus;
2) asmuo renkamas arba skiriamas, kai saugiai ir patikimai valdymo įmonės ar investicinės bendrovės-valdytojos veiklai užtikrinti būtina nedelsiant išrinkti arba paskirti jos vadovus ar investicinius sprendimus priimančius asmenis ir dėl to valdymo įmonė ar investicinė bendrovė-valdytoja negali iš anksto pranešti priežiūros institucijai apie numatomus vadovų ar investicinius sprendimus priimančių asmenų pasikeitimus.
9. Valdymo įmonė ir investicinė bendrovė-valdytoja, šio straipsnio 8 dalyje nurodytais atvejais išrinkusi vadovus arba paskyrusi investicinius sprendimus priimančius asmenis, apie tai turi pranešti priežiūros institucijai jos nustatyta tvarka ir terminais.</v>
      </c>
      <c r="B35" s="4"/>
      <c r="C35" s="4"/>
    </row>
    <row r="36" spans="1:3" ht="10.5" thickBot="1" x14ac:dyDescent="0.4">
      <c r="A36" s="8" t="str">
        <f>'PI skaičiuoklė'!C20</f>
        <v>Informavimas priežiūros instituciją</v>
      </c>
      <c r="B36" s="4"/>
      <c r="C36" s="4"/>
    </row>
    <row r="37" spans="1:3" ht="10.5" thickBot="1" x14ac:dyDescent="0.4">
      <c r="A37" s="12"/>
      <c r="B37" s="5" t="s">
        <v>21</v>
      </c>
      <c r="C37" s="5">
        <v>0</v>
      </c>
    </row>
    <row r="38" spans="1:3" ht="10.5" thickBot="1" x14ac:dyDescent="0.4">
      <c r="A38" s="12"/>
      <c r="B38" s="5" t="s">
        <v>22</v>
      </c>
      <c r="C38" s="5">
        <v>0</v>
      </c>
    </row>
    <row r="39" spans="1:3" ht="10.5" thickBot="1" x14ac:dyDescent="0.4">
      <c r="A39" s="54" t="s">
        <v>44</v>
      </c>
      <c r="B39" s="56"/>
      <c r="C39" s="5">
        <f>SUM(C37:C38)</f>
        <v>0</v>
      </c>
    </row>
    <row r="40" spans="1:3" ht="10.5" thickBot="1" x14ac:dyDescent="0.4">
      <c r="A40" s="8" t="str">
        <f>'PI skaičiuoklė'!C21</f>
        <v>Veiksmas A2</v>
      </c>
      <c r="B40" s="4"/>
      <c r="C40" s="4"/>
    </row>
    <row r="41" spans="1:3" ht="10.5" thickBot="1" x14ac:dyDescent="0.4">
      <c r="A41" s="12"/>
      <c r="B41" s="5" t="s">
        <v>23</v>
      </c>
      <c r="C41" s="5">
        <v>0</v>
      </c>
    </row>
    <row r="42" spans="1:3" ht="10.5" thickBot="1" x14ac:dyDescent="0.4">
      <c r="A42" s="12"/>
      <c r="B42" s="5" t="s">
        <v>24</v>
      </c>
      <c r="C42" s="5">
        <v>0</v>
      </c>
    </row>
    <row r="43" spans="1:3" ht="10.5" thickBot="1" x14ac:dyDescent="0.4">
      <c r="A43" s="54" t="s">
        <v>45</v>
      </c>
      <c r="B43" s="56"/>
      <c r="C43" s="5">
        <f>SUM(C41:C42)</f>
        <v>0</v>
      </c>
    </row>
    <row r="44" spans="1:3" ht="10.5" thickBot="1" x14ac:dyDescent="0.4">
      <c r="A44" s="12"/>
      <c r="B44" s="5" t="s">
        <v>10</v>
      </c>
      <c r="C44" s="5"/>
    </row>
    <row r="45" spans="1:3" ht="10.5" thickBot="1" x14ac:dyDescent="0.4">
      <c r="A45" s="57" t="s">
        <v>46</v>
      </c>
      <c r="B45" s="59"/>
      <c r="C45" s="34">
        <f>SUM(C39,C43)</f>
        <v>0</v>
      </c>
    </row>
    <row r="46" spans="1:3" ht="10.5" thickBot="1" x14ac:dyDescent="0.4">
      <c r="A46" s="23" t="str">
        <f>'PI skaičiuoklė'!B24</f>
        <v>Straipsnis (-iai), punktas (-ai) ir įpareigojimas</v>
      </c>
      <c r="B46" s="4"/>
      <c r="C46" s="4"/>
    </row>
    <row r="47" spans="1:3" ht="10.5" thickBot="1" x14ac:dyDescent="0.4">
      <c r="A47" s="8" t="str">
        <f>'PI skaičiuoklė'!C25</f>
        <v>Veiksmas B1</v>
      </c>
      <c r="B47" s="4"/>
      <c r="C47" s="4"/>
    </row>
    <row r="48" spans="1:3" ht="10.5" thickBot="1" x14ac:dyDescent="0.4">
      <c r="A48" s="35"/>
      <c r="B48" s="5" t="s">
        <v>25</v>
      </c>
      <c r="C48" s="5">
        <v>0</v>
      </c>
    </row>
    <row r="49" spans="1:3" ht="10.5" thickBot="1" x14ac:dyDescent="0.4">
      <c r="A49" s="12"/>
      <c r="B49" s="5" t="s">
        <v>26</v>
      </c>
      <c r="C49" s="5">
        <v>0</v>
      </c>
    </row>
    <row r="50" spans="1:3" ht="10.5" thickBot="1" x14ac:dyDescent="0.4">
      <c r="A50" s="54" t="s">
        <v>47</v>
      </c>
      <c r="B50" s="56"/>
      <c r="C50" s="5">
        <f>SUM(C48:C49)</f>
        <v>0</v>
      </c>
    </row>
    <row r="51" spans="1:3" ht="10.5" thickBot="1" x14ac:dyDescent="0.4">
      <c r="A51" s="8" t="str">
        <f>'PI skaičiuoklė'!C26</f>
        <v>Veiksmas B2</v>
      </c>
      <c r="B51" s="4"/>
      <c r="C51" s="4"/>
    </row>
    <row r="52" spans="1:3" ht="10.5" thickBot="1" x14ac:dyDescent="0.4">
      <c r="A52" s="12"/>
      <c r="B52" s="5" t="s">
        <v>27</v>
      </c>
      <c r="C52" s="5">
        <v>0</v>
      </c>
    </row>
    <row r="53" spans="1:3" ht="10.5" thickBot="1" x14ac:dyDescent="0.4">
      <c r="A53" s="12"/>
      <c r="B53" s="5" t="s">
        <v>28</v>
      </c>
      <c r="C53" s="5">
        <v>0</v>
      </c>
    </row>
    <row r="54" spans="1:3" ht="10.5" thickBot="1" x14ac:dyDescent="0.4">
      <c r="A54" s="54" t="s">
        <v>48</v>
      </c>
      <c r="B54" s="56"/>
      <c r="C54" s="5">
        <f>SUM(C52:C53)</f>
        <v>0</v>
      </c>
    </row>
    <row r="55" spans="1:3" ht="10.5" thickBot="1" x14ac:dyDescent="0.4">
      <c r="A55" s="12"/>
      <c r="B55" s="5" t="s">
        <v>10</v>
      </c>
      <c r="C55" s="5" t="s">
        <v>10</v>
      </c>
    </row>
    <row r="56" spans="1:3" ht="10.5" thickBot="1" x14ac:dyDescent="0.4">
      <c r="A56" s="57" t="s">
        <v>49</v>
      </c>
      <c r="B56" s="59"/>
      <c r="C56" s="34">
        <f>SUM(C50,C54)</f>
        <v>0</v>
      </c>
    </row>
  </sheetData>
  <mergeCells count="14">
    <mergeCell ref="A50:B50"/>
    <mergeCell ref="A54:B54"/>
    <mergeCell ref="A56:B56"/>
    <mergeCell ref="A1:C1"/>
    <mergeCell ref="A32:C32"/>
    <mergeCell ref="A39:B39"/>
    <mergeCell ref="A43:B43"/>
    <mergeCell ref="A45:B45"/>
    <mergeCell ref="A25:B25"/>
    <mergeCell ref="A8:B8"/>
    <mergeCell ref="A12:B12"/>
    <mergeCell ref="A14:B14"/>
    <mergeCell ref="A19:B19"/>
    <mergeCell ref="A23:B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49A1B8-5C13-4E29-B3DA-24B0C0F80DFE}">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2e073065-020e-4dce-99c7-95e5c43123bb"/>
  </ds:schemaRefs>
</ds:datastoreItem>
</file>

<file path=customXml/itemProps3.xml><?xml version="1.0" encoding="utf-8"?>
<ds:datastoreItem xmlns:ds="http://schemas.openxmlformats.org/officeDocument/2006/customXml" ds:itemID="{7DC1A6D7-905F-475A-B17F-3B15D109AA66}">
  <ds:schemaRefs>
    <ds:schemaRef ds:uri="http://schemas.microsoft.com/sharepoint/v3/contenttype/forms"/>
  </ds:schemaRefs>
</ds:datastoreItem>
</file>

<file path=docMetadata/LabelInfo.xml><?xml version="1.0" encoding="utf-8"?>
<clbl:labelList xmlns:clbl="http://schemas.microsoft.com/office/2020/mipLabelMetadata">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2020-06-30T05:46:20Z</cp:lastPrinted>
  <dcterms:created xsi:type="dcterms:W3CDTF">2017-11-29T09:20:31Z</dcterms:created>
  <dcterms:modified xsi:type="dcterms:W3CDTF">2026-09-18T07:34:01Z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