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lrvk-my.sharepoint.com/personal/regina_kiseliene_lrv_lt/Documents/Darbalaukis/"/>
    </mc:Choice>
  </mc:AlternateContent>
  <xr:revisionPtr revIDLastSave="0" documentId="8_{CDA98E2F-5BB2-48B3-A8A7-4A65D33AC5D2}" xr6:coauthVersionLast="47" xr6:coauthVersionMax="47" xr10:uidLastSave="{00000000-0000-0000-0000-000000000000}"/>
  <bookViews>
    <workbookView xWindow="-110" yWindow="-110" windowWidth="25820" windowHeight="13900" xr2:uid="{00000000-000D-0000-FFFF-FFFF00000000}"/>
  </bookViews>
  <sheets>
    <sheet name="PI skaičiuoklė" sheetId="10" r:id="rId1"/>
    <sheet name="Išlaidos darbuotojams" sheetId="15" r:id="rId2"/>
    <sheet name="Išlaidos investicijoms" sheetId="14" r:id="rId3"/>
    <sheet name="Išlaidos medžiagoms" sheetId="12" r:id="rId4"/>
    <sheet name="Išlaidos paslaugoms" sheetId="1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4" i="15" l="1"/>
  <c r="F54" i="10" l="1"/>
  <c r="F48" i="10"/>
  <c r="L43" i="10"/>
  <c r="L42" i="10"/>
  <c r="L36" i="10"/>
  <c r="L23" i="10"/>
  <c r="L17" i="10"/>
  <c r="L11" i="10"/>
  <c r="I15" i="10"/>
  <c r="I14" i="10"/>
  <c r="I13" i="10"/>
  <c r="H15" i="10"/>
  <c r="G37" i="15"/>
  <c r="I78" i="10"/>
  <c r="I77" i="10"/>
  <c r="I76" i="10"/>
  <c r="I72" i="10"/>
  <c r="I71" i="10"/>
  <c r="I70" i="10"/>
  <c r="I66" i="10"/>
  <c r="I65" i="10"/>
  <c r="I64" i="10"/>
  <c r="I60" i="10"/>
  <c r="I59" i="10"/>
  <c r="I58" i="10"/>
  <c r="I54" i="10"/>
  <c r="I48" i="10"/>
  <c r="I40" i="10"/>
  <c r="I39" i="10"/>
  <c r="I38" i="10"/>
  <c r="I34" i="10"/>
  <c r="I33" i="10"/>
  <c r="I32" i="10"/>
  <c r="I28" i="10"/>
  <c r="I27" i="10"/>
  <c r="I26" i="10"/>
  <c r="I21" i="10"/>
  <c r="I20" i="10"/>
  <c r="I19" i="10"/>
  <c r="I9" i="10"/>
  <c r="A187" i="11"/>
  <c r="A183" i="11"/>
  <c r="A179" i="11"/>
  <c r="A178" i="11"/>
  <c r="A172" i="11"/>
  <c r="A168" i="11"/>
  <c r="A164" i="11"/>
  <c r="A163" i="11"/>
  <c r="A157" i="11"/>
  <c r="A153" i="11"/>
  <c r="A149" i="11"/>
  <c r="A148" i="11"/>
  <c r="A142" i="11"/>
  <c r="A138" i="11"/>
  <c r="A134" i="11"/>
  <c r="A133" i="11"/>
  <c r="C190" i="11"/>
  <c r="C186" i="11"/>
  <c r="C192" i="11" s="1"/>
  <c r="C182" i="11"/>
  <c r="C175" i="11"/>
  <c r="C171" i="11"/>
  <c r="C177" i="11" s="1"/>
  <c r="C167" i="11"/>
  <c r="C160" i="11"/>
  <c r="C156" i="11"/>
  <c r="C162" i="11" s="1"/>
  <c r="C152" i="11"/>
  <c r="C145" i="11"/>
  <c r="C141" i="11"/>
  <c r="C147" i="11" s="1"/>
  <c r="C137" i="11"/>
  <c r="A127" i="11"/>
  <c r="C130" i="11"/>
  <c r="A112" i="11"/>
  <c r="C115" i="11"/>
  <c r="A88" i="11"/>
  <c r="A84" i="11"/>
  <c r="A80" i="11"/>
  <c r="A79" i="11"/>
  <c r="A73" i="11"/>
  <c r="A69" i="11"/>
  <c r="A65" i="11"/>
  <c r="A64" i="11"/>
  <c r="A58" i="11"/>
  <c r="A54" i="11"/>
  <c r="A50" i="11"/>
  <c r="A49" i="11"/>
  <c r="A43" i="11"/>
  <c r="A39" i="11"/>
  <c r="A35" i="11"/>
  <c r="A34" i="11"/>
  <c r="C91" i="11"/>
  <c r="C87" i="11"/>
  <c r="C83" i="11"/>
  <c r="C76" i="11"/>
  <c r="C72" i="11"/>
  <c r="C68" i="11"/>
  <c r="C61" i="11"/>
  <c r="C57" i="11"/>
  <c r="C53" i="11"/>
  <c r="C46" i="11"/>
  <c r="C42" i="11"/>
  <c r="C38" i="11"/>
  <c r="A28" i="11"/>
  <c r="C31" i="11"/>
  <c r="A13" i="11"/>
  <c r="C16" i="11"/>
  <c r="H78" i="10"/>
  <c r="H77" i="10"/>
  <c r="H76" i="10"/>
  <c r="H72" i="10"/>
  <c r="H71" i="10"/>
  <c r="H70" i="10"/>
  <c r="H66" i="10"/>
  <c r="H65" i="10"/>
  <c r="H64" i="10"/>
  <c r="H60" i="10"/>
  <c r="H59" i="10"/>
  <c r="H58" i="10"/>
  <c r="H54" i="10"/>
  <c r="H48" i="10"/>
  <c r="H40" i="10"/>
  <c r="H39" i="10"/>
  <c r="H38" i="10"/>
  <c r="H34" i="10"/>
  <c r="H33" i="10"/>
  <c r="H32" i="10"/>
  <c r="H28" i="10"/>
  <c r="H27" i="10"/>
  <c r="H26" i="10"/>
  <c r="H19" i="10"/>
  <c r="H21" i="10"/>
  <c r="H20" i="10"/>
  <c r="H9" i="10"/>
  <c r="A188" i="12"/>
  <c r="A184" i="12"/>
  <c r="A180" i="12"/>
  <c r="A179" i="12"/>
  <c r="A173" i="12"/>
  <c r="A169" i="12"/>
  <c r="A165" i="12"/>
  <c r="A164" i="12"/>
  <c r="A158" i="12"/>
  <c r="A154" i="12"/>
  <c r="A150" i="12"/>
  <c r="A149" i="12"/>
  <c r="A143" i="12"/>
  <c r="A139" i="12"/>
  <c r="A135" i="12"/>
  <c r="A134" i="12"/>
  <c r="E148" i="12"/>
  <c r="E190" i="12"/>
  <c r="E189" i="12"/>
  <c r="E191" i="12" s="1"/>
  <c r="E186" i="12"/>
  <c r="E185" i="12"/>
  <c r="E187" i="12" s="1"/>
  <c r="E182" i="12"/>
  <c r="E181" i="12"/>
  <c r="E183" i="12" s="1"/>
  <c r="E193" i="12" s="1"/>
  <c r="E176" i="12"/>
  <c r="E175" i="12"/>
  <c r="E174" i="12"/>
  <c r="E172" i="12"/>
  <c r="E171" i="12"/>
  <c r="E170" i="12"/>
  <c r="E168" i="12"/>
  <c r="E178" i="12" s="1"/>
  <c r="E167" i="12"/>
  <c r="E166" i="12"/>
  <c r="E160" i="12"/>
  <c r="E159" i="12"/>
  <c r="E161" i="12" s="1"/>
  <c r="E156" i="12"/>
  <c r="E155" i="12"/>
  <c r="E157" i="12" s="1"/>
  <c r="E152" i="12"/>
  <c r="E151" i="12"/>
  <c r="E153" i="12" s="1"/>
  <c r="E146" i="12"/>
  <c r="E145" i="12"/>
  <c r="E144" i="12"/>
  <c r="E142" i="12"/>
  <c r="E141" i="12"/>
  <c r="E140" i="12"/>
  <c r="E138" i="12"/>
  <c r="E137" i="12"/>
  <c r="E136" i="12"/>
  <c r="A128" i="12"/>
  <c r="E130" i="12"/>
  <c r="E129" i="12"/>
  <c r="E131" i="12" s="1"/>
  <c r="A113" i="12"/>
  <c r="E115" i="12"/>
  <c r="E114" i="12"/>
  <c r="A119" i="12"/>
  <c r="A104" i="12"/>
  <c r="A79" i="12"/>
  <c r="A64" i="12"/>
  <c r="A49" i="12"/>
  <c r="A34" i="12"/>
  <c r="A19" i="12"/>
  <c r="A4" i="12"/>
  <c r="A88" i="12"/>
  <c r="A84" i="12"/>
  <c r="A80" i="12"/>
  <c r="A73" i="12"/>
  <c r="A69" i="12"/>
  <c r="A65" i="12"/>
  <c r="A58" i="12"/>
  <c r="A54" i="12"/>
  <c r="A50" i="12"/>
  <c r="A43" i="12"/>
  <c r="A39" i="12"/>
  <c r="A35" i="12"/>
  <c r="E90" i="12"/>
  <c r="E89" i="12"/>
  <c r="E86" i="12"/>
  <c r="E85" i="12"/>
  <c r="E82" i="12"/>
  <c r="E81" i="12"/>
  <c r="E75" i="12"/>
  <c r="E74" i="12"/>
  <c r="E71" i="12"/>
  <c r="E70" i="12"/>
  <c r="E67" i="12"/>
  <c r="E66" i="12"/>
  <c r="E60" i="12"/>
  <c r="E59" i="12"/>
  <c r="E56" i="12"/>
  <c r="E55" i="12"/>
  <c r="E52" i="12"/>
  <c r="E51" i="12"/>
  <c r="E45" i="12"/>
  <c r="E44" i="12"/>
  <c r="E41" i="12"/>
  <c r="E40" i="12"/>
  <c r="E37" i="12"/>
  <c r="E36" i="12"/>
  <c r="A28" i="12"/>
  <c r="E30" i="12"/>
  <c r="E29" i="12"/>
  <c r="A13" i="12"/>
  <c r="E15" i="12"/>
  <c r="E14" i="12"/>
  <c r="G78" i="10"/>
  <c r="G77" i="10"/>
  <c r="G76" i="10"/>
  <c r="G72" i="10"/>
  <c r="G71" i="10"/>
  <c r="G70" i="10"/>
  <c r="G66" i="10"/>
  <c r="G65" i="10"/>
  <c r="G64" i="10"/>
  <c r="G60" i="10"/>
  <c r="G59" i="10"/>
  <c r="G58" i="10"/>
  <c r="G54" i="10"/>
  <c r="G47" i="10"/>
  <c r="G48" i="10"/>
  <c r="G46" i="10"/>
  <c r="G40" i="10"/>
  <c r="G39" i="10"/>
  <c r="G38" i="10"/>
  <c r="G34" i="10"/>
  <c r="G33" i="10"/>
  <c r="G32" i="10"/>
  <c r="G28" i="10"/>
  <c r="G27" i="10"/>
  <c r="G26" i="10"/>
  <c r="G21" i="10"/>
  <c r="G20" i="10"/>
  <c r="G19" i="10"/>
  <c r="G15" i="10"/>
  <c r="G9" i="10"/>
  <c r="A174" i="14"/>
  <c r="A170" i="14"/>
  <c r="A166" i="14"/>
  <c r="A165" i="14"/>
  <c r="A160" i="14"/>
  <c r="A156" i="14"/>
  <c r="A152" i="14"/>
  <c r="A151" i="14"/>
  <c r="A146" i="14"/>
  <c r="A142" i="14"/>
  <c r="A138" i="14"/>
  <c r="A137" i="14"/>
  <c r="A132" i="14"/>
  <c r="A128" i="14"/>
  <c r="A124" i="14"/>
  <c r="A123" i="14"/>
  <c r="D176" i="14"/>
  <c r="D175" i="14"/>
  <c r="D177" i="14" s="1"/>
  <c r="D172" i="14"/>
  <c r="D171" i="14"/>
  <c r="D173" i="14" s="1"/>
  <c r="D168" i="14"/>
  <c r="D167" i="14"/>
  <c r="D169" i="14" s="1"/>
  <c r="D178" i="14" s="1"/>
  <c r="D163" i="14"/>
  <c r="D162" i="14"/>
  <c r="D161" i="14"/>
  <c r="D159" i="14"/>
  <c r="D158" i="14"/>
  <c r="D157" i="14"/>
  <c r="D155" i="14"/>
  <c r="D164" i="14" s="1"/>
  <c r="D154" i="14"/>
  <c r="D153" i="14"/>
  <c r="D148" i="14"/>
  <c r="D147" i="14"/>
  <c r="D144" i="14"/>
  <c r="D143" i="14"/>
  <c r="D140" i="14"/>
  <c r="D139" i="14"/>
  <c r="D141" i="14" s="1"/>
  <c r="D134" i="14"/>
  <c r="D133" i="14"/>
  <c r="D135" i="14" s="1"/>
  <c r="D130" i="14"/>
  <c r="D129" i="14"/>
  <c r="D131" i="14" s="1"/>
  <c r="D126" i="14"/>
  <c r="D125" i="14"/>
  <c r="D127" i="14" s="1"/>
  <c r="A118" i="14"/>
  <c r="D120" i="14"/>
  <c r="D119" i="14"/>
  <c r="D121" i="14" s="1"/>
  <c r="A104" i="14"/>
  <c r="D106" i="14"/>
  <c r="D105" i="14"/>
  <c r="A83" i="14"/>
  <c r="A79" i="14"/>
  <c r="A75" i="14"/>
  <c r="A74" i="14"/>
  <c r="A69" i="14"/>
  <c r="A65" i="14"/>
  <c r="A61" i="14"/>
  <c r="A60" i="14"/>
  <c r="A55" i="14"/>
  <c r="A51" i="14"/>
  <c r="A47" i="14"/>
  <c r="A46" i="14"/>
  <c r="A41" i="14"/>
  <c r="A37" i="14"/>
  <c r="A33" i="14"/>
  <c r="A32" i="14"/>
  <c r="D85" i="14"/>
  <c r="D84" i="14"/>
  <c r="D81" i="14"/>
  <c r="D80" i="14"/>
  <c r="D77" i="14"/>
  <c r="D76" i="14"/>
  <c r="D71" i="14"/>
  <c r="D70" i="14"/>
  <c r="D67" i="14"/>
  <c r="D66" i="14"/>
  <c r="D63" i="14"/>
  <c r="D62" i="14"/>
  <c r="D57" i="14"/>
  <c r="D56" i="14"/>
  <c r="D53" i="14"/>
  <c r="D52" i="14"/>
  <c r="D49" i="14"/>
  <c r="D48" i="14"/>
  <c r="D43" i="14"/>
  <c r="D42" i="14"/>
  <c r="D39" i="14"/>
  <c r="D38" i="14"/>
  <c r="D35" i="14"/>
  <c r="D34" i="14"/>
  <c r="A27" i="14"/>
  <c r="D29" i="14"/>
  <c r="D28" i="14"/>
  <c r="A13" i="14"/>
  <c r="D15" i="14"/>
  <c r="D14" i="14"/>
  <c r="F78" i="10"/>
  <c r="F72" i="10"/>
  <c r="F71" i="10"/>
  <c r="F66" i="10"/>
  <c r="F60" i="10"/>
  <c r="F59" i="10"/>
  <c r="F40" i="10"/>
  <c r="F39" i="10"/>
  <c r="F38" i="10"/>
  <c r="F34" i="10"/>
  <c r="F33" i="10"/>
  <c r="F32" i="10"/>
  <c r="F28" i="10"/>
  <c r="F27" i="10"/>
  <c r="F26" i="10"/>
  <c r="F21" i="10"/>
  <c r="F20" i="10"/>
  <c r="F19" i="10"/>
  <c r="F15" i="10"/>
  <c r="F9" i="10"/>
  <c r="A209" i="15"/>
  <c r="A204" i="15"/>
  <c r="A199" i="15"/>
  <c r="A198" i="15"/>
  <c r="A192" i="15"/>
  <c r="A187" i="15"/>
  <c r="A182" i="15"/>
  <c r="A181" i="15"/>
  <c r="A175" i="15"/>
  <c r="A170" i="15"/>
  <c r="A165" i="15"/>
  <c r="A164" i="15"/>
  <c r="A158" i="15"/>
  <c r="A153" i="15"/>
  <c r="A148" i="15"/>
  <c r="A147" i="15"/>
  <c r="G211" i="15"/>
  <c r="G210" i="15"/>
  <c r="G213" i="15" s="1"/>
  <c r="G206" i="15"/>
  <c r="G205" i="15"/>
  <c r="G208" i="15" s="1"/>
  <c r="F77" i="10" s="1"/>
  <c r="G201" i="15"/>
  <c r="G200" i="15"/>
  <c r="G194" i="15"/>
  <c r="G193" i="15"/>
  <c r="G196" i="15" s="1"/>
  <c r="G189" i="15"/>
  <c r="G188" i="15"/>
  <c r="G184" i="15"/>
  <c r="G183" i="15"/>
  <c r="G186" i="15" s="1"/>
  <c r="F70" i="10" s="1"/>
  <c r="G177" i="15"/>
  <c r="G176" i="15"/>
  <c r="G179" i="15" s="1"/>
  <c r="G172" i="15"/>
  <c r="G171" i="15"/>
  <c r="G167" i="15"/>
  <c r="G166" i="15"/>
  <c r="G160" i="15"/>
  <c r="G159" i="15"/>
  <c r="G162" i="15" s="1"/>
  <c r="G155" i="15"/>
  <c r="G154" i="15"/>
  <c r="G150" i="15"/>
  <c r="G149" i="15"/>
  <c r="A141" i="15"/>
  <c r="A124" i="15"/>
  <c r="G143" i="15"/>
  <c r="G142" i="15"/>
  <c r="G145" i="15" s="1"/>
  <c r="G126" i="15"/>
  <c r="G125" i="15"/>
  <c r="A100" i="15"/>
  <c r="A95" i="15"/>
  <c r="A90" i="15"/>
  <c r="A89" i="15"/>
  <c r="A83" i="15"/>
  <c r="A73" i="15"/>
  <c r="A78" i="15"/>
  <c r="A72" i="15"/>
  <c r="A66" i="15"/>
  <c r="A61" i="15"/>
  <c r="A56" i="15"/>
  <c r="A55" i="15"/>
  <c r="A49" i="15"/>
  <c r="A44" i="15"/>
  <c r="A39" i="15"/>
  <c r="A38" i="15"/>
  <c r="G102" i="15"/>
  <c r="G101" i="15"/>
  <c r="G104" i="15" s="1"/>
  <c r="G97" i="15"/>
  <c r="G96" i="15"/>
  <c r="G92" i="15"/>
  <c r="G91" i="15"/>
  <c r="G85" i="15"/>
  <c r="G84" i="15"/>
  <c r="G80" i="15"/>
  <c r="G79" i="15"/>
  <c r="G75" i="15"/>
  <c r="G74" i="15"/>
  <c r="G68" i="15"/>
  <c r="G67" i="15"/>
  <c r="G63" i="15"/>
  <c r="G62" i="15"/>
  <c r="G58" i="15"/>
  <c r="G57" i="15"/>
  <c r="G51" i="15"/>
  <c r="G50" i="15"/>
  <c r="G46" i="15"/>
  <c r="G45" i="15"/>
  <c r="G41" i="15"/>
  <c r="G40" i="15"/>
  <c r="A32" i="15"/>
  <c r="G34" i="15"/>
  <c r="G33" i="15"/>
  <c r="A15" i="15"/>
  <c r="G17" i="15"/>
  <c r="G16" i="15"/>
  <c r="A10" i="15"/>
  <c r="G11" i="15"/>
  <c r="G12" i="15"/>
  <c r="C126" i="11"/>
  <c r="C122" i="11"/>
  <c r="C111" i="11"/>
  <c r="C107" i="11"/>
  <c r="C117" i="11" s="1"/>
  <c r="C27" i="11"/>
  <c r="C23" i="11"/>
  <c r="C12" i="11"/>
  <c r="C8" i="11"/>
  <c r="D116" i="14"/>
  <c r="D115" i="14"/>
  <c r="D112" i="14"/>
  <c r="D111" i="14"/>
  <c r="D102" i="14"/>
  <c r="D101" i="14"/>
  <c r="D98" i="14"/>
  <c r="D97" i="14"/>
  <c r="D25" i="14"/>
  <c r="D24" i="14"/>
  <c r="D21" i="14"/>
  <c r="D20" i="14"/>
  <c r="D11" i="14"/>
  <c r="D10" i="14"/>
  <c r="D7" i="14"/>
  <c r="D6" i="14"/>
  <c r="G203" i="15" l="1"/>
  <c r="G214" i="15" s="1"/>
  <c r="G169" i="15"/>
  <c r="F64" i="10" s="1"/>
  <c r="C132" i="11"/>
  <c r="C18" i="11"/>
  <c r="C78" i="11"/>
  <c r="C93" i="11"/>
  <c r="C63" i="11"/>
  <c r="C48" i="11"/>
  <c r="C33" i="11"/>
  <c r="J40" i="10"/>
  <c r="K40" i="10" s="1"/>
  <c r="J34" i="10"/>
  <c r="K34" i="10" s="1"/>
  <c r="J28" i="10"/>
  <c r="K28" i="10" s="1"/>
  <c r="J21" i="10"/>
  <c r="K21" i="10" s="1"/>
  <c r="J15" i="10"/>
  <c r="K15" i="10" s="1"/>
  <c r="J9" i="10"/>
  <c r="K9" i="10" s="1"/>
  <c r="E163" i="12"/>
  <c r="E68" i="12"/>
  <c r="E72" i="12"/>
  <c r="E42" i="12"/>
  <c r="E53" i="12"/>
  <c r="E76" i="12"/>
  <c r="E87" i="12"/>
  <c r="E116" i="12"/>
  <c r="E38" i="12"/>
  <c r="E46" i="12"/>
  <c r="E31" i="12"/>
  <c r="E83" i="12"/>
  <c r="E91" i="12"/>
  <c r="E61" i="12"/>
  <c r="E57" i="12"/>
  <c r="E16" i="12"/>
  <c r="J27" i="10"/>
  <c r="K27" i="10" s="1"/>
  <c r="D136" i="14"/>
  <c r="D149" i="14"/>
  <c r="D145" i="14"/>
  <c r="D150" i="14" s="1"/>
  <c r="D107" i="14"/>
  <c r="D50" i="14"/>
  <c r="D78" i="14"/>
  <c r="D86" i="14"/>
  <c r="D36" i="14"/>
  <c r="D44" i="14"/>
  <c r="D64" i="14"/>
  <c r="D72" i="14"/>
  <c r="D68" i="14"/>
  <c r="D30" i="14"/>
  <c r="D40" i="14"/>
  <c r="D82" i="14"/>
  <c r="D87" i="14" s="1"/>
  <c r="D58" i="14"/>
  <c r="D54" i="14"/>
  <c r="D16" i="14"/>
  <c r="D12" i="14"/>
  <c r="D103" i="14"/>
  <c r="D117" i="14"/>
  <c r="D8" i="14"/>
  <c r="D22" i="14"/>
  <c r="D99" i="14"/>
  <c r="D108" i="14" s="1"/>
  <c r="D113" i="14"/>
  <c r="D26" i="14"/>
  <c r="G14" i="10" s="1"/>
  <c r="G191" i="15"/>
  <c r="G197" i="15"/>
  <c r="G174" i="15"/>
  <c r="F65" i="10" s="1"/>
  <c r="J65" i="10" s="1"/>
  <c r="K65" i="10" s="1"/>
  <c r="G157" i="15"/>
  <c r="G152" i="15"/>
  <c r="G70" i="15"/>
  <c r="G94" i="15"/>
  <c r="G53" i="15"/>
  <c r="G77" i="15"/>
  <c r="G87" i="15"/>
  <c r="G99" i="15"/>
  <c r="G128" i="15"/>
  <c r="G82" i="15"/>
  <c r="G65" i="15"/>
  <c r="G60" i="15"/>
  <c r="G48" i="15"/>
  <c r="G19" i="15"/>
  <c r="G43" i="15"/>
  <c r="G36" i="15"/>
  <c r="J78" i="10"/>
  <c r="K78" i="10" s="1"/>
  <c r="J72" i="10"/>
  <c r="K72" i="10" s="1"/>
  <c r="J66" i="10"/>
  <c r="K66" i="10" s="1"/>
  <c r="J77" i="10"/>
  <c r="K77" i="10" s="1"/>
  <c r="J70" i="10"/>
  <c r="K70" i="10" s="1"/>
  <c r="L74" i="10" s="1"/>
  <c r="J71" i="10"/>
  <c r="K71" i="10" s="1"/>
  <c r="J32" i="10"/>
  <c r="K32" i="10" s="1"/>
  <c r="J26" i="10"/>
  <c r="K26" i="10" s="1"/>
  <c r="I47" i="10"/>
  <c r="I46" i="10"/>
  <c r="A123" i="11"/>
  <c r="A119" i="11"/>
  <c r="A118" i="11"/>
  <c r="A108" i="11"/>
  <c r="A104" i="11"/>
  <c r="A103" i="11"/>
  <c r="A24" i="11"/>
  <c r="A20" i="11"/>
  <c r="A19" i="11"/>
  <c r="A9" i="11"/>
  <c r="A5" i="11"/>
  <c r="A4" i="11"/>
  <c r="A124" i="12"/>
  <c r="A120" i="12"/>
  <c r="A109" i="12"/>
  <c r="A105" i="12"/>
  <c r="A24" i="12"/>
  <c r="A20" i="12"/>
  <c r="A9" i="12"/>
  <c r="A5" i="12"/>
  <c r="A114" i="14"/>
  <c r="A110" i="14"/>
  <c r="A109" i="14"/>
  <c r="A100" i="14"/>
  <c r="A96" i="14"/>
  <c r="A95" i="14"/>
  <c r="A136" i="15"/>
  <c r="A131" i="15"/>
  <c r="A130" i="15"/>
  <c r="A119" i="15"/>
  <c r="A114" i="15"/>
  <c r="A113" i="15"/>
  <c r="A27" i="15"/>
  <c r="A22" i="15"/>
  <c r="A21" i="15"/>
  <c r="A18" i="14"/>
  <c r="A4" i="14"/>
  <c r="A23" i="14"/>
  <c r="A19" i="14"/>
  <c r="A9" i="14"/>
  <c r="A5" i="14"/>
  <c r="A5" i="15"/>
  <c r="I53" i="10"/>
  <c r="E126" i="12"/>
  <c r="E125" i="12"/>
  <c r="E122" i="12"/>
  <c r="E121" i="12"/>
  <c r="E111" i="12"/>
  <c r="E110" i="12"/>
  <c r="E107" i="12"/>
  <c r="E106" i="12"/>
  <c r="G138" i="15"/>
  <c r="G137" i="15"/>
  <c r="G133" i="15"/>
  <c r="G132" i="15"/>
  <c r="G121" i="15"/>
  <c r="G120" i="15"/>
  <c r="G116" i="15"/>
  <c r="G115" i="15"/>
  <c r="F76" i="10" l="1"/>
  <c r="J76" i="10" s="1"/>
  <c r="K76" i="10" s="1"/>
  <c r="L80" i="10" s="1"/>
  <c r="G180" i="15"/>
  <c r="F58" i="10"/>
  <c r="J58" i="10" s="1"/>
  <c r="K58" i="10" s="1"/>
  <c r="L62" i="10" s="1"/>
  <c r="G163" i="15"/>
  <c r="E48" i="12"/>
  <c r="E78" i="12"/>
  <c r="E63" i="12"/>
  <c r="E93" i="12"/>
  <c r="E127" i="12"/>
  <c r="J64" i="10" s="1"/>
  <c r="K64" i="10" s="1"/>
  <c r="L68" i="10" s="1"/>
  <c r="E108" i="12"/>
  <c r="E123" i="12"/>
  <c r="E133" i="12" s="1"/>
  <c r="E112" i="12"/>
  <c r="J39" i="10" s="1"/>
  <c r="K39" i="10" s="1"/>
  <c r="D122" i="14"/>
  <c r="D59" i="14"/>
  <c r="G13" i="10"/>
  <c r="D31" i="14"/>
  <c r="D17" i="14"/>
  <c r="D73" i="14"/>
  <c r="D45" i="14"/>
  <c r="G88" i="15"/>
  <c r="G105" i="15"/>
  <c r="G54" i="15"/>
  <c r="G71" i="15"/>
  <c r="G118" i="15"/>
  <c r="G135" i="15"/>
  <c r="G123" i="15"/>
  <c r="G140" i="15"/>
  <c r="J59" i="10"/>
  <c r="K59" i="10" s="1"/>
  <c r="L30" i="10"/>
  <c r="I52" i="10"/>
  <c r="G53" i="10"/>
  <c r="G29" i="15"/>
  <c r="G28" i="15"/>
  <c r="G24" i="15"/>
  <c r="G23" i="15"/>
  <c r="G7" i="15"/>
  <c r="G6" i="15"/>
  <c r="E26" i="12"/>
  <c r="E25" i="12"/>
  <c r="E22" i="12"/>
  <c r="E21" i="12"/>
  <c r="E11" i="12"/>
  <c r="E10" i="12"/>
  <c r="E7" i="12"/>
  <c r="E6" i="12"/>
  <c r="I8" i="10"/>
  <c r="H46" i="10" l="1"/>
  <c r="E118" i="12"/>
  <c r="E12" i="12"/>
  <c r="H8" i="10" s="1"/>
  <c r="J19" i="10"/>
  <c r="K19" i="10" s="1"/>
  <c r="E27" i="12"/>
  <c r="J54" i="10"/>
  <c r="K54" i="10" s="1"/>
  <c r="J33" i="10"/>
  <c r="K33" i="10" s="1"/>
  <c r="H47" i="10"/>
  <c r="E8" i="12"/>
  <c r="E23" i="12"/>
  <c r="J38" i="10"/>
  <c r="K38" i="10" s="1"/>
  <c r="H53" i="10"/>
  <c r="G129" i="15"/>
  <c r="J48" i="10" s="1"/>
  <c r="K48" i="10" s="1"/>
  <c r="F52" i="10"/>
  <c r="G146" i="15"/>
  <c r="F46" i="10"/>
  <c r="J46" i="10" s="1"/>
  <c r="K46" i="10" s="1"/>
  <c r="L50" i="10" s="1"/>
  <c r="G9" i="15"/>
  <c r="F7" i="10" s="1"/>
  <c r="G26" i="15"/>
  <c r="F13" i="10" s="1"/>
  <c r="G14" i="15"/>
  <c r="G31" i="15"/>
  <c r="F14" i="10" s="1"/>
  <c r="F53" i="10"/>
  <c r="H52" i="10"/>
  <c r="G52" i="10"/>
  <c r="F47" i="10"/>
  <c r="I7" i="10"/>
  <c r="E18" i="12" l="1"/>
  <c r="E33" i="12"/>
  <c r="J60" i="10"/>
  <c r="K60" i="10" s="1"/>
  <c r="J53" i="10"/>
  <c r="K53" i="10" s="1"/>
  <c r="H14" i="10"/>
  <c r="H13" i="10"/>
  <c r="G20" i="15"/>
  <c r="F8" i="10"/>
  <c r="J52" i="10"/>
  <c r="K52" i="10" s="1"/>
  <c r="J47" i="10"/>
  <c r="K47" i="10" s="1"/>
  <c r="H7" i="10"/>
  <c r="G7" i="10"/>
  <c r="G8" i="10"/>
  <c r="J8" i="10" s="1"/>
  <c r="L56" i="10" l="1"/>
  <c r="L82" i="10" s="1"/>
  <c r="J14" i="10"/>
  <c r="K14" i="10" s="1"/>
  <c r="J13" i="10"/>
  <c r="K13" i="10" s="1"/>
  <c r="J20" i="10"/>
  <c r="K20" i="10" s="1"/>
  <c r="J7" i="10"/>
  <c r="K7" i="10" s="1"/>
  <c r="K8" i="10"/>
  <c r="L83" i="10" l="1"/>
</calcChain>
</file>

<file path=xl/sharedStrings.xml><?xml version="1.0" encoding="utf-8"?>
<sst xmlns="http://schemas.openxmlformats.org/spreadsheetml/2006/main" count="764" uniqueCount="267">
  <si>
    <t>Eil. Nr. </t>
  </si>
  <si>
    <t>Tikslinė grupė (T) (ūkio subjektų skaičius, vnt.)</t>
  </si>
  <si>
    <t>Išlaidos darbuotojams (D), Eur</t>
  </si>
  <si>
    <t>Išlaidos investicijoms (I), Eur</t>
  </si>
  <si>
    <t>Išlaidos medžiagoms (M), Eur</t>
  </si>
  <si>
    <t>1.</t>
  </si>
  <si>
    <t>1.1. </t>
  </si>
  <si>
    <t>1.1.1.</t>
  </si>
  <si>
    <t>Veiksmas A1</t>
  </si>
  <si>
    <t>1.1.2.</t>
  </si>
  <si>
    <t>Veiksmas A2</t>
  </si>
  <si>
    <t>...</t>
  </si>
  <si>
    <t> 1.2.</t>
  </si>
  <si>
    <t>1.2.1.</t>
  </si>
  <si>
    <t>Veiksmas B1</t>
  </si>
  <si>
    <t>1.2.2.</t>
  </si>
  <si>
    <t>Veiksmas B2</t>
  </si>
  <si>
    <t>....</t>
  </si>
  <si>
    <t>Straipsnis (-iai), punktas (-ai) ir įpareigojimas</t>
  </si>
  <si>
    <t xml:space="preserve">Darbuotojas </t>
  </si>
  <si>
    <t>Darbuotojų skaičius, vnt.</t>
  </si>
  <si>
    <t>Veiksmo atlikimo dažnis per metus</t>
  </si>
  <si>
    <t>A1.1</t>
  </si>
  <si>
    <t>A1.2</t>
  </si>
  <si>
    <t>A2.1</t>
  </si>
  <si>
    <t>A2.2</t>
  </si>
  <si>
    <t>B1.1</t>
  </si>
  <si>
    <t>B1.2</t>
  </si>
  <si>
    <t>B2.1</t>
  </si>
  <si>
    <t>B2.2</t>
  </si>
  <si>
    <t>Objektas</t>
  </si>
  <si>
    <t>Iš viso išlaidų investicijoms pagal veiksmą A1</t>
  </si>
  <si>
    <t>Iš viso išlaidų investicijoms pagal veiksmą A2</t>
  </si>
  <si>
    <t>Iš viso išlaidų investicijoms pagal įpareigojimą A</t>
  </si>
  <si>
    <t>Iš viso išlaidų investicijoms pagal veiksmą B1</t>
  </si>
  <si>
    <t>Iš viso išlaidų investicijoms pagal veiksmą B2</t>
  </si>
  <si>
    <t>Iš viso išlaidų investicijoms pagal įpareigojimą B</t>
  </si>
  <si>
    <t>Iš viso išlaidų medžiagoms pagal veiksmą A1</t>
  </si>
  <si>
    <t>Iš viso išlaidų medžiagoms pagal veiksmą A2</t>
  </si>
  <si>
    <t>Iš viso išlaidų medžiagoms pagal įpareigojimą A</t>
  </si>
  <si>
    <t>Iš viso išlaidų medžiagoms pagal veiksmą B1</t>
  </si>
  <si>
    <t>Iš viso išlaidų medžiagoms pagal įpareigojimą B</t>
  </si>
  <si>
    <t>Iš viso išlaidų medžiagoms pagal veiksmą B2</t>
  </si>
  <si>
    <t>Iš išorės įsigyjamos paslaugos (darbai)</t>
  </si>
  <si>
    <t>Paslaugų (darbų) kaina (E), Eur</t>
  </si>
  <si>
    <t>Iš viso išlaidų iš išorės įsigyjamoms paslaugoms (darbams) pagal veiksmą A1</t>
  </si>
  <si>
    <t>Iš viso išlaidų iš išorės įsigyjamoms paslaugoms (darbams) pagal veiksmą A2</t>
  </si>
  <si>
    <t>Iš viso išlaidų iš išorės įsigyjamoms paslaugoms (darbams) pagal įpareigojimą A</t>
  </si>
  <si>
    <t>Iš viso išlaidų iš išorės įsigyjamoms paslaugoms (darbams) pagal veiksmą B1</t>
  </si>
  <si>
    <t>Iš viso išlaidų iš išorės įsigyjamoms paslaugoms (darbams) pagal veiksmą B2</t>
  </si>
  <si>
    <t>Iš viso išlaidų iš išorės įsigyjamoms paslaugoms (darbams) pagal įpareigojimą B</t>
  </si>
  <si>
    <t>.......</t>
  </si>
  <si>
    <t>2.</t>
  </si>
  <si>
    <t>2.1. </t>
  </si>
  <si>
    <t>2.1.1.</t>
  </si>
  <si>
    <t>2.1.2.</t>
  </si>
  <si>
    <t> 2.2.</t>
  </si>
  <si>
    <t>2.2.1.</t>
  </si>
  <si>
    <t>2.2.2.</t>
  </si>
  <si>
    <t>Išlaidos paslaugoms (darbams) įsigyti, Eur, (E)</t>
  </si>
  <si>
    <t>Įpareigojimo  tikslinei grupei sukeliama prisitaikymo išlaidų suma (PI), Eur, ((5)*(11))</t>
  </si>
  <si>
    <t>Medžiagos kiekis / metus (svorio ar tūrio matais arba vienetais) (Q)</t>
  </si>
  <si>
    <t>Išlaidų investicijoms (I) apskaičiavimas (galiojantis teisės aktas)</t>
  </si>
  <si>
    <t>Išlaidų investicijoms (I) apskaičiavimas (teisės akto projektas)</t>
  </si>
  <si>
    <t>Išlaidų medžiagoms (M) apskaičiavimas (galiojantis teisės aktas)</t>
  </si>
  <si>
    <t>Išlaidų medžiagoms (M) apskaičiavimas (teisės akto projektas)</t>
  </si>
  <si>
    <t>Teisės akto  (teisės akto projekto) straipsnis (-iai), punktas   (-ai) ir įpareigojimas</t>
  </si>
  <si>
    <t>Įpareigojimo vykdymo veiksmas</t>
  </si>
  <si>
    <t>Įpareigojimo tikslinės grupės veikiančiam ūkio subjektui, vykdančiam ekonominę veiklą rinkos sąlygomis ir įgyvendinančiam įpareigojimą verslo praktikoje pagrįstomis sąnaudomis, sukeliama prisitaikymo prie reguliavimo išlaidų (toliau – prisitaikymo išlaidos) suma (S), Eur ((6) + (7) + (8) + (9) + (10)</t>
  </si>
  <si>
    <t>Kilmė (Europos Sąjungos arba tarptautinė, nacionalinė)</t>
  </si>
  <si>
    <t>Iš viso prisitaikymo išlaidų pagal įpareigojimą A</t>
  </si>
  <si>
    <t>Iš viso prisitaikymo išlaidų pagal įpareigojimą B</t>
  </si>
  <si>
    <t>Iš viso prisitaikymo išlaidų pagal galiojantį teisės aktą, Eur</t>
  </si>
  <si>
    <t>Iš viso prisitaikymo išlaidų pagal teisės akto projektą, Eur</t>
  </si>
  <si>
    <t>Teisės akto projektu numatomas sukelti prisitaikymo išlaidų pokytis, Eur</t>
  </si>
  <si>
    <t>Išlaidų darbuotojams (D) apskaičiavimas (galiojantis teisės aktas)</t>
  </si>
  <si>
    <t>Išlaidų darbuotojams (D) apskaičiavimas (teisės akto projektas)</t>
  </si>
  <si>
    <t>Darbuotojo vidutinio valandinio darbo užmokesčio ir nuo jo darbdavio mokamų mokesčių suma, Eur/val.</t>
  </si>
  <si>
    <t>Įpareigojimo vykdymo veiksmui (toliau – Veiksmas) vykdyti skirtas darbuotojo laikas, val.</t>
  </si>
  <si>
    <t>Iš viso išlaidų darbuotojams (D), Eur</t>
  </si>
  <si>
    <t>Iš viso D išlaidų veiksmui A1, Eur</t>
  </si>
  <si>
    <t>Iš viso D išlaidų veiksmui A2, Eur</t>
  </si>
  <si>
    <t>Iš viso D išlaidų pagal įpareigojimą A, Eur</t>
  </si>
  <si>
    <t>Iš viso D išlaidų veiksmui B1, Eur</t>
  </si>
  <si>
    <t>Iš viso D išlaidų veiksmui B2, Eur</t>
  </si>
  <si>
    <t>Iš viso D išlaidų pagal įpareigojimą B, Eur</t>
  </si>
  <si>
    <t xml:space="preserve">Teisės akto straipsnis, punktas ir įpareigojimas </t>
  </si>
  <si>
    <t xml:space="preserve">Teisės akto projekto straipsnis, punktas ir įpareigojimas </t>
  </si>
  <si>
    <t>Teisės akto straipsnis, punktas ir įpareigojimas</t>
  </si>
  <si>
    <t>Teisės akto projekto straipsnis, punktas ir įpareigojimas</t>
  </si>
  <si>
    <t>Medžiaga arba medžiagų grupė</t>
  </si>
  <si>
    <t>Medžiagos (medžiagų) grupės kaina už kiekio vienetą (K) (Eur už svorio ar tūrio matą arba vienetą), Eur/kiekio matą</t>
  </si>
  <si>
    <t>…</t>
  </si>
  <si>
    <t>Išlaidų iš išorės įsigyjamoms paslaugoms (darbams) (E) apskaičiavimas (galiojantis teisės aktas)</t>
  </si>
  <si>
    <t>Išlaidų iš išorės įsigyjamoms paslaugoms (darbams) (E) apskaičiavimas (teisės akto projektas)</t>
  </si>
  <si>
    <t>Ūkio subjektų administracinės naštos ir prisitaikymo prie reguliavimo išlaidų vertinimo pinigine išraiška skaičiuoklė</t>
  </si>
  <si>
    <t>Pridėtinės išlaidos (O), Eur, (0,05*((6)+(7)+(8)+(9)))</t>
  </si>
  <si>
    <t>Veiksmas A3</t>
  </si>
  <si>
    <t>1.1.3.</t>
  </si>
  <si>
    <t>1.3. </t>
  </si>
  <si>
    <t>1.3.1.</t>
  </si>
  <si>
    <t>1.3.2.</t>
  </si>
  <si>
    <t>1.3.3.</t>
  </si>
  <si>
    <t>1.4. </t>
  </si>
  <si>
    <t>1.4.1.</t>
  </si>
  <si>
    <t>1.4.2.</t>
  </si>
  <si>
    <t>1.4.3.</t>
  </si>
  <si>
    <t>1.5. </t>
  </si>
  <si>
    <t>1.5.1.</t>
  </si>
  <si>
    <t>1.5.2.</t>
  </si>
  <si>
    <t>1.5.3.</t>
  </si>
  <si>
    <t>Iš viso prisitaikymo išlaidų pagal įpareigojimą C</t>
  </si>
  <si>
    <t>Iš viso prisitaikymo išlaidų pagal įpareigojimą D</t>
  </si>
  <si>
    <t>Iš viso prisitaikymo išlaidų pagal įpareigojimą E</t>
  </si>
  <si>
    <t>1.6. </t>
  </si>
  <si>
    <t>1.6.1.</t>
  </si>
  <si>
    <t>1.6.2.</t>
  </si>
  <si>
    <t>1.6.3.</t>
  </si>
  <si>
    <t>Iš viso prisitaikymo išlaidų pagal įpareigojimą F</t>
  </si>
  <si>
    <t>Veiksmas C1</t>
  </si>
  <si>
    <t>Veiksmas C2</t>
  </si>
  <si>
    <t>Veiksmas C3</t>
  </si>
  <si>
    <t>Veiksmas D1</t>
  </si>
  <si>
    <t>Veiksmas D2</t>
  </si>
  <si>
    <t>Veiksmas D3</t>
  </si>
  <si>
    <t>Veiksmas E1</t>
  </si>
  <si>
    <t>Veiksmas E2</t>
  </si>
  <si>
    <t>Veiksmas E3</t>
  </si>
  <si>
    <t>Veiksmas F1</t>
  </si>
  <si>
    <t>Veiksmas F2</t>
  </si>
  <si>
    <t>Veiksmas F3</t>
  </si>
  <si>
    <t>2.3. </t>
  </si>
  <si>
    <t>2.3.1.</t>
  </si>
  <si>
    <t>2.3.2.</t>
  </si>
  <si>
    <t>2.4. </t>
  </si>
  <si>
    <t>2.4.1.</t>
  </si>
  <si>
    <t>2.4.2.</t>
  </si>
  <si>
    <t>2.1.3.</t>
  </si>
  <si>
    <t>2.3.3.</t>
  </si>
  <si>
    <t>2.4.3.</t>
  </si>
  <si>
    <t>Veiksmas B3</t>
  </si>
  <si>
    <t>2.5. </t>
  </si>
  <si>
    <t>2.5.1.</t>
  </si>
  <si>
    <t>2.5.2.</t>
  </si>
  <si>
    <t>2.6. </t>
  </si>
  <si>
    <t>2.6.1.</t>
  </si>
  <si>
    <t>2.6.2.</t>
  </si>
  <si>
    <t>Iš viso D išlaidų veiksmui A3, Eur</t>
  </si>
  <si>
    <t>Iš viso D išlaidų veiksmui B3, Eur</t>
  </si>
  <si>
    <t>C1.1</t>
  </si>
  <si>
    <t>C1.2</t>
  </si>
  <si>
    <t>C2.1</t>
  </si>
  <si>
    <t>C2.2</t>
  </si>
  <si>
    <t>Iš viso D išlaidų veiksmui C1, Eur</t>
  </si>
  <si>
    <t>Iš viso D išlaidų veiksmui C2, Eur</t>
  </si>
  <si>
    <t>Iš viso D išlaidų veiksmui C3, Eur</t>
  </si>
  <si>
    <t>Iš viso D išlaidų veiksmui D1, Eur</t>
  </si>
  <si>
    <t>Iš viso D išlaidų veiksmui D2, Eur</t>
  </si>
  <si>
    <t>Iš viso D išlaidų veiksmui D3, Eur</t>
  </si>
  <si>
    <t>D1.1</t>
  </si>
  <si>
    <t>D1.2</t>
  </si>
  <si>
    <t>D2.1</t>
  </si>
  <si>
    <t>D2.2</t>
  </si>
  <si>
    <t>Iš viso D išlaidų pagal įpareigojimą C, Eur</t>
  </si>
  <si>
    <t>Iš viso D išlaidų pagal įpareigojimą D, Eur</t>
  </si>
  <si>
    <t>E1.1</t>
  </si>
  <si>
    <t>E1.2</t>
  </si>
  <si>
    <t>E2.2</t>
  </si>
  <si>
    <t>E2.1</t>
  </si>
  <si>
    <t>Iš viso D išlaidų veiksmui E1, Eur</t>
  </si>
  <si>
    <t>Iš viso D išlaidų veiksmui E2, Eur</t>
  </si>
  <si>
    <t>Iš viso D išlaidų veiksmui E3, Eur</t>
  </si>
  <si>
    <t>Iš viso D išlaidų pagal įpareigojimą E, Eur</t>
  </si>
  <si>
    <t>F1.1</t>
  </si>
  <si>
    <t>F1.2</t>
  </si>
  <si>
    <t>F2.1</t>
  </si>
  <si>
    <t>F2.2</t>
  </si>
  <si>
    <t>Iš viso D išlaidų veiksmui F1, Eur</t>
  </si>
  <si>
    <t>Iš viso D išlaidų veiksmui F2, Eur</t>
  </si>
  <si>
    <t>Iš viso D išlaidų pagal įpareigojimą F, Eur</t>
  </si>
  <si>
    <t>Iš viso D išlaidų veiksmui F3, Eur</t>
  </si>
  <si>
    <t>Iš viso D išlaidų veiksmuiB3, Eur</t>
  </si>
  <si>
    <t>B3.1</t>
  </si>
  <si>
    <t>B3.2</t>
  </si>
  <si>
    <t>A3.1</t>
  </si>
  <si>
    <t>A3.2</t>
  </si>
  <si>
    <t>F3.1</t>
  </si>
  <si>
    <t>F3.2</t>
  </si>
  <si>
    <t>Iš viso D išlaidų veiksmuiF3, Eur</t>
  </si>
  <si>
    <t>C3.1</t>
  </si>
  <si>
    <t>C3.2</t>
  </si>
  <si>
    <t>Iš viso D išlaidų veiksmuiC3, Eur</t>
  </si>
  <si>
    <t>D3.1</t>
  </si>
  <si>
    <t>D3.2</t>
  </si>
  <si>
    <t>Iš viso D išlaidų veiksmuiD3, Eur</t>
  </si>
  <si>
    <t>E3.1</t>
  </si>
  <si>
    <t>E3.2</t>
  </si>
  <si>
    <t>Iš viso D išlaidų veiksmuiE3, Eur</t>
  </si>
  <si>
    <t>Iš viso išlaidų investicijoms pagal veiksmą A3</t>
  </si>
  <si>
    <t>Iš viso išlaidų investicijoms pagal veiksmą B3</t>
  </si>
  <si>
    <t>Iš viso išlaidų investicijoms pagal veiksmą C1</t>
  </si>
  <si>
    <t>Iš viso išlaidų investicijoms pagal veiksmą C2</t>
  </si>
  <si>
    <t>Iš viso išlaidų investicijoms pagal veiksmą C3</t>
  </si>
  <si>
    <t>Iš viso išlaidų investicijoms pagal veiksmą D1</t>
  </si>
  <si>
    <t>Iš viso išlaidų investicijoms pagal veiksmą D2</t>
  </si>
  <si>
    <t>Iš viso išlaidų investicijoms pagal veiksmą D3</t>
  </si>
  <si>
    <t>Iš viso išlaidų investicijoms pagal įpareigojimą C</t>
  </si>
  <si>
    <t>Iš viso išlaidų investicijoms pagal įpareigojimą D</t>
  </si>
  <si>
    <t>Iš viso išlaidų investicijoms pagal veiksmą E1</t>
  </si>
  <si>
    <t>Iš viso išlaidų investicijoms pagal veiksmą E2</t>
  </si>
  <si>
    <t>Iš viso išlaidų investicijoms pagal veiksmą E3</t>
  </si>
  <si>
    <t>Iš viso išlaidų investicijoms pagal įpareigojimą E</t>
  </si>
  <si>
    <t>Iš viso išlaidų investicijoms pagal veiksmą F1</t>
  </si>
  <si>
    <t>Iš viso išlaidų investicijoms pagal veiksmą F2</t>
  </si>
  <si>
    <t>Iš viso išlaidų investicijoms pagal veiksmą F3</t>
  </si>
  <si>
    <t>Iš viso išlaidų investicijoms pagal įpareigojimą F</t>
  </si>
  <si>
    <t>Iš viso išlaidų medžiagoms pagal veiksmą A3</t>
  </si>
  <si>
    <t>Iš viso išlaidų medžiagoms pagal veiksmą B3</t>
  </si>
  <si>
    <t>Iš viso išlaidų medžiagoms pagal veiksmą C1</t>
  </si>
  <si>
    <t>Iš viso išlaidų medžiagoms pagal veiksmą C2</t>
  </si>
  <si>
    <t>Iš viso išlaidų medžiagoms pagal veiksmą C3</t>
  </si>
  <si>
    <t>Iš viso išlaidų medžiagoms pagal įpareigojimą C</t>
  </si>
  <si>
    <t>Iš viso išlaidų medžiagoms pagal veiksmą D1</t>
  </si>
  <si>
    <t>Iš viso išlaidų medžiagoms pagal veiksmą D2</t>
  </si>
  <si>
    <t>Iš viso išlaidų medžiagoms pagal veiksmą D3</t>
  </si>
  <si>
    <t>Iš viso išlaidų medžiagoms pagal įpareigojimą D</t>
  </si>
  <si>
    <t>Iš viso išlaidų medžiagoms pagal veiksmą E1</t>
  </si>
  <si>
    <t>Iš viso išlaidų medžiagoms pagal veiksmą E2</t>
  </si>
  <si>
    <t>Iš viso išlaidų medžiagoms pagal veiksmą E3</t>
  </si>
  <si>
    <t>Iš viso išlaidų medžiagoms pagal įpareigojimą E</t>
  </si>
  <si>
    <t>Iš viso išlaidų medžiagoms pagal veiksmą F1</t>
  </si>
  <si>
    <t>Iš viso išlaidų medžiagoms pagal veiksmą F2</t>
  </si>
  <si>
    <t>Iš viso išlaidų medžiagoms pagal veiksmą F3</t>
  </si>
  <si>
    <t>Iš viso išlaidų medžiagoms pagal įpareigojimą F</t>
  </si>
  <si>
    <t>Iš viso išlaidų iš išorės įsigyjamoms paslaugoms (darbams) pagal veiksmą A3</t>
  </si>
  <si>
    <t>Iš viso išlaidų iš išorės įsigyjamoms paslaugoms (darbams) pagal veiksmą B3</t>
  </si>
  <si>
    <t>Iš viso išlaidų iš išorės įsigyjamoms paslaugoms (darbams) pagal veiksmą C1</t>
  </si>
  <si>
    <t>Iš viso išlaidų iš išorės įsigyjamoms paslaugoms (darbams) pagal veiksmą C2</t>
  </si>
  <si>
    <t>Iš viso išlaidų iš išorės įsigyjamoms paslaugoms (darbams) pagal veiksmą C3</t>
  </si>
  <si>
    <t>Iš viso išlaidų iš išorės įsigyjamoms paslaugoms (darbams) pagal įpareigojimą C</t>
  </si>
  <si>
    <t>Iš viso išlaidų iš išorės įsigyjamoms paslaugoms (darbams) pagal veiksmą D1</t>
  </si>
  <si>
    <t>Iš viso išlaidų iš išorės įsigyjamoms paslaugoms (darbams) pagal veiksmą D2</t>
  </si>
  <si>
    <t>Iš viso išlaidų iš išorės įsigyjamoms paslaugoms (darbams) pagal veiksmą D3</t>
  </si>
  <si>
    <t>Iš viso išlaidų iš išorės įsigyjamoms paslaugoms (darbams) pagal įpareigojimą D</t>
  </si>
  <si>
    <t>Iš viso išlaidų iš išorės įsigyjamoms paslaugoms (darbams) pagal veiksmą E1</t>
  </si>
  <si>
    <t>Iš viso išlaidų iš išorės įsigyjamoms paslaugoms (darbams) pagal veiksmą E2</t>
  </si>
  <si>
    <t>Iš viso išlaidų iš išorės įsigyjamoms paslaugoms (darbams) pagal veiksmą E3</t>
  </si>
  <si>
    <t>Iš viso išlaidų iš išorės įsigyjamoms paslaugoms (darbams) pagal įpareigojimą E</t>
  </si>
  <si>
    <t>Iš viso išlaidų iš išorės įsigyjamoms paslaugoms (darbams) pagal veiksmą F1</t>
  </si>
  <si>
    <t>Iš viso išlaidų iš išorės įsigyjamoms paslaugoms (darbams) pagal veiksmą F2</t>
  </si>
  <si>
    <t>Iš viso išlaidų iš išorės įsigyjamoms paslaugoms (darbams) pagal veiksmą F3</t>
  </si>
  <si>
    <t>Iš viso išlaidų iš išorės įsigyjamoms paslaugoms (darbams) pagal įpareigojimą F</t>
  </si>
  <si>
    <t>Kolektyvinio investavimo subjektų įstatymo Nr. IX-1709 4, 5, 6, 9, 10, 11, 21, 27, 28, 301, 37, 52, 79, 86, 165, 166, 171, 172 straipsnių, Įstatymo priedo pakeitimo ir Įstatymo papildymo 11(1) straipsniu įstatymo projektas</t>
  </si>
  <si>
    <t>Netaikoma</t>
  </si>
  <si>
    <t>Dokumentų parengimas</t>
  </si>
  <si>
    <t>1211 Finansų srities vadovai</t>
  </si>
  <si>
    <t>241 Finansų specialistai</t>
  </si>
  <si>
    <t>Informavimas priežiūros instituciją</t>
  </si>
  <si>
    <r>
      <rPr>
        <b/>
        <i/>
        <sz val="8"/>
        <color rgb="FF000000"/>
        <rFont val="Verdana"/>
        <family val="2"/>
        <charset val="186"/>
      </rPr>
      <t>4 straipsnis. 6 straipsnio pakeitimas</t>
    </r>
    <r>
      <rPr>
        <i/>
        <sz val="8"/>
        <color rgb="FF000000"/>
        <rFont val="Verdana"/>
        <family val="2"/>
        <charset val="186"/>
      </rPr>
      <t xml:space="preserve">
8. Papildyti 6 straipsnį 12(1) dalimi:
„12(1). Valdymo įmonė ar investicinė bendrovė-valdytoja turi informuoti priežiūros instituciją apie visus esminius po licencijos išdavimo atsiradusius pasikeitimus, susijusius su šiame straipsnyje nurodyta priežiūros institucijai pateikti privaloma informacija, prieš juos įgyvendindama.“</t>
    </r>
  </si>
  <si>
    <r>
      <rPr>
        <b/>
        <i/>
        <sz val="8"/>
        <color rgb="FF000000"/>
        <rFont val="Verdana"/>
        <family val="2"/>
        <charset val="186"/>
      </rPr>
      <t>4 straipsnis. 6 straipsnio pakeitimas</t>
    </r>
    <r>
      <rPr>
        <i/>
        <sz val="8"/>
        <color rgb="FF000000"/>
        <rFont val="Verdana"/>
        <family val="2"/>
        <charset val="186"/>
      </rPr>
      <t xml:space="preserve">
2. Papildyti 6 straipsnį 1(1) dalimi:
„1(1). Kartu su prašymu valdymo įmonės ar investicinės bendrovės-valdytojos licenciją siekiantis gauti juridinis asmuo turi pateikti: 
2) veiklos planą, kuriame:
c) nurodomas išsamus atitinkamų žmogiškųjų ir techninių išteklių, kuriuos valdymo įmonė ar investicinė bendrovė-valdytoja naudos savo veiklai vykdyti, aprašymas;
d) nurodoma informacija apie darbuotojus, faktiškai vykdančius valdymo įmonės ar investicinės bendrovės-valdytojos veiklą, įskaitant jų einamas pareigas, atliekamas funkcijas, pavaldumo ir atskaitomybės (hierarchinės) ryšius, atsakomybės sritis, kvalifikaciją ir laiko, kurį kiekvienas iš šių asmenų skiria kiekvienai atsakomybės sričiai, apžvalgą;
e) nurodoma informacija, kaip valdymo įmonė ar investicinė bendrovė-valdytoja užtikrins šio įstatymo laikymąsi ir atliks savo pareigas pagal šį įstatymą ir pagal Reglamento (ES) 2019/2088 3 straipsnio 1 dalį, 6 straipsnio 1 dalies a punktą ir 13 straipsnio 1 dalį, taip pat pateikiamas išsamus žmogiškųjų ir techninių išteklių, kuriuos valdymo įmonė ar investicinė bendrovė-valdytoja naudos šiems tikslams, aprašymas.“
3. Papildyti 6 straipsnį 2(1) dalimi:
„2(1). Be šio straipsnio 1 ir 1(1) dalyse nurodytų dokumentų, informacijos ir duomenų, privaloma priežiūros institucijai pateikti informaciją apie funkcijų perdavimo ir tolesnio perdavimo, įskaitant susitarimus, kuriais pavedama atlikti dalį valdymo funkcijų ar teikti dalį paslaugų, nurodytų šio įstatymo 4 straipsnio 1 dalyje, kitai įmonei (įgaliotiniui) tvarką pagal šio įstatymo 21 straipsnį. Pateikiama informacija turi apimti bent šiuos duomenis:
1) valdymo įmonės ar investicinės bendrovės-valdytojos pavadinimą ir juridinio asmens kodą; 
2) kiekvieno asmens, kuriam ketinama pavesti dalį valdymo įmonės ar investicinės bendrovės-valdytojos funkcijų, pavadinimą, juridinio asmens kodą, registruotą buveinę ir jo priežiūros instituciją, jeigu ji yra;
3) išsamų valdymo įmonės ar investicinės bendrovės-valdytojos darbuotojų, įskaitant jų funkcijų, kvalifikacijos, atsakomybės sričių ir pavaldumo ryšių bei techninių išteklių, kuriuos ji naudoja kasdienėms investicinių priemonių portfelio valdymo ar rizikos valdymo funkcijoms atlikti ir perduotų dalies valdymo funkcijų atlikimo ar paslaugų, nurodytų šio įstatymo 4 straipsnio 1 dalyje, teikimo stebėsenai vykdyti, aprašą;
4) informaciją apie kiekvieną kolektyvinio investavimo subjektą, kurį valdymo įmonė valdo arba ketina valdyti, – trumpą pavedamų investicinių priemonių portfelio valdymo funkcijų aprašymą, nurodant, ar šių funkcijų perdavimas yra dalinis ar visiškas, ir trumpą pavedamų rizikos valdymo funkcijų aprašymą, nurodant, ar šių funkcijų perdavimas yra dalinis ar visiškas;
5) periodinio išsamaus patikrinimo priemonių, kurias valdymo įmonė ar investicinė bendrovė-valdytoja ketina taikyti perduotų funkcijų atlikimo ar paslaugų teikimo stebėsenai vykdyti, aprašymą.“</t>
    </r>
  </si>
  <si>
    <r>
      <rPr>
        <b/>
        <i/>
        <sz val="8"/>
        <color rgb="FF000000"/>
        <rFont val="Verdana"/>
        <family val="2"/>
        <charset val="186"/>
      </rPr>
      <t xml:space="preserve">8 straipsnis. Įstatymo papildymas 11(1) straipsniu </t>
    </r>
    <r>
      <rPr>
        <i/>
        <sz val="8"/>
        <color rgb="FF000000"/>
        <rFont val="Verdana"/>
        <family val="2"/>
        <charset val="186"/>
      </rPr>
      <t xml:space="preserve">
Papildyti Įstatymą 11(1) straipsniu:
„</t>
    </r>
    <r>
      <rPr>
        <b/>
        <i/>
        <sz val="8"/>
        <color rgb="FF000000"/>
        <rFont val="Verdana"/>
        <family val="2"/>
        <charset val="186"/>
      </rPr>
      <t xml:space="preserve">11(1) straipsnis. Likvidumo valdymo priemonės ir jų taikymo sąlygos
</t>
    </r>
    <r>
      <rPr>
        <i/>
        <sz val="8"/>
        <color rgb="FF000000"/>
        <rFont val="Verdana"/>
        <family val="2"/>
        <charset val="186"/>
      </rPr>
      <t xml:space="preserve">2. Valdymo įmonė pasirenka bent dvi tinkamas likvidumo valdymo priemones iš šio straipsnio 1 dalies 2–8 punktuose nuodytų priemonių, atsižvelgdama į šių priemonių tinkamumą taikyti jos valdomo kolektyvinio investavimo subjekto pasirinktai investavimo strategijai, likvidumo pobūdžiui ir išpirkimo politikai. Valdymo įmonė įtraukia pasirinktas likvidumo valdymo priemones į kolektyvinio investavimo subjekto steigimo dokumentus, kad galėtų jas taikyti atsižvelgdama į konkretaus kolektyvinio investavimo subjekto investuotojų interesus. Valdymo įmonės pasirinktos likvidumo valdymo priemonės negali būti tik šio straipsnio 1 dalies 5 ir 6 punktuose nurodytos priemonės.  </t>
    </r>
  </si>
  <si>
    <r>
      <rPr>
        <b/>
        <i/>
        <sz val="8"/>
        <color rgb="FF000000"/>
        <rFont val="Verdana"/>
        <family val="2"/>
        <charset val="186"/>
      </rPr>
      <t>8 straipsnis. Įstatymo papildymas 11(1) straipsniu</t>
    </r>
    <r>
      <rPr>
        <i/>
        <sz val="8"/>
        <color rgb="FF000000"/>
        <rFont val="Verdana"/>
        <family val="2"/>
        <charset val="186"/>
      </rPr>
      <t xml:space="preserve"> 
Papildyti Įstatymą 11(1) straipsniu:
„</t>
    </r>
    <r>
      <rPr>
        <b/>
        <i/>
        <sz val="8"/>
        <color rgb="FF000000"/>
        <rFont val="Verdana"/>
        <family val="2"/>
        <charset val="186"/>
      </rPr>
      <t xml:space="preserve">11(1) straipsnis. Likvidumo valdymo priemonės ir jų taikymo sąlygos
</t>
    </r>
    <r>
      <rPr>
        <i/>
        <sz val="8"/>
        <color rgb="FF000000"/>
        <rFont val="Verdana"/>
        <family val="2"/>
        <charset val="186"/>
      </rPr>
      <t>4. Valdymo įmonė įgyvendina išsamią bet kurios pasirinktos likvidumo valdymo priemonės taikymo ir taikymo sustabdymo politiką ir procedūras, taip pat nustato šių priemonių taikymo ir administravimo tvarką. Valdymo įmonė apie pasirinktas šio straipsnio 2 ir 3 dalyse nurodytas priemones ir jų taikymo bei taikymo sustabdymo politiką ir procedūras bei šių priemonių taikymo ir administravimo tvarką nedelsdama, ne vėliau kaip per 3 darbo dienas nuo konkrečių likvidumo valdymo priemonių pasirinkimo dienos, praneša priežiūros institucijai.</t>
    </r>
  </si>
  <si>
    <r>
      <rPr>
        <b/>
        <i/>
        <sz val="8"/>
        <color rgb="FF000000"/>
        <rFont val="Verdana"/>
        <family val="2"/>
        <charset val="186"/>
      </rPr>
      <t>10 straipsnis. 27 straipsnio pakeitimas</t>
    </r>
    <r>
      <rPr>
        <i/>
        <sz val="8"/>
        <color rgb="FF000000"/>
        <rFont val="Verdana"/>
        <family val="2"/>
        <charset val="186"/>
      </rPr>
      <t xml:space="preserve">
Papildyti 27 straipsnį 6 punktu:
„6) veiklos ataskaitą.“</t>
    </r>
  </si>
  <si>
    <r>
      <rPr>
        <b/>
        <i/>
        <sz val="8"/>
        <color rgb="FF000000"/>
        <rFont val="Verdana"/>
        <family val="2"/>
        <charset val="186"/>
      </rPr>
      <t>11 straipsnis. 28 straipsnio pakeitimas</t>
    </r>
    <r>
      <rPr>
        <i/>
        <sz val="8"/>
        <color rgb="FF000000"/>
        <rFont val="Verdana"/>
        <family val="2"/>
        <charset val="186"/>
      </rPr>
      <t xml:space="preserve">
1. Papildyti 28 straipsnį 3(1) dalimi:
„3(1). Valdymo įmonė priežiūros institucijos nustatyta tvarka ir apimtimi teikia jai veiklos ataskaitą, kurioje, be kita ko, nurodo rinkas, kurių nare ji yra ar kuriose ji aktyviai prekiauja savo valdomų kolektyvinio investavimo subjektų vardu, ir kiekvieno valdomo kolektyvinio investavimo subjekto pozicijas ir turtą. Informacija apima LEI kodus, kad pateiktus duomenis apie kolektyvinio investavimo subjektą, jo turtą ir valdymo įmonę būtų galima susieti su kitais priežiūros ar viešai prieinamais duomenų šaltiniais.“ </t>
    </r>
  </si>
  <si>
    <t>Finansų rinkų politikos departamento Kapitalo rinkų skyriaus vyr. specialistė Ieva Vaštakaitė</t>
  </si>
  <si>
    <t>Europos Sąjungos teisės aktas aktas</t>
  </si>
  <si>
    <t>Europos Sąjungos teisės aktas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</si>
</sst>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86"/>
      <scheme val="minor"/>
    </font>
    <font>
      <sz val="8"/>
      <color theme="1"/>
      <name val="Verdana"/>
      <family val="2"/>
      <charset val="186"/>
    </font>
    <font>
      <b/>
      <sz val="8"/>
      <color rgb="FF000000"/>
      <name val="Verdana"/>
      <family val="2"/>
      <charset val="186"/>
    </font>
    <font>
      <sz val="8"/>
      <color rgb="FF000000"/>
      <name val="Verdana"/>
      <family val="2"/>
      <charset val="186"/>
    </font>
    <font>
      <i/>
      <sz val="8"/>
      <color rgb="FF000000"/>
      <name val="Verdana"/>
      <family val="2"/>
      <charset val="186"/>
    </font>
    <font>
      <sz val="8"/>
      <name val="Verdana"/>
      <family val="2"/>
      <charset val="186"/>
    </font>
    <font>
      <b/>
      <sz val="8"/>
      <color theme="1"/>
      <name val="Verdana"/>
      <family val="2"/>
      <charset val="186"/>
    </font>
    <font>
      <b/>
      <sz val="12"/>
      <color theme="1"/>
      <name val="Verdana"/>
      <family val="2"/>
      <charset val="186"/>
    </font>
    <font>
      <b/>
      <sz val="8"/>
      <color theme="0"/>
      <name val="Verdana"/>
      <family val="2"/>
      <charset val="186"/>
    </font>
    <font>
      <sz val="8"/>
      <color theme="0"/>
      <name val="Verdana"/>
      <family val="2"/>
      <charset val="186"/>
    </font>
    <font>
      <b/>
      <i/>
      <sz val="8"/>
      <color rgb="FF000000"/>
      <name val="Verdana"/>
      <family val="2"/>
      <charset val="186"/>
    </font>
    <font>
      <sz val="10"/>
      <color rgb="FF000000"/>
      <name val="Aptos"/>
      <family val="2"/>
    </font>
    <font>
      <sz val="8"/>
      <color rgb="FFFF0000"/>
      <name val="Verdana"/>
      <family val="2"/>
      <charset val="186"/>
    </font>
  </fonts>
  <fills count="11">
    <fill>
      <patternFill patternType="none"/>
    </fill>
    <fill>
      <patternFill patternType="gray125"/>
    </fill>
    <fill>
      <patternFill patternType="solid">
        <fgColor rgb="FFE7E6E6"/>
        <bgColor indexed="64"/>
      </patternFill>
    </fill>
    <fill>
      <patternFill patternType="solid">
        <fgColor rgb="FFF2F2F2"/>
        <bgColor indexed="64"/>
      </patternFill>
    </fill>
    <fill>
      <patternFill patternType="solid">
        <fgColor rgb="FFFFFFFF"/>
        <bgColor indexed="64"/>
      </patternFill>
    </fill>
    <fill>
      <patternFill patternType="solid">
        <fgColor theme="0"/>
        <bgColor indexed="64"/>
      </patternFill>
    </fill>
    <fill>
      <patternFill patternType="solid">
        <fgColor rgb="FFF2F1F0"/>
        <bgColor indexed="64"/>
      </patternFill>
    </fill>
    <fill>
      <patternFill patternType="solid">
        <fgColor rgb="FF390A6F"/>
        <bgColor indexed="64"/>
      </patternFill>
    </fill>
    <fill>
      <patternFill patternType="solid">
        <fgColor rgb="FF44BBA4"/>
        <bgColor indexed="64"/>
      </patternFill>
    </fill>
    <fill>
      <patternFill patternType="solid">
        <fgColor rgb="FFCCD3FF"/>
        <bgColor indexed="64"/>
      </patternFill>
    </fill>
    <fill>
      <patternFill patternType="solid">
        <fgColor rgb="FF7E47FF"/>
        <bgColor indexed="64"/>
      </patternFill>
    </fill>
  </fills>
  <borders count="1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s>
  <cellStyleXfs count="1">
    <xf numFmtId="0" fontId="0" fillId="0" borderId="0"/>
  </cellStyleXfs>
  <cellXfs count="73">
    <xf numFmtId="0" fontId="0" fillId="0" borderId="0" xfId="0"/>
    <xf numFmtId="0" fontId="1" fillId="0" borderId="0" xfId="0" applyFont="1" applyAlignment="1">
      <alignment vertical="top"/>
    </xf>
    <xf numFmtId="0" fontId="3" fillId="0" borderId="2" xfId="0" applyFont="1" applyBorder="1" applyAlignment="1">
      <alignment horizontal="center" vertical="top"/>
    </xf>
    <xf numFmtId="0" fontId="4" fillId="0" borderId="5" xfId="0" applyFont="1" applyBorder="1" applyAlignment="1">
      <alignment vertical="top" wrapText="1"/>
    </xf>
    <xf numFmtId="0" fontId="3" fillId="3" borderId="5" xfId="0" applyFont="1" applyFill="1" applyBorder="1" applyAlignment="1">
      <alignment vertical="top" wrapText="1"/>
    </xf>
    <xf numFmtId="0" fontId="3" fillId="0" borderId="5" xfId="0" applyFont="1" applyBorder="1" applyAlignment="1">
      <alignment vertical="top" wrapText="1"/>
    </xf>
    <xf numFmtId="0" fontId="3" fillId="4" borderId="5" xfId="0" applyFont="1" applyFill="1" applyBorder="1" applyAlignment="1">
      <alignment vertical="top" wrapText="1"/>
    </xf>
    <xf numFmtId="0" fontId="3" fillId="3" borderId="5" xfId="0" applyFont="1" applyFill="1" applyBorder="1" applyAlignment="1">
      <alignment horizontal="right" vertical="top" wrapText="1"/>
    </xf>
    <xf numFmtId="0" fontId="3" fillId="0" borderId="2" xfId="0" applyFont="1" applyBorder="1" applyAlignment="1">
      <alignment horizontal="right" vertical="top" wrapText="1"/>
    </xf>
    <xf numFmtId="0" fontId="5" fillId="3" borderId="5" xfId="0" applyFont="1" applyFill="1" applyBorder="1" applyAlignment="1">
      <alignment vertical="top" wrapText="1"/>
    </xf>
    <xf numFmtId="0" fontId="3" fillId="5" borderId="5" xfId="0" applyFont="1" applyFill="1" applyBorder="1" applyAlignment="1">
      <alignment vertical="top" wrapText="1"/>
    </xf>
    <xf numFmtId="0" fontId="5" fillId="0" borderId="5" xfId="0" applyFont="1" applyBorder="1" applyAlignment="1">
      <alignment vertical="top" wrapText="1"/>
    </xf>
    <xf numFmtId="0" fontId="2" fillId="0" borderId="5" xfId="0" applyFont="1" applyBorder="1" applyAlignment="1">
      <alignment horizontal="center" vertical="top" wrapText="1"/>
    </xf>
    <xf numFmtId="0" fontId="3" fillId="0" borderId="2" xfId="0" applyFont="1" applyBorder="1" applyAlignment="1">
      <alignment vertical="top" wrapText="1"/>
    </xf>
    <xf numFmtId="0" fontId="3" fillId="2" borderId="5" xfId="0" applyFont="1" applyFill="1" applyBorder="1" applyAlignment="1">
      <alignment vertical="top" wrapText="1"/>
    </xf>
    <xf numFmtId="0" fontId="8" fillId="7" borderId="8" xfId="0" applyFont="1" applyFill="1" applyBorder="1" applyAlignment="1">
      <alignment horizontal="left" vertical="top"/>
    </xf>
    <xf numFmtId="0" fontId="8" fillId="7" borderId="1" xfId="0" applyFont="1" applyFill="1" applyBorder="1" applyAlignment="1">
      <alignment vertical="top" wrapText="1"/>
    </xf>
    <xf numFmtId="0" fontId="8" fillId="7" borderId="1" xfId="0" applyFont="1" applyFill="1" applyBorder="1" applyAlignment="1">
      <alignment horizontal="center" vertical="top" wrapText="1"/>
    </xf>
    <xf numFmtId="0" fontId="8" fillId="7" borderId="4" xfId="0" applyFont="1" applyFill="1" applyBorder="1" applyAlignment="1">
      <alignment vertical="top" wrapText="1"/>
    </xf>
    <xf numFmtId="0" fontId="9" fillId="8" borderId="10" xfId="0" applyFont="1" applyFill="1" applyBorder="1" applyAlignment="1">
      <alignment horizontal="center" vertical="top"/>
    </xf>
    <xf numFmtId="0" fontId="8" fillId="8" borderId="1" xfId="0" applyFont="1" applyFill="1" applyBorder="1" applyAlignment="1">
      <alignment horizontal="center" vertical="top" wrapText="1"/>
    </xf>
    <xf numFmtId="0" fontId="2" fillId="9" borderId="8" xfId="0" applyFont="1" applyFill="1" applyBorder="1" applyAlignment="1">
      <alignment vertical="top" wrapText="1"/>
    </xf>
    <xf numFmtId="0" fontId="8" fillId="10" borderId="2" xfId="0" applyFont="1" applyFill="1" applyBorder="1" applyAlignment="1">
      <alignment vertical="top" wrapText="1"/>
    </xf>
    <xf numFmtId="0" fontId="2" fillId="9" borderId="5" xfId="0" applyFont="1" applyFill="1" applyBorder="1" applyAlignment="1">
      <alignment horizontal="center" vertical="top" wrapText="1"/>
    </xf>
    <xf numFmtId="0" fontId="4" fillId="0" borderId="2" xfId="0" applyFont="1" applyBorder="1" applyAlignment="1">
      <alignment vertical="top" wrapText="1"/>
    </xf>
    <xf numFmtId="0" fontId="3" fillId="3" borderId="5" xfId="0" applyFont="1" applyFill="1" applyBorder="1" applyAlignment="1">
      <alignment horizontal="center" vertical="top" wrapText="1"/>
    </xf>
    <xf numFmtId="0" fontId="1" fillId="0" borderId="2" xfId="0" applyFont="1" applyBorder="1" applyAlignment="1">
      <alignment vertical="top" wrapText="1"/>
    </xf>
    <xf numFmtId="0" fontId="2" fillId="0" borderId="5" xfId="0" applyFont="1" applyBorder="1" applyAlignment="1">
      <alignment vertical="top" wrapText="1"/>
    </xf>
    <xf numFmtId="0" fontId="2" fillId="0" borderId="0" xfId="0" applyFont="1" applyAlignment="1">
      <alignment horizontal="right" vertical="top" wrapText="1"/>
    </xf>
    <xf numFmtId="0" fontId="2" fillId="0" borderId="0" xfId="0" applyFont="1" applyAlignment="1">
      <alignment vertical="top" wrapText="1"/>
    </xf>
    <xf numFmtId="0" fontId="3" fillId="5" borderId="0" xfId="0" applyFont="1" applyFill="1" applyAlignment="1">
      <alignment vertical="top" wrapText="1"/>
    </xf>
    <xf numFmtId="0" fontId="2" fillId="6" borderId="8" xfId="0" applyFont="1" applyFill="1" applyBorder="1" applyAlignment="1">
      <alignment horizontal="center" vertical="top" wrapText="1"/>
    </xf>
    <xf numFmtId="0" fontId="2" fillId="6" borderId="3" xfId="0" applyFont="1" applyFill="1" applyBorder="1" applyAlignment="1">
      <alignment horizontal="center" vertical="top" wrapText="1"/>
    </xf>
    <xf numFmtId="0" fontId="8" fillId="8" borderId="2" xfId="0" applyFont="1" applyFill="1" applyBorder="1" applyAlignment="1">
      <alignment horizontal="center" vertical="top" wrapText="1"/>
    </xf>
    <xf numFmtId="0" fontId="8" fillId="8" borderId="5" xfId="0" applyFont="1" applyFill="1" applyBorder="1" applyAlignment="1">
      <alignment horizontal="center" vertical="top" wrapText="1"/>
    </xf>
    <xf numFmtId="0" fontId="2" fillId="3" borderId="5" xfId="0" applyFont="1" applyFill="1" applyBorder="1" applyAlignment="1">
      <alignment vertical="top" wrapText="1"/>
    </xf>
    <xf numFmtId="0" fontId="2" fillId="0" borderId="2" xfId="0" applyFont="1" applyBorder="1" applyAlignment="1">
      <alignment vertical="top" wrapText="1"/>
    </xf>
    <xf numFmtId="0" fontId="2" fillId="5" borderId="0" xfId="0" applyFont="1" applyFill="1" applyAlignment="1">
      <alignment vertical="top" wrapText="1"/>
    </xf>
    <xf numFmtId="0" fontId="3" fillId="6" borderId="5" xfId="0" applyFont="1" applyFill="1" applyBorder="1" applyAlignment="1">
      <alignment horizontal="right" vertical="top" wrapText="1"/>
    </xf>
    <xf numFmtId="0" fontId="3" fillId="6" borderId="5" xfId="0" applyFont="1" applyFill="1" applyBorder="1" applyAlignment="1">
      <alignment vertical="top" wrapText="1"/>
    </xf>
    <xf numFmtId="0" fontId="5" fillId="6" borderId="5" xfId="0" applyFont="1" applyFill="1" applyBorder="1" applyAlignment="1">
      <alignment vertical="top" wrapText="1"/>
    </xf>
    <xf numFmtId="0" fontId="11" fillId="0" borderId="0" xfId="0" applyFont="1" applyAlignment="1">
      <alignment vertical="center"/>
    </xf>
    <xf numFmtId="0" fontId="12" fillId="0" borderId="0" xfId="0" applyFont="1" applyAlignment="1">
      <alignment vertical="top"/>
    </xf>
    <xf numFmtId="0" fontId="3" fillId="0" borderId="6" xfId="0" applyFont="1" applyBorder="1" applyAlignment="1">
      <alignment horizontal="right" vertical="top" wrapText="1"/>
    </xf>
    <xf numFmtId="0" fontId="3" fillId="0" borderId="7" xfId="0" applyFont="1" applyBorder="1" applyAlignment="1">
      <alignment horizontal="right" vertical="top" wrapText="1"/>
    </xf>
    <xf numFmtId="0" fontId="3" fillId="0" borderId="3" xfId="0" applyFont="1" applyBorder="1" applyAlignment="1">
      <alignment horizontal="right" vertical="top" wrapText="1"/>
    </xf>
    <xf numFmtId="0" fontId="7" fillId="6" borderId="0" xfId="0" applyFont="1" applyFill="1" applyAlignment="1">
      <alignment horizontal="left" vertical="top"/>
    </xf>
    <xf numFmtId="0" fontId="7" fillId="6" borderId="9" xfId="0" applyFont="1" applyFill="1" applyBorder="1" applyAlignment="1">
      <alignment horizontal="left" vertical="top"/>
    </xf>
    <xf numFmtId="0" fontId="2" fillId="9" borderId="6" xfId="0" applyFont="1" applyFill="1" applyBorder="1" applyAlignment="1">
      <alignment vertical="top" wrapText="1"/>
    </xf>
    <xf numFmtId="0" fontId="2" fillId="9" borderId="7" xfId="0" applyFont="1" applyFill="1" applyBorder="1" applyAlignment="1">
      <alignment vertical="top" wrapText="1"/>
    </xf>
    <xf numFmtId="0" fontId="2" fillId="9" borderId="3" xfId="0" applyFont="1" applyFill="1" applyBorder="1" applyAlignment="1">
      <alignment vertical="top" wrapText="1"/>
    </xf>
    <xf numFmtId="0" fontId="2" fillId="0" borderId="6" xfId="0" applyFont="1" applyBorder="1" applyAlignment="1">
      <alignment horizontal="right" vertical="top" wrapText="1"/>
    </xf>
    <xf numFmtId="0" fontId="2" fillId="0" borderId="7" xfId="0" applyFont="1" applyBorder="1" applyAlignment="1">
      <alignment horizontal="right" vertical="top" wrapText="1"/>
    </xf>
    <xf numFmtId="0" fontId="2" fillId="0" borderId="3" xfId="0" applyFont="1" applyBorder="1" applyAlignment="1">
      <alignment horizontal="right" vertical="top" wrapText="1"/>
    </xf>
    <xf numFmtId="0" fontId="8" fillId="10" borderId="6" xfId="0" applyFont="1" applyFill="1" applyBorder="1" applyAlignment="1">
      <alignment vertical="top" wrapText="1"/>
    </xf>
    <xf numFmtId="0" fontId="8" fillId="10" borderId="7" xfId="0" applyFont="1" applyFill="1" applyBorder="1" applyAlignment="1">
      <alignment vertical="top" wrapText="1"/>
    </xf>
    <xf numFmtId="0" fontId="8" fillId="10" borderId="3" xfId="0" applyFont="1" applyFill="1" applyBorder="1" applyAlignment="1">
      <alignment vertical="top" wrapText="1"/>
    </xf>
    <xf numFmtId="0" fontId="6" fillId="9" borderId="6" xfId="0" applyFont="1" applyFill="1" applyBorder="1" applyAlignment="1">
      <alignment horizontal="center" vertical="top" wrapText="1"/>
    </xf>
    <xf numFmtId="0" fontId="6" fillId="9" borderId="7" xfId="0" applyFont="1" applyFill="1" applyBorder="1" applyAlignment="1">
      <alignment horizontal="center" vertical="top" wrapText="1"/>
    </xf>
    <xf numFmtId="0" fontId="6" fillId="9" borderId="3" xfId="0" applyFont="1" applyFill="1" applyBorder="1" applyAlignment="1">
      <alignment horizontal="center" vertical="top" wrapText="1"/>
    </xf>
    <xf numFmtId="0" fontId="8" fillId="10" borderId="6" xfId="0" applyFont="1" applyFill="1" applyBorder="1" applyAlignment="1">
      <alignment horizontal="center" vertical="top" wrapText="1"/>
    </xf>
    <xf numFmtId="0" fontId="8" fillId="10" borderId="7" xfId="0" applyFont="1" applyFill="1" applyBorder="1" applyAlignment="1">
      <alignment horizontal="center" vertical="top" wrapText="1"/>
    </xf>
    <xf numFmtId="0" fontId="8" fillId="10" borderId="3" xfId="0" applyFont="1" applyFill="1" applyBorder="1" applyAlignment="1">
      <alignment horizontal="center" vertical="top" wrapText="1"/>
    </xf>
    <xf numFmtId="0" fontId="6" fillId="9" borderId="6" xfId="0" applyFont="1" applyFill="1" applyBorder="1" applyAlignment="1">
      <alignment horizontal="center" vertical="top"/>
    </xf>
    <xf numFmtId="0" fontId="6" fillId="9" borderId="7" xfId="0" applyFont="1" applyFill="1" applyBorder="1" applyAlignment="1">
      <alignment horizontal="center" vertical="top"/>
    </xf>
    <xf numFmtId="0" fontId="6" fillId="9" borderId="3" xfId="0" applyFont="1" applyFill="1" applyBorder="1" applyAlignment="1">
      <alignment horizontal="center" vertical="top"/>
    </xf>
    <xf numFmtId="0" fontId="8" fillId="10" borderId="6" xfId="0" applyFont="1" applyFill="1" applyBorder="1" applyAlignment="1">
      <alignment horizontal="center" vertical="top"/>
    </xf>
    <xf numFmtId="0" fontId="8" fillId="10" borderId="7" xfId="0" applyFont="1" applyFill="1" applyBorder="1" applyAlignment="1">
      <alignment horizontal="center" vertical="top"/>
    </xf>
    <xf numFmtId="0" fontId="8" fillId="10" borderId="3" xfId="0" applyFont="1" applyFill="1" applyBorder="1" applyAlignment="1">
      <alignment horizontal="center" vertical="top"/>
    </xf>
    <xf numFmtId="0" fontId="2" fillId="6" borderId="6" xfId="0" applyFont="1" applyFill="1" applyBorder="1" applyAlignment="1">
      <alignment horizontal="center" vertical="top" wrapText="1"/>
    </xf>
    <xf numFmtId="0" fontId="2" fillId="6" borderId="3" xfId="0" applyFont="1" applyFill="1" applyBorder="1" applyAlignment="1">
      <alignment horizontal="center" vertical="top" wrapText="1"/>
    </xf>
    <xf numFmtId="0" fontId="8" fillId="8" borderId="6" xfId="0" applyFont="1" applyFill="1" applyBorder="1" applyAlignment="1">
      <alignment horizontal="center" vertical="top" wrapText="1"/>
    </xf>
    <xf numFmtId="0" fontId="8" fillId="8" borderId="3" xfId="0" applyFont="1" applyFill="1" applyBorder="1" applyAlignment="1">
      <alignment horizontal="center" vertical="top" wrapText="1"/>
    </xf>
  </cellXfs>
  <cellStyles count="1">
    <cellStyle name="Įprastas" xfId="0" builtinId="0"/>
  </cellStyles>
  <dxfs count="0"/>
  <tableStyles count="0" defaultTableStyle="TableStyleMedium2" defaultPivotStyle="PivotStyleLight16"/>
  <colors>
    <mruColors>
      <color rgb="FFF2F1F0"/>
      <color rgb="FF44BBA4"/>
      <color rgb="FF7E47FF"/>
      <color rgb="FFCCD3FF"/>
      <color rgb="FF390A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90A6F"/>
  </sheetPr>
  <dimension ref="A1:N88"/>
  <sheetViews>
    <sheetView tabSelected="1" zoomScale="85" zoomScaleNormal="85" workbookViewId="0">
      <pane ySplit="4" topLeftCell="A67" activePane="bottomLeft" state="frozen"/>
      <selection activeCell="B1" sqref="B1"/>
      <selection pane="bottomLeft" activeCell="D75" sqref="D75"/>
    </sheetView>
  </sheetViews>
  <sheetFormatPr defaultColWidth="8.7265625" defaultRowHeight="10" x14ac:dyDescent="0.35"/>
  <cols>
    <col min="1" max="1" width="7.7265625" style="1" bestFit="1" customWidth="1"/>
    <col min="2" max="2" width="71.453125" style="1" bestFit="1" customWidth="1"/>
    <col min="3" max="3" width="12.1796875" style="1" customWidth="1"/>
    <col min="4" max="4" width="20.54296875" style="1" customWidth="1"/>
    <col min="5" max="5" width="15.54296875" style="1" customWidth="1"/>
    <col min="6" max="6" width="12.81640625" style="1" customWidth="1"/>
    <col min="7" max="7" width="13" style="1" customWidth="1"/>
    <col min="8" max="8" width="13.453125" style="1" customWidth="1"/>
    <col min="9" max="9" width="19.54296875" style="1" customWidth="1"/>
    <col min="10" max="10" width="24.7265625" style="1" customWidth="1"/>
    <col min="11" max="11" width="54.7265625" style="1" customWidth="1"/>
    <col min="12" max="12" width="21.81640625" style="1" customWidth="1"/>
    <col min="13" max="16384" width="8.7265625" style="1"/>
  </cols>
  <sheetData>
    <row r="1" spans="1:12" ht="12" customHeight="1" x14ac:dyDescent="0.35">
      <c r="A1" s="46" t="s">
        <v>95</v>
      </c>
      <c r="B1" s="46"/>
      <c r="C1" s="46"/>
      <c r="D1" s="46"/>
      <c r="E1" s="46"/>
      <c r="F1" s="46"/>
      <c r="G1" s="46"/>
      <c r="H1" s="46"/>
      <c r="I1" s="46"/>
      <c r="J1" s="46"/>
      <c r="K1" s="46"/>
      <c r="L1" s="46"/>
    </row>
    <row r="2" spans="1:12" ht="7.5" customHeight="1" thickBot="1" x14ac:dyDescent="0.4">
      <c r="A2" s="47"/>
      <c r="B2" s="47"/>
      <c r="C2" s="47"/>
      <c r="D2" s="47"/>
      <c r="E2" s="47"/>
      <c r="F2" s="47"/>
      <c r="G2" s="47"/>
      <c r="H2" s="47"/>
      <c r="I2" s="47"/>
      <c r="J2" s="47"/>
      <c r="K2" s="47"/>
      <c r="L2" s="47"/>
    </row>
    <row r="3" spans="1:12" ht="72.75" customHeight="1" thickBot="1" x14ac:dyDescent="0.4">
      <c r="A3" s="15" t="s">
        <v>0</v>
      </c>
      <c r="B3" s="16" t="s">
        <v>66</v>
      </c>
      <c r="C3" s="16" t="s">
        <v>67</v>
      </c>
      <c r="D3" s="16" t="s">
        <v>69</v>
      </c>
      <c r="E3" s="16" t="s">
        <v>1</v>
      </c>
      <c r="F3" s="17" t="s">
        <v>2</v>
      </c>
      <c r="G3" s="17" t="s">
        <v>3</v>
      </c>
      <c r="H3" s="17" t="s">
        <v>4</v>
      </c>
      <c r="I3" s="17" t="s">
        <v>59</v>
      </c>
      <c r="J3" s="18" t="s">
        <v>96</v>
      </c>
      <c r="K3" s="16" t="s">
        <v>68</v>
      </c>
      <c r="L3" s="18" t="s">
        <v>60</v>
      </c>
    </row>
    <row r="4" spans="1:12" ht="15" customHeight="1" thickBot="1" x14ac:dyDescent="0.4">
      <c r="A4" s="19">
        <v>1</v>
      </c>
      <c r="B4" s="20">
        <v>2</v>
      </c>
      <c r="C4" s="20">
        <v>3</v>
      </c>
      <c r="D4" s="20">
        <v>4</v>
      </c>
      <c r="E4" s="20">
        <v>5</v>
      </c>
      <c r="F4" s="20">
        <v>6</v>
      </c>
      <c r="G4" s="20">
        <v>7</v>
      </c>
      <c r="H4" s="20">
        <v>8</v>
      </c>
      <c r="I4" s="20">
        <v>9</v>
      </c>
      <c r="J4" s="20">
        <v>10</v>
      </c>
      <c r="K4" s="20">
        <v>11</v>
      </c>
      <c r="L4" s="20">
        <v>12</v>
      </c>
    </row>
    <row r="5" spans="1:12" ht="15" customHeight="1" thickBot="1" x14ac:dyDescent="0.4">
      <c r="A5" s="21" t="s">
        <v>5</v>
      </c>
      <c r="B5" s="48" t="s">
        <v>253</v>
      </c>
      <c r="C5" s="49"/>
      <c r="D5" s="49"/>
      <c r="E5" s="49"/>
      <c r="F5" s="49"/>
      <c r="G5" s="49"/>
      <c r="H5" s="49"/>
      <c r="I5" s="49"/>
      <c r="J5" s="49"/>
      <c r="K5" s="49"/>
      <c r="L5" s="50"/>
    </row>
    <row r="6" spans="1:12" ht="27" customHeight="1" thickBot="1" x14ac:dyDescent="0.4">
      <c r="A6" s="2" t="s">
        <v>6</v>
      </c>
      <c r="B6" s="3" t="s">
        <v>18</v>
      </c>
      <c r="C6" s="39"/>
      <c r="D6" s="5"/>
      <c r="E6" s="6">
        <v>0</v>
      </c>
      <c r="F6" s="39"/>
      <c r="G6" s="39"/>
      <c r="H6" s="39"/>
      <c r="I6" s="39"/>
      <c r="J6" s="39"/>
      <c r="K6" s="39"/>
      <c r="L6" s="39"/>
    </row>
    <row r="7" spans="1:12" ht="22.5" customHeight="1" thickBot="1" x14ac:dyDescent="0.4">
      <c r="A7" s="2" t="s">
        <v>7</v>
      </c>
      <c r="B7" s="38"/>
      <c r="C7" s="8" t="s">
        <v>8</v>
      </c>
      <c r="D7" s="39"/>
      <c r="E7" s="39"/>
      <c r="F7" s="5">
        <f>'Išlaidos darbuotojams'!G9</f>
        <v>0</v>
      </c>
      <c r="G7" s="5">
        <f>'Išlaidos investicijoms'!D8</f>
        <v>0</v>
      </c>
      <c r="H7" s="5">
        <f>'Išlaidos medžiagoms'!E8</f>
        <v>0</v>
      </c>
      <c r="I7" s="5">
        <f>'Išlaidos paslaugoms'!C8</f>
        <v>0</v>
      </c>
      <c r="J7" s="5">
        <f>0.05*(F7+G7+H7+I7)</f>
        <v>0</v>
      </c>
      <c r="K7" s="5">
        <f>SUM(F7:J7)</f>
        <v>0</v>
      </c>
      <c r="L7" s="40"/>
    </row>
    <row r="8" spans="1:12" ht="10.5" thickBot="1" x14ac:dyDescent="0.4">
      <c r="A8" s="2" t="s">
        <v>9</v>
      </c>
      <c r="B8" s="38"/>
      <c r="C8" s="8" t="s">
        <v>10</v>
      </c>
      <c r="D8" s="39"/>
      <c r="E8" s="39"/>
      <c r="F8" s="5">
        <f>'Išlaidos darbuotojams'!G14</f>
        <v>0</v>
      </c>
      <c r="G8" s="5">
        <f>'Išlaidos investicijoms'!D12</f>
        <v>0</v>
      </c>
      <c r="H8" s="5">
        <f>'Išlaidos medžiagoms'!E12</f>
        <v>0</v>
      </c>
      <c r="I8" s="5">
        <f>'Išlaidos paslaugoms'!C12</f>
        <v>0</v>
      </c>
      <c r="J8" s="5">
        <f t="shared" ref="J8:J9" si="0">0.05*(F8+G8+H8+I8)</f>
        <v>0</v>
      </c>
      <c r="K8" s="5">
        <f>SUM(F8:J8)</f>
        <v>0</v>
      </c>
      <c r="L8" s="40"/>
    </row>
    <row r="9" spans="1:12" ht="10.5" thickBot="1" x14ac:dyDescent="0.4">
      <c r="A9" s="2" t="s">
        <v>98</v>
      </c>
      <c r="B9" s="38"/>
      <c r="C9" s="8" t="s">
        <v>97</v>
      </c>
      <c r="D9" s="39"/>
      <c r="E9" s="39"/>
      <c r="F9" s="5">
        <f>'Išlaidos darbuotojams'!G19</f>
        <v>0</v>
      </c>
      <c r="G9" s="5">
        <f>'Išlaidos investicijoms'!D16</f>
        <v>0</v>
      </c>
      <c r="H9" s="5">
        <f>'Išlaidos medžiagoms'!E16</f>
        <v>0</v>
      </c>
      <c r="I9" s="5">
        <f>'Išlaidos paslaugoms'!C16</f>
        <v>0</v>
      </c>
      <c r="J9" s="5">
        <f t="shared" si="0"/>
        <v>0</v>
      </c>
      <c r="K9" s="5">
        <f>SUM(F9:J9)</f>
        <v>0</v>
      </c>
      <c r="L9" s="40"/>
    </row>
    <row r="10" spans="1:12" ht="10.5" thickBot="1" x14ac:dyDescent="0.4">
      <c r="A10" s="2" t="s">
        <v>11</v>
      </c>
      <c r="B10" s="38"/>
      <c r="C10" s="5" t="s">
        <v>11</v>
      </c>
      <c r="D10" s="39"/>
      <c r="E10" s="39"/>
      <c r="F10" s="10"/>
      <c r="G10" s="5"/>
      <c r="H10" s="5"/>
      <c r="I10" s="5"/>
      <c r="J10" s="5"/>
      <c r="K10" s="5"/>
      <c r="L10" s="40"/>
    </row>
    <row r="11" spans="1:12" ht="12.65" customHeight="1" thickBot="1" x14ac:dyDescent="0.4">
      <c r="A11" s="2"/>
      <c r="B11" s="43" t="s">
        <v>70</v>
      </c>
      <c r="C11" s="44"/>
      <c r="D11" s="44"/>
      <c r="E11" s="44"/>
      <c r="F11" s="44"/>
      <c r="G11" s="44"/>
      <c r="H11" s="44"/>
      <c r="I11" s="44"/>
      <c r="J11" s="44"/>
      <c r="K11" s="45"/>
      <c r="L11" s="5">
        <f>SUM(K7:K9)*E6</f>
        <v>0</v>
      </c>
    </row>
    <row r="12" spans="1:12" ht="27" customHeight="1" thickBot="1" x14ac:dyDescent="0.4">
      <c r="A12" s="2" t="s">
        <v>12</v>
      </c>
      <c r="B12" s="3" t="s">
        <v>18</v>
      </c>
      <c r="C12" s="4"/>
      <c r="D12" s="5"/>
      <c r="E12" s="6">
        <v>0</v>
      </c>
      <c r="F12" s="4"/>
      <c r="G12" s="4"/>
      <c r="H12" s="4"/>
      <c r="I12" s="4"/>
      <c r="J12" s="4"/>
      <c r="K12" s="4"/>
      <c r="L12" s="39"/>
    </row>
    <row r="13" spans="1:12" ht="23.25" customHeight="1" thickBot="1" x14ac:dyDescent="0.4">
      <c r="A13" s="2" t="s">
        <v>13</v>
      </c>
      <c r="B13" s="7"/>
      <c r="C13" s="6" t="s">
        <v>14</v>
      </c>
      <c r="D13" s="4"/>
      <c r="E13" s="4"/>
      <c r="F13" s="5">
        <f>'Išlaidos darbuotojams'!G26</f>
        <v>0</v>
      </c>
      <c r="G13" s="5">
        <f>'Išlaidos investicijoms'!D22</f>
        <v>0</v>
      </c>
      <c r="H13" s="5">
        <f>'Išlaidos medžiagoms'!E23</f>
        <v>0</v>
      </c>
      <c r="I13" s="5">
        <f>'Išlaidos paslaugoms'!C23</f>
        <v>0</v>
      </c>
      <c r="J13" s="5">
        <f>0.05*(F13+G13+H13+I13)</f>
        <v>0</v>
      </c>
      <c r="K13" s="5">
        <f>SUM(F13:J13)</f>
        <v>0</v>
      </c>
      <c r="L13" s="40"/>
    </row>
    <row r="14" spans="1:12" ht="10.5" thickBot="1" x14ac:dyDescent="0.4">
      <c r="A14" s="2" t="s">
        <v>15</v>
      </c>
      <c r="B14" s="7"/>
      <c r="C14" s="6" t="s">
        <v>16</v>
      </c>
      <c r="D14" s="4"/>
      <c r="E14" s="4"/>
      <c r="F14" s="5">
        <f>'Išlaidos darbuotojams'!G31</f>
        <v>0</v>
      </c>
      <c r="G14" s="5">
        <f>'Išlaidos investicijoms'!D26</f>
        <v>0</v>
      </c>
      <c r="H14" s="5">
        <f>'Išlaidos medžiagoms'!E27</f>
        <v>0</v>
      </c>
      <c r="I14" s="5">
        <f>'Išlaidos paslaugoms'!C27</f>
        <v>0</v>
      </c>
      <c r="J14" s="5">
        <f>0.05*(F14+G14+H14+I14)</f>
        <v>0</v>
      </c>
      <c r="K14" s="5">
        <f>SUM(F14:J14)</f>
        <v>0</v>
      </c>
      <c r="L14" s="40"/>
    </row>
    <row r="15" spans="1:12" ht="10.5" thickBot="1" x14ac:dyDescent="0.4">
      <c r="A15" s="2" t="s">
        <v>98</v>
      </c>
      <c r="B15" s="7"/>
      <c r="C15" s="8" t="s">
        <v>140</v>
      </c>
      <c r="D15" s="4"/>
      <c r="E15" s="4"/>
      <c r="F15" s="5">
        <f>'Išlaidos darbuotojams'!G36</f>
        <v>0</v>
      </c>
      <c r="G15" s="5">
        <f>'Išlaidos investicijoms'!D30</f>
        <v>0</v>
      </c>
      <c r="H15" s="5">
        <f>'Išlaidos medžiagoms'!E31</f>
        <v>0</v>
      </c>
      <c r="I15" s="5">
        <f>'Išlaidos paslaugoms'!C31</f>
        <v>0</v>
      </c>
      <c r="J15" s="5">
        <f>0.05*(F15+G15+H15+I15)</f>
        <v>0</v>
      </c>
      <c r="K15" s="5">
        <f>SUM(F15:J15)</f>
        <v>0</v>
      </c>
      <c r="L15" s="40"/>
    </row>
    <row r="16" spans="1:12" ht="10.5" thickBot="1" x14ac:dyDescent="0.4">
      <c r="A16" s="2" t="s">
        <v>11</v>
      </c>
      <c r="B16" s="7"/>
      <c r="C16" s="6" t="s">
        <v>51</v>
      </c>
      <c r="D16" s="4"/>
      <c r="E16" s="4"/>
      <c r="F16" s="10"/>
      <c r="G16" s="5"/>
      <c r="H16" s="5"/>
      <c r="I16" s="5"/>
      <c r="J16" s="5"/>
      <c r="K16" s="5"/>
      <c r="L16" s="39"/>
    </row>
    <row r="17" spans="1:12" ht="10.5" thickBot="1" x14ac:dyDescent="0.4">
      <c r="A17" s="2"/>
      <c r="B17" s="43" t="s">
        <v>71</v>
      </c>
      <c r="C17" s="44"/>
      <c r="D17" s="44"/>
      <c r="E17" s="44"/>
      <c r="F17" s="44"/>
      <c r="G17" s="44"/>
      <c r="H17" s="44"/>
      <c r="I17" s="44"/>
      <c r="J17" s="44"/>
      <c r="K17" s="45"/>
      <c r="L17" s="11">
        <f>SUM(K13:K15)*E12</f>
        <v>0</v>
      </c>
    </row>
    <row r="18" spans="1:12" ht="10.5" thickBot="1" x14ac:dyDescent="0.4">
      <c r="A18" s="2" t="s">
        <v>99</v>
      </c>
      <c r="B18" s="3" t="s">
        <v>18</v>
      </c>
      <c r="C18" s="4"/>
      <c r="D18" s="5"/>
      <c r="E18" s="6">
        <v>0</v>
      </c>
      <c r="F18" s="4"/>
      <c r="G18" s="4"/>
      <c r="H18" s="4"/>
      <c r="I18" s="4"/>
      <c r="J18" s="4"/>
      <c r="K18" s="4"/>
      <c r="L18" s="39"/>
    </row>
    <row r="19" spans="1:12" ht="22.5" customHeight="1" thickBot="1" x14ac:dyDescent="0.4">
      <c r="A19" s="2" t="s">
        <v>100</v>
      </c>
      <c r="B19" s="7"/>
      <c r="C19" s="8" t="s">
        <v>119</v>
      </c>
      <c r="D19" s="4"/>
      <c r="E19" s="4"/>
      <c r="F19" s="5">
        <f>'Išlaidos darbuotojams'!G43</f>
        <v>0</v>
      </c>
      <c r="G19" s="5">
        <f>'Išlaidos investicijoms'!D36</f>
        <v>0</v>
      </c>
      <c r="H19" s="5">
        <f>'Išlaidos medžiagoms'!E38</f>
        <v>0</v>
      </c>
      <c r="I19" s="5">
        <f>'Išlaidos paslaugoms'!C38</f>
        <v>0</v>
      </c>
      <c r="J19" s="5">
        <f>0.05*(F19+G19+H19+I19)</f>
        <v>0</v>
      </c>
      <c r="K19" s="5">
        <f>SUM(F19:J19)</f>
        <v>0</v>
      </c>
      <c r="L19" s="40"/>
    </row>
    <row r="20" spans="1:12" ht="10.5" thickBot="1" x14ac:dyDescent="0.4">
      <c r="A20" s="2" t="s">
        <v>101</v>
      </c>
      <c r="B20" s="7"/>
      <c r="C20" s="8" t="s">
        <v>120</v>
      </c>
      <c r="D20" s="4"/>
      <c r="E20" s="4"/>
      <c r="F20" s="5">
        <f>'Išlaidos darbuotojams'!G48</f>
        <v>0</v>
      </c>
      <c r="G20" s="5">
        <f>'Išlaidos investicijoms'!D40</f>
        <v>0</v>
      </c>
      <c r="H20" s="5">
        <f>'Išlaidos medžiagoms'!E42</f>
        <v>0</v>
      </c>
      <c r="I20" s="5">
        <f>'Išlaidos paslaugoms'!C42</f>
        <v>0</v>
      </c>
      <c r="J20" s="5">
        <f>0.05*(F20+G20+H20+I20)</f>
        <v>0</v>
      </c>
      <c r="K20" s="5">
        <f>SUM(F20:J20)</f>
        <v>0</v>
      </c>
      <c r="L20" s="40"/>
    </row>
    <row r="21" spans="1:12" ht="10.5" thickBot="1" x14ac:dyDescent="0.4">
      <c r="A21" s="2" t="s">
        <v>102</v>
      </c>
      <c r="B21" s="7"/>
      <c r="C21" s="8" t="s">
        <v>121</v>
      </c>
      <c r="D21" s="4"/>
      <c r="E21" s="4"/>
      <c r="F21" s="5">
        <f>'Išlaidos darbuotojams'!G53</f>
        <v>0</v>
      </c>
      <c r="G21" s="5">
        <f>'Išlaidos investicijoms'!D44</f>
        <v>0</v>
      </c>
      <c r="H21" s="5">
        <f>'Išlaidos medžiagoms'!E46</f>
        <v>0</v>
      </c>
      <c r="I21" s="5">
        <f>'Išlaidos paslaugoms'!C46</f>
        <v>0</v>
      </c>
      <c r="J21" s="5">
        <f>0.05*(F21+G21+H21+I21)</f>
        <v>0</v>
      </c>
      <c r="K21" s="5">
        <f>SUM(F21:J21)</f>
        <v>0</v>
      </c>
      <c r="L21" s="40"/>
    </row>
    <row r="22" spans="1:12" ht="10.5" thickBot="1" x14ac:dyDescent="0.4">
      <c r="A22" s="2" t="s">
        <v>11</v>
      </c>
      <c r="B22" s="7"/>
      <c r="C22" s="5" t="s">
        <v>11</v>
      </c>
      <c r="D22" s="4"/>
      <c r="E22" s="4"/>
      <c r="F22" s="10"/>
      <c r="G22" s="5"/>
      <c r="H22" s="5"/>
      <c r="I22" s="5"/>
      <c r="J22" s="5"/>
      <c r="K22" s="5"/>
      <c r="L22" s="40"/>
    </row>
    <row r="23" spans="1:12" ht="12.65" customHeight="1" thickBot="1" x14ac:dyDescent="0.4">
      <c r="A23" s="2"/>
      <c r="B23" s="43" t="s">
        <v>111</v>
      </c>
      <c r="C23" s="44"/>
      <c r="D23" s="44"/>
      <c r="E23" s="44"/>
      <c r="F23" s="44"/>
      <c r="G23" s="44"/>
      <c r="H23" s="44"/>
      <c r="I23" s="44"/>
      <c r="J23" s="44"/>
      <c r="K23" s="45"/>
      <c r="L23" s="5">
        <f>SUM(K19:K21)*E18</f>
        <v>0</v>
      </c>
    </row>
    <row r="24" spans="1:12" ht="10.5" thickBot="1" x14ac:dyDescent="0.4">
      <c r="A24" s="2"/>
      <c r="B24" s="5" t="s">
        <v>11</v>
      </c>
      <c r="C24" s="5"/>
      <c r="D24" s="5"/>
      <c r="E24" s="5"/>
      <c r="F24" s="5"/>
      <c r="G24" s="5"/>
      <c r="H24" s="5"/>
      <c r="I24" s="5"/>
      <c r="J24" s="5"/>
      <c r="K24" s="5"/>
      <c r="L24" s="5" t="s">
        <v>11</v>
      </c>
    </row>
    <row r="25" spans="1:12" ht="10.5" thickBot="1" x14ac:dyDescent="0.4">
      <c r="A25" s="2" t="s">
        <v>103</v>
      </c>
      <c r="B25" s="3" t="s">
        <v>18</v>
      </c>
      <c r="C25" s="4"/>
      <c r="D25" s="5"/>
      <c r="E25" s="6">
        <v>0</v>
      </c>
      <c r="F25" s="4"/>
      <c r="G25" s="4"/>
      <c r="H25" s="4"/>
      <c r="I25" s="4"/>
      <c r="J25" s="4"/>
      <c r="K25" s="4"/>
      <c r="L25" s="4"/>
    </row>
    <row r="26" spans="1:12" ht="22.5" customHeight="1" thickBot="1" x14ac:dyDescent="0.4">
      <c r="A26" s="2" t="s">
        <v>104</v>
      </c>
      <c r="B26" s="7"/>
      <c r="C26" s="8" t="s">
        <v>122</v>
      </c>
      <c r="D26" s="4"/>
      <c r="E26" s="4"/>
      <c r="F26" s="5">
        <f>'Išlaidos darbuotojams'!G60</f>
        <v>0</v>
      </c>
      <c r="G26" s="5">
        <f>'Išlaidos investicijoms'!D50</f>
        <v>0</v>
      </c>
      <c r="H26" s="5">
        <f>'Išlaidos medžiagoms'!E53</f>
        <v>0</v>
      </c>
      <c r="I26" s="5">
        <f>'Išlaidos paslaugoms'!C53</f>
        <v>0</v>
      </c>
      <c r="J26" s="5">
        <f>0.05*(F26+G26+H26+I26)</f>
        <v>0</v>
      </c>
      <c r="K26" s="5">
        <f>SUM(F26:J26)</f>
        <v>0</v>
      </c>
      <c r="L26" s="9"/>
    </row>
    <row r="27" spans="1:12" ht="10.5" thickBot="1" x14ac:dyDescent="0.4">
      <c r="A27" s="2" t="s">
        <v>105</v>
      </c>
      <c r="B27" s="7"/>
      <c r="C27" s="8" t="s">
        <v>123</v>
      </c>
      <c r="D27" s="4"/>
      <c r="E27" s="4"/>
      <c r="F27" s="5">
        <f>'Išlaidos darbuotojams'!G65</f>
        <v>0</v>
      </c>
      <c r="G27" s="5">
        <f>'Išlaidos investicijoms'!D54</f>
        <v>0</v>
      </c>
      <c r="H27" s="5">
        <f>'Išlaidos medžiagoms'!E57</f>
        <v>0</v>
      </c>
      <c r="I27" s="5">
        <f>'Išlaidos paslaugoms'!C57</f>
        <v>0</v>
      </c>
      <c r="J27" s="5">
        <f t="shared" ref="J27:J28" si="1">0.05*(F27+G27+H27+I27)</f>
        <v>0</v>
      </c>
      <c r="K27" s="5">
        <f t="shared" ref="K27:K28" si="2">SUM(F27:J27)</f>
        <v>0</v>
      </c>
      <c r="L27" s="9"/>
    </row>
    <row r="28" spans="1:12" ht="10.5" thickBot="1" x14ac:dyDescent="0.4">
      <c r="A28" s="2" t="s">
        <v>106</v>
      </c>
      <c r="B28" s="7"/>
      <c r="C28" s="8" t="s">
        <v>124</v>
      </c>
      <c r="D28" s="4"/>
      <c r="E28" s="4"/>
      <c r="F28" s="5">
        <f>'Išlaidos darbuotojams'!G70</f>
        <v>0</v>
      </c>
      <c r="G28" s="5">
        <f>'Išlaidos investicijoms'!D58</f>
        <v>0</v>
      </c>
      <c r="H28" s="5">
        <f>'Išlaidos medžiagoms'!E61</f>
        <v>0</v>
      </c>
      <c r="I28" s="5">
        <f>'Išlaidos paslaugoms'!C61</f>
        <v>0</v>
      </c>
      <c r="J28" s="5">
        <f t="shared" si="1"/>
        <v>0</v>
      </c>
      <c r="K28" s="5">
        <f t="shared" si="2"/>
        <v>0</v>
      </c>
      <c r="L28" s="9"/>
    </row>
    <row r="29" spans="1:12" ht="10.5" thickBot="1" x14ac:dyDescent="0.4">
      <c r="A29" s="2" t="s">
        <v>11</v>
      </c>
      <c r="B29" s="7"/>
      <c r="C29" s="5" t="s">
        <v>11</v>
      </c>
      <c r="D29" s="4"/>
      <c r="E29" s="4"/>
      <c r="F29" s="10"/>
      <c r="G29" s="5"/>
      <c r="H29" s="5"/>
      <c r="I29" s="5"/>
      <c r="J29" s="5"/>
      <c r="K29" s="5"/>
      <c r="L29" s="40"/>
    </row>
    <row r="30" spans="1:12" ht="12.65" customHeight="1" thickBot="1" x14ac:dyDescent="0.4">
      <c r="A30" s="2"/>
      <c r="B30" s="43" t="s">
        <v>112</v>
      </c>
      <c r="C30" s="44"/>
      <c r="D30" s="44"/>
      <c r="E30" s="44"/>
      <c r="F30" s="44"/>
      <c r="G30" s="44"/>
      <c r="H30" s="44"/>
      <c r="I30" s="44"/>
      <c r="J30" s="44"/>
      <c r="K30" s="45"/>
      <c r="L30" s="5">
        <f>SUM(K26:K27)*E25</f>
        <v>0</v>
      </c>
    </row>
    <row r="31" spans="1:12" ht="10.5" thickBot="1" x14ac:dyDescent="0.4">
      <c r="A31" s="2" t="s">
        <v>107</v>
      </c>
      <c r="B31" s="3" t="s">
        <v>18</v>
      </c>
      <c r="C31" s="4"/>
      <c r="D31" s="5"/>
      <c r="E31" s="6">
        <v>0</v>
      </c>
      <c r="F31" s="4"/>
      <c r="G31" s="4"/>
      <c r="H31" s="4"/>
      <c r="I31" s="4"/>
      <c r="J31" s="4"/>
      <c r="K31" s="4"/>
      <c r="L31" s="39"/>
    </row>
    <row r="32" spans="1:12" ht="22.5" customHeight="1" thickBot="1" x14ac:dyDescent="0.4">
      <c r="A32" s="2" t="s">
        <v>108</v>
      </c>
      <c r="B32" s="7"/>
      <c r="C32" s="8" t="s">
        <v>125</v>
      </c>
      <c r="D32" s="4"/>
      <c r="E32" s="4"/>
      <c r="F32" s="5">
        <f>'Išlaidos darbuotojams'!G77</f>
        <v>0</v>
      </c>
      <c r="G32" s="5">
        <f>'Išlaidos investicijoms'!D64</f>
        <v>0</v>
      </c>
      <c r="H32" s="5">
        <f>'Išlaidos medžiagoms'!E68</f>
        <v>0</v>
      </c>
      <c r="I32" s="5">
        <f>'Išlaidos paslaugoms'!C68</f>
        <v>0</v>
      </c>
      <c r="J32" s="5">
        <f>0.05*(F32+G32+H32+I32)</f>
        <v>0</v>
      </c>
      <c r="K32" s="5">
        <f>SUM(F32:J32)</f>
        <v>0</v>
      </c>
      <c r="L32" s="40"/>
    </row>
    <row r="33" spans="1:14" ht="10.5" thickBot="1" x14ac:dyDescent="0.4">
      <c r="A33" s="2" t="s">
        <v>109</v>
      </c>
      <c r="B33" s="7"/>
      <c r="C33" s="8" t="s">
        <v>126</v>
      </c>
      <c r="D33" s="4"/>
      <c r="E33" s="4"/>
      <c r="F33" s="5">
        <f>'Išlaidos darbuotojams'!G82</f>
        <v>0</v>
      </c>
      <c r="G33" s="5">
        <f>'Išlaidos investicijoms'!D68</f>
        <v>0</v>
      </c>
      <c r="H33" s="5">
        <f>'Išlaidos medžiagoms'!E72</f>
        <v>0</v>
      </c>
      <c r="I33" s="5">
        <f>'Išlaidos paslaugoms'!C72</f>
        <v>0</v>
      </c>
      <c r="J33" s="5">
        <f t="shared" ref="J33:J34" si="3">0.05*(F33+G33+H33+I33)</f>
        <v>0</v>
      </c>
      <c r="K33" s="5">
        <f t="shared" ref="K33:K34" si="4">SUM(F33:J33)</f>
        <v>0</v>
      </c>
      <c r="L33" s="40"/>
    </row>
    <row r="34" spans="1:14" ht="10.5" thickBot="1" x14ac:dyDescent="0.4">
      <c r="A34" s="2" t="s">
        <v>110</v>
      </c>
      <c r="B34" s="7"/>
      <c r="C34" s="8" t="s">
        <v>127</v>
      </c>
      <c r="D34" s="4"/>
      <c r="E34" s="4"/>
      <c r="F34" s="5">
        <f>'Išlaidos darbuotojams'!G87</f>
        <v>0</v>
      </c>
      <c r="G34" s="5">
        <f>'Išlaidos investicijoms'!D72</f>
        <v>0</v>
      </c>
      <c r="H34" s="5">
        <f>'Išlaidos medžiagoms'!E76</f>
        <v>0</v>
      </c>
      <c r="I34" s="5">
        <f>'Išlaidos paslaugoms'!C76</f>
        <v>0</v>
      </c>
      <c r="J34" s="5">
        <f t="shared" si="3"/>
        <v>0</v>
      </c>
      <c r="K34" s="5">
        <f t="shared" si="4"/>
        <v>0</v>
      </c>
      <c r="L34" s="40"/>
    </row>
    <row r="35" spans="1:14" ht="10.5" thickBot="1" x14ac:dyDescent="0.4">
      <c r="A35" s="2" t="s">
        <v>11</v>
      </c>
      <c r="B35" s="7"/>
      <c r="C35" s="5" t="s">
        <v>11</v>
      </c>
      <c r="D35" s="4"/>
      <c r="E35" s="4"/>
      <c r="F35" s="10"/>
      <c r="G35" s="5"/>
      <c r="H35" s="5"/>
      <c r="I35" s="5"/>
      <c r="J35" s="5"/>
      <c r="K35" s="5"/>
      <c r="L35" s="40"/>
    </row>
    <row r="36" spans="1:14" ht="12.65" customHeight="1" thickBot="1" x14ac:dyDescent="0.4">
      <c r="A36" s="2"/>
      <c r="B36" s="43" t="s">
        <v>113</v>
      </c>
      <c r="C36" s="44"/>
      <c r="D36" s="44"/>
      <c r="E36" s="44"/>
      <c r="F36" s="44"/>
      <c r="G36" s="44"/>
      <c r="H36" s="44"/>
      <c r="I36" s="44"/>
      <c r="J36" s="44"/>
      <c r="K36" s="45"/>
      <c r="L36" s="5">
        <f>SUM(K32:K34)*E31</f>
        <v>0</v>
      </c>
    </row>
    <row r="37" spans="1:14" ht="10.5" thickBot="1" x14ac:dyDescent="0.4">
      <c r="A37" s="2" t="s">
        <v>114</v>
      </c>
      <c r="B37" s="3" t="s">
        <v>18</v>
      </c>
      <c r="C37" s="4"/>
      <c r="D37" s="5"/>
      <c r="E37" s="6">
        <v>0</v>
      </c>
      <c r="F37" s="4"/>
      <c r="G37" s="4"/>
      <c r="H37" s="4"/>
      <c r="I37" s="4"/>
      <c r="J37" s="4"/>
      <c r="K37" s="4"/>
      <c r="L37" s="4"/>
    </row>
    <row r="38" spans="1:14" ht="22.5" customHeight="1" thickBot="1" x14ac:dyDescent="0.4">
      <c r="A38" s="2" t="s">
        <v>115</v>
      </c>
      <c r="B38" s="7"/>
      <c r="C38" s="8" t="s">
        <v>128</v>
      </c>
      <c r="D38" s="4"/>
      <c r="E38" s="4"/>
      <c r="F38" s="5">
        <f>'Išlaidos darbuotojams'!G94</f>
        <v>0</v>
      </c>
      <c r="G38" s="5">
        <f>'Išlaidos investicijoms'!D78</f>
        <v>0</v>
      </c>
      <c r="H38" s="5">
        <f>'Išlaidos medžiagoms'!E83</f>
        <v>0</v>
      </c>
      <c r="I38" s="5">
        <f>'Išlaidos paslaugoms'!C83</f>
        <v>0</v>
      </c>
      <c r="J38" s="5">
        <f>0.05*(F38+G38+H38+I38)</f>
        <v>0</v>
      </c>
      <c r="K38" s="5">
        <f>SUM(F38:J38)</f>
        <v>0</v>
      </c>
      <c r="L38" s="40"/>
    </row>
    <row r="39" spans="1:14" ht="10.5" thickBot="1" x14ac:dyDescent="0.4">
      <c r="A39" s="2" t="s">
        <v>116</v>
      </c>
      <c r="B39" s="7"/>
      <c r="C39" s="8" t="s">
        <v>129</v>
      </c>
      <c r="D39" s="4"/>
      <c r="E39" s="4"/>
      <c r="F39" s="5">
        <f>'Išlaidos darbuotojams'!G99</f>
        <v>0</v>
      </c>
      <c r="G39" s="5">
        <f>'Išlaidos investicijoms'!D82</f>
        <v>0</v>
      </c>
      <c r="H39" s="5">
        <f>'Išlaidos medžiagoms'!E87</f>
        <v>0</v>
      </c>
      <c r="I39" s="5">
        <f>'Išlaidos paslaugoms'!C87</f>
        <v>0</v>
      </c>
      <c r="J39" s="5">
        <f t="shared" ref="J39:J40" si="5">0.05*(F39+G39+H39+I39)</f>
        <v>0</v>
      </c>
      <c r="K39" s="5">
        <f t="shared" ref="K39:K40" si="6">SUM(F39:J39)</f>
        <v>0</v>
      </c>
      <c r="L39" s="40"/>
    </row>
    <row r="40" spans="1:14" ht="10.5" thickBot="1" x14ac:dyDescent="0.4">
      <c r="A40" s="2" t="s">
        <v>117</v>
      </c>
      <c r="B40" s="7"/>
      <c r="C40" s="8" t="s">
        <v>130</v>
      </c>
      <c r="D40" s="4"/>
      <c r="E40" s="4"/>
      <c r="F40" s="5">
        <f>'Išlaidos darbuotojams'!G104</f>
        <v>0</v>
      </c>
      <c r="G40" s="5">
        <f>'Išlaidos investicijoms'!D86</f>
        <v>0</v>
      </c>
      <c r="H40" s="5">
        <f>'Išlaidos medžiagoms'!E91</f>
        <v>0</v>
      </c>
      <c r="I40" s="5">
        <f>'Išlaidos paslaugoms'!C91</f>
        <v>0</v>
      </c>
      <c r="J40" s="5">
        <f t="shared" si="5"/>
        <v>0</v>
      </c>
      <c r="K40" s="5">
        <f t="shared" si="6"/>
        <v>0</v>
      </c>
      <c r="L40" s="40"/>
    </row>
    <row r="41" spans="1:14" ht="10.5" thickBot="1" x14ac:dyDescent="0.4">
      <c r="A41" s="2" t="s">
        <v>11</v>
      </c>
      <c r="B41" s="7"/>
      <c r="C41" s="5" t="s">
        <v>11</v>
      </c>
      <c r="D41" s="4"/>
      <c r="E41" s="4"/>
      <c r="F41" s="10"/>
      <c r="G41" s="5"/>
      <c r="H41" s="5"/>
      <c r="I41" s="5"/>
      <c r="J41" s="5"/>
      <c r="K41" s="5"/>
      <c r="L41" s="40"/>
    </row>
    <row r="42" spans="1:14" ht="12.65" customHeight="1" thickBot="1" x14ac:dyDescent="0.4">
      <c r="A42" s="2"/>
      <c r="B42" s="43" t="s">
        <v>118</v>
      </c>
      <c r="C42" s="44"/>
      <c r="D42" s="44"/>
      <c r="E42" s="44"/>
      <c r="F42" s="44"/>
      <c r="G42" s="44"/>
      <c r="H42" s="44"/>
      <c r="I42" s="44"/>
      <c r="J42" s="44"/>
      <c r="K42" s="45"/>
      <c r="L42" s="5">
        <f>SUM(K38:K40)*E37</f>
        <v>0</v>
      </c>
    </row>
    <row r="43" spans="1:14" ht="12" customHeight="1" thickBot="1" x14ac:dyDescent="0.4">
      <c r="A43" s="2"/>
      <c r="B43" s="51" t="s">
        <v>72</v>
      </c>
      <c r="C43" s="52"/>
      <c r="D43" s="52"/>
      <c r="E43" s="52"/>
      <c r="F43" s="52"/>
      <c r="G43" s="52"/>
      <c r="H43" s="52"/>
      <c r="I43" s="52"/>
      <c r="J43" s="52"/>
      <c r="K43" s="53"/>
      <c r="L43" s="12">
        <f>SUM(L11,L17,L23,L30,L36,L42)</f>
        <v>0</v>
      </c>
    </row>
    <row r="44" spans="1:14" ht="12" customHeight="1" thickBot="1" x14ac:dyDescent="0.4">
      <c r="A44" s="22" t="s">
        <v>52</v>
      </c>
      <c r="B44" s="54" t="s">
        <v>252</v>
      </c>
      <c r="C44" s="55"/>
      <c r="D44" s="55"/>
      <c r="E44" s="55"/>
      <c r="F44" s="55"/>
      <c r="G44" s="55"/>
      <c r="H44" s="55"/>
      <c r="I44" s="55"/>
      <c r="J44" s="55"/>
      <c r="K44" s="55"/>
      <c r="L44" s="56"/>
    </row>
    <row r="45" spans="1:14" ht="409.6" thickBot="1" x14ac:dyDescent="0.4">
      <c r="A45" s="2" t="s">
        <v>53</v>
      </c>
      <c r="B45" s="3" t="s">
        <v>259</v>
      </c>
      <c r="C45" s="39"/>
      <c r="D45" s="5" t="s">
        <v>265</v>
      </c>
      <c r="E45" s="10">
        <v>1</v>
      </c>
      <c r="F45" s="4"/>
      <c r="G45" s="4"/>
      <c r="H45" s="4"/>
      <c r="I45" s="4"/>
      <c r="J45" s="4"/>
      <c r="K45" s="4"/>
      <c r="L45" s="4"/>
      <c r="N45" s="42"/>
    </row>
    <row r="46" spans="1:14" ht="20.5" thickBot="1" x14ac:dyDescent="0.4">
      <c r="A46" s="2" t="s">
        <v>54</v>
      </c>
      <c r="B46" s="38"/>
      <c r="C46" s="6" t="s">
        <v>254</v>
      </c>
      <c r="D46" s="4"/>
      <c r="E46" s="4"/>
      <c r="F46" s="5">
        <f>'Išlaidos darbuotojams'!G118</f>
        <v>497.23999999999995</v>
      </c>
      <c r="G46" s="5">
        <f>'Išlaidos investicijoms'!D99</f>
        <v>0</v>
      </c>
      <c r="H46" s="5">
        <f>'Išlaidos medžiagoms'!E108</f>
        <v>0</v>
      </c>
      <c r="I46" s="5">
        <f>'Išlaidos paslaugoms'!C107</f>
        <v>0</v>
      </c>
      <c r="J46" s="5">
        <f>0.05*(F46+G46+H46+I46)</f>
        <v>24.861999999999998</v>
      </c>
      <c r="K46" s="5">
        <f>SUM(F46:J46)</f>
        <v>522.10199999999998</v>
      </c>
      <c r="L46" s="4"/>
    </row>
    <row r="47" spans="1:14" ht="10.5" thickBot="1" x14ac:dyDescent="0.4">
      <c r="A47" s="2" t="s">
        <v>55</v>
      </c>
      <c r="B47" s="38"/>
      <c r="C47" s="6" t="s">
        <v>10</v>
      </c>
      <c r="D47" s="4"/>
      <c r="E47" s="4"/>
      <c r="F47" s="5">
        <f>'Išlaidos darbuotojams'!G123</f>
        <v>0</v>
      </c>
      <c r="G47" s="5">
        <f>'Išlaidos investicijoms'!D103</f>
        <v>0</v>
      </c>
      <c r="H47" s="5">
        <f>'Išlaidos medžiagoms'!E112</f>
        <v>0</v>
      </c>
      <c r="I47" s="5">
        <f>'Išlaidos paslaugoms'!C111</f>
        <v>0</v>
      </c>
      <c r="J47" s="5">
        <f>0.05*(F47+G47+H47+I47)</f>
        <v>0</v>
      </c>
      <c r="K47" s="5">
        <f>SUM(F47:J47)</f>
        <v>0</v>
      </c>
      <c r="L47" s="4"/>
    </row>
    <row r="48" spans="1:14" ht="10.5" thickBot="1" x14ac:dyDescent="0.4">
      <c r="A48" s="2" t="s">
        <v>137</v>
      </c>
      <c r="B48" s="38"/>
      <c r="C48" s="6" t="s">
        <v>97</v>
      </c>
      <c r="D48" s="4"/>
      <c r="E48" s="4"/>
      <c r="F48" s="5">
        <f>'Išlaidos darbuotojams'!G128</f>
        <v>0</v>
      </c>
      <c r="G48" s="5">
        <f>'Išlaidos investicijoms'!D107</f>
        <v>0</v>
      </c>
      <c r="H48" s="5">
        <f>'Išlaidos medžiagoms'!E116</f>
        <v>0</v>
      </c>
      <c r="I48" s="5">
        <f>'Išlaidos paslaugoms'!C115</f>
        <v>0</v>
      </c>
      <c r="J48" s="5">
        <f>0.05*(F48+G48+H48+I48)</f>
        <v>0</v>
      </c>
      <c r="K48" s="5">
        <f>SUM(F48:J48)</f>
        <v>0</v>
      </c>
      <c r="L48" s="4"/>
    </row>
    <row r="49" spans="1:12" ht="10.5" thickBot="1" x14ac:dyDescent="0.4">
      <c r="A49" s="2" t="s">
        <v>11</v>
      </c>
      <c r="B49" s="38"/>
      <c r="C49" s="6" t="s">
        <v>11</v>
      </c>
      <c r="D49" s="4"/>
      <c r="E49" s="4"/>
      <c r="F49" s="10"/>
      <c r="G49" s="5"/>
      <c r="H49" s="5"/>
      <c r="I49" s="5"/>
      <c r="J49" s="5"/>
      <c r="K49" s="5"/>
      <c r="L49" s="4"/>
    </row>
    <row r="50" spans="1:12" ht="19" customHeight="1" thickBot="1" x14ac:dyDescent="0.4">
      <c r="A50" s="2"/>
      <c r="B50" s="43" t="s">
        <v>70</v>
      </c>
      <c r="C50" s="44"/>
      <c r="D50" s="44"/>
      <c r="E50" s="44"/>
      <c r="F50" s="44"/>
      <c r="G50" s="44"/>
      <c r="H50" s="44"/>
      <c r="I50" s="44"/>
      <c r="J50" s="44"/>
      <c r="K50" s="45"/>
      <c r="L50" s="11">
        <f>SUM(K46:K48)*E45</f>
        <v>522.10199999999998</v>
      </c>
    </row>
    <row r="51" spans="1:12" ht="68.25" customHeight="1" thickBot="1" x14ac:dyDescent="0.4">
      <c r="A51" s="2" t="s">
        <v>56</v>
      </c>
      <c r="B51" s="3" t="s">
        <v>258</v>
      </c>
      <c r="C51" s="39"/>
      <c r="D51" s="5" t="s">
        <v>266</v>
      </c>
      <c r="E51" s="10">
        <v>10</v>
      </c>
      <c r="F51" s="4"/>
      <c r="G51" s="4"/>
      <c r="H51" s="4"/>
      <c r="I51" s="4"/>
      <c r="J51" s="4"/>
      <c r="K51" s="4"/>
      <c r="L51" s="4"/>
    </row>
    <row r="52" spans="1:12" ht="20.5" thickBot="1" x14ac:dyDescent="0.4">
      <c r="A52" s="2" t="s">
        <v>57</v>
      </c>
      <c r="B52" s="38"/>
      <c r="C52" s="6" t="s">
        <v>254</v>
      </c>
      <c r="D52" s="4"/>
      <c r="E52" s="4"/>
      <c r="F52" s="5">
        <f>'Išlaidos darbuotojams'!G135</f>
        <v>47.87</v>
      </c>
      <c r="G52" s="5">
        <f>'Išlaidos investicijoms'!D113</f>
        <v>0</v>
      </c>
      <c r="H52" s="5">
        <f>'Išlaidos medžiagoms'!E123</f>
        <v>0</v>
      </c>
      <c r="I52" s="5">
        <f>'Išlaidos paslaugoms'!C122</f>
        <v>0</v>
      </c>
      <c r="J52" s="5">
        <f>0.05*(F52+G52+H52+I52)</f>
        <v>2.3935</v>
      </c>
      <c r="K52" s="5">
        <f>SUM(F52:J52)</f>
        <v>50.263500000000001</v>
      </c>
      <c r="L52" s="4"/>
    </row>
    <row r="53" spans="1:12" ht="30.5" thickBot="1" x14ac:dyDescent="0.4">
      <c r="A53" s="2" t="s">
        <v>58</v>
      </c>
      <c r="B53" s="38"/>
      <c r="C53" s="6" t="s">
        <v>257</v>
      </c>
      <c r="D53" s="4"/>
      <c r="E53" s="4"/>
      <c r="F53" s="5">
        <f>'Išlaidos darbuotojams'!G140</f>
        <v>8.0299999999999994</v>
      </c>
      <c r="G53" s="5">
        <f>'Išlaidos investicijoms'!D117</f>
        <v>0</v>
      </c>
      <c r="H53" s="5">
        <f>'Išlaidos medžiagoms'!E127</f>
        <v>0</v>
      </c>
      <c r="I53" s="5">
        <f>'Išlaidos paslaugoms'!C126</f>
        <v>0</v>
      </c>
      <c r="J53" s="5">
        <f>0.05*(F53+G53+H53+I53)</f>
        <v>0.40149999999999997</v>
      </c>
      <c r="K53" s="5">
        <f>SUM(F53:J53)</f>
        <v>8.4314999999999998</v>
      </c>
      <c r="L53" s="4"/>
    </row>
    <row r="54" spans="1:12" ht="10.5" thickBot="1" x14ac:dyDescent="0.4">
      <c r="A54" s="2" t="s">
        <v>137</v>
      </c>
      <c r="B54" s="38"/>
      <c r="C54" s="6" t="s">
        <v>140</v>
      </c>
      <c r="D54" s="4"/>
      <c r="E54" s="4"/>
      <c r="F54" s="5">
        <f>'Išlaidos darbuotojams'!G145</f>
        <v>0</v>
      </c>
      <c r="G54" s="5">
        <f>'Išlaidos investicijoms'!D121</f>
        <v>0</v>
      </c>
      <c r="H54" s="5">
        <f>'Išlaidos medžiagoms'!E131</f>
        <v>0</v>
      </c>
      <c r="I54" s="5">
        <f>'Išlaidos paslaugoms'!C130</f>
        <v>0</v>
      </c>
      <c r="J54" s="5">
        <f>0.05*(F54+G54+H54+I54)</f>
        <v>0</v>
      </c>
      <c r="K54" s="5">
        <f>SUM(F54:J54)</f>
        <v>0</v>
      </c>
      <c r="L54" s="4"/>
    </row>
    <row r="55" spans="1:12" ht="10.5" thickBot="1" x14ac:dyDescent="0.4">
      <c r="A55" s="2" t="s">
        <v>11</v>
      </c>
      <c r="B55" s="38"/>
      <c r="C55" s="6" t="s">
        <v>11</v>
      </c>
      <c r="D55" s="4"/>
      <c r="E55" s="4"/>
      <c r="F55" s="10"/>
      <c r="G55" s="5"/>
      <c r="H55" s="5"/>
      <c r="I55" s="5"/>
      <c r="J55" s="5"/>
      <c r="K55" s="5"/>
      <c r="L55" s="4"/>
    </row>
    <row r="56" spans="1:12" ht="10.5" thickBot="1" x14ac:dyDescent="0.4">
      <c r="A56" s="2"/>
      <c r="B56" s="43" t="s">
        <v>71</v>
      </c>
      <c r="C56" s="44"/>
      <c r="D56" s="44"/>
      <c r="E56" s="44"/>
      <c r="F56" s="44"/>
      <c r="G56" s="44"/>
      <c r="H56" s="44"/>
      <c r="I56" s="44"/>
      <c r="J56" s="44"/>
      <c r="K56" s="45"/>
      <c r="L56" s="11">
        <f>SUM(K52:K54)*E51</f>
        <v>586.95000000000005</v>
      </c>
    </row>
    <row r="57" spans="1:12" ht="110.5" thickBot="1" x14ac:dyDescent="0.4">
      <c r="A57" s="2" t="s">
        <v>131</v>
      </c>
      <c r="B57" s="3" t="s">
        <v>260</v>
      </c>
      <c r="C57" s="39"/>
      <c r="D57" s="5" t="s">
        <v>266</v>
      </c>
      <c r="E57" s="10">
        <v>6</v>
      </c>
      <c r="F57" s="4"/>
      <c r="G57" s="4"/>
      <c r="H57" s="4"/>
      <c r="I57" s="4"/>
      <c r="J57" s="4"/>
      <c r="K57" s="4"/>
      <c r="L57" s="4"/>
    </row>
    <row r="58" spans="1:12" ht="20.5" thickBot="1" x14ac:dyDescent="0.4">
      <c r="A58" s="2" t="s">
        <v>132</v>
      </c>
      <c r="B58" s="38"/>
      <c r="C58" s="6" t="s">
        <v>254</v>
      </c>
      <c r="D58" s="39"/>
      <c r="E58" s="39"/>
      <c r="F58" s="5">
        <f>'Išlaidos darbuotojams'!G152</f>
        <v>240.27999999999997</v>
      </c>
      <c r="G58" s="5">
        <f>'Išlaidos investicijoms'!D127</f>
        <v>0</v>
      </c>
      <c r="H58" s="5">
        <f>'Išlaidos medžiagoms'!E138</f>
        <v>0</v>
      </c>
      <c r="I58" s="5">
        <f>'Išlaidos paslaugoms'!C137</f>
        <v>0</v>
      </c>
      <c r="J58" s="5">
        <f>0.05*(F58+G58+H58+I58)</f>
        <v>12.013999999999999</v>
      </c>
      <c r="K58" s="5">
        <f>SUM(F58:J58)</f>
        <v>252.29399999999998</v>
      </c>
      <c r="L58" s="4"/>
    </row>
    <row r="59" spans="1:12" ht="10.5" thickBot="1" x14ac:dyDescent="0.4">
      <c r="A59" s="2" t="s">
        <v>133</v>
      </c>
      <c r="B59" s="38"/>
      <c r="C59" s="6" t="s">
        <v>120</v>
      </c>
      <c r="D59" s="39"/>
      <c r="E59" s="39"/>
      <c r="F59" s="5">
        <f>'Išlaidos darbuotojams'!G157</f>
        <v>0</v>
      </c>
      <c r="G59" s="5">
        <f>'Išlaidos investicijoms'!D131</f>
        <v>0</v>
      </c>
      <c r="H59" s="5">
        <f>'Išlaidos medžiagoms'!E142</f>
        <v>0</v>
      </c>
      <c r="I59" s="5">
        <f>'Išlaidos paslaugoms'!C141</f>
        <v>0</v>
      </c>
      <c r="J59" s="5">
        <f>0.05*(F59+G59+H59+I59)</f>
        <v>0</v>
      </c>
      <c r="K59" s="5">
        <f>SUM(F59:J59)</f>
        <v>0</v>
      </c>
      <c r="L59" s="4"/>
    </row>
    <row r="60" spans="1:12" ht="10.5" thickBot="1" x14ac:dyDescent="0.4">
      <c r="A60" s="2" t="s">
        <v>138</v>
      </c>
      <c r="B60" s="38"/>
      <c r="C60" s="6" t="s">
        <v>121</v>
      </c>
      <c r="D60" s="39"/>
      <c r="E60" s="39"/>
      <c r="F60" s="5">
        <f>'Išlaidos darbuotojams'!G162</f>
        <v>0</v>
      </c>
      <c r="G60" s="5">
        <f>'Išlaidos investicijoms'!D135</f>
        <v>0</v>
      </c>
      <c r="H60" s="5">
        <f>'Išlaidos medžiagoms'!E146</f>
        <v>0</v>
      </c>
      <c r="I60" s="5">
        <f>'Išlaidos paslaugoms'!C145</f>
        <v>0</v>
      </c>
      <c r="J60" s="5">
        <f>0.05*(F60+G60+H60+I60)</f>
        <v>0</v>
      </c>
      <c r="K60" s="5">
        <f>SUM(F60:J60)</f>
        <v>0</v>
      </c>
      <c r="L60" s="4"/>
    </row>
    <row r="61" spans="1:12" ht="10.5" thickBot="1" x14ac:dyDescent="0.4">
      <c r="A61" s="2" t="s">
        <v>11</v>
      </c>
      <c r="B61" s="38"/>
      <c r="C61" s="6" t="s">
        <v>11</v>
      </c>
      <c r="D61" s="39"/>
      <c r="E61" s="39"/>
      <c r="F61" s="10"/>
      <c r="G61" s="5"/>
      <c r="H61" s="5"/>
      <c r="I61" s="5"/>
      <c r="J61" s="5"/>
      <c r="K61" s="5"/>
      <c r="L61" s="4"/>
    </row>
    <row r="62" spans="1:12" ht="19" customHeight="1" thickBot="1" x14ac:dyDescent="0.4">
      <c r="A62" s="2"/>
      <c r="B62" s="43" t="s">
        <v>111</v>
      </c>
      <c r="C62" s="44"/>
      <c r="D62" s="44"/>
      <c r="E62" s="44"/>
      <c r="F62" s="44"/>
      <c r="G62" s="44"/>
      <c r="H62" s="44"/>
      <c r="I62" s="44"/>
      <c r="J62" s="44"/>
      <c r="K62" s="45"/>
      <c r="L62" s="11">
        <f>SUM(K58:K60)*E57</f>
        <v>1513.7639999999999</v>
      </c>
    </row>
    <row r="63" spans="1:12" ht="100.5" thickBot="1" x14ac:dyDescent="0.4">
      <c r="A63" s="2" t="s">
        <v>134</v>
      </c>
      <c r="B63" s="3" t="s">
        <v>261</v>
      </c>
      <c r="C63" s="39"/>
      <c r="D63" s="5" t="s">
        <v>266</v>
      </c>
      <c r="E63" s="10">
        <v>7</v>
      </c>
      <c r="F63" s="4"/>
      <c r="G63" s="4"/>
      <c r="H63" s="4"/>
      <c r="I63" s="4"/>
      <c r="J63" s="4"/>
      <c r="K63" s="4"/>
      <c r="L63" s="4"/>
    </row>
    <row r="64" spans="1:12" ht="20.5" thickBot="1" x14ac:dyDescent="0.4">
      <c r="A64" s="2" t="s">
        <v>135</v>
      </c>
      <c r="B64" s="7"/>
      <c r="C64" s="6" t="s">
        <v>254</v>
      </c>
      <c r="D64" s="4"/>
      <c r="E64" s="4"/>
      <c r="F64" s="5">
        <f>'Išlaidos darbuotojams'!G169</f>
        <v>275.95</v>
      </c>
      <c r="G64" s="5">
        <f>'Išlaidos investicijoms'!D141</f>
        <v>0</v>
      </c>
      <c r="H64" s="5">
        <f>'Išlaidos medžiagoms'!E153</f>
        <v>0</v>
      </c>
      <c r="I64" s="5">
        <f>'Išlaidos paslaugoms'!C152</f>
        <v>0</v>
      </c>
      <c r="J64" s="5">
        <f>0.05*(F64+G64+H64+I64)</f>
        <v>13.797499999999999</v>
      </c>
      <c r="K64" s="5">
        <f>SUM(F64:J64)</f>
        <v>289.7475</v>
      </c>
      <c r="L64" s="4"/>
    </row>
    <row r="65" spans="1:14" ht="30.5" thickBot="1" x14ac:dyDescent="0.4">
      <c r="A65" s="2" t="s">
        <v>136</v>
      </c>
      <c r="B65" s="7"/>
      <c r="C65" s="6" t="s">
        <v>257</v>
      </c>
      <c r="D65" s="4"/>
      <c r="E65" s="4"/>
      <c r="F65" s="5">
        <f>'Išlaidos darbuotojams'!G174</f>
        <v>8.0299999999999994</v>
      </c>
      <c r="G65" s="5">
        <f>'Išlaidos investicijoms'!D145</f>
        <v>0</v>
      </c>
      <c r="H65" s="5">
        <f>'Išlaidos medžiagoms'!E157</f>
        <v>0</v>
      </c>
      <c r="I65" s="5">
        <f>'Išlaidos paslaugoms'!C156</f>
        <v>0</v>
      </c>
      <c r="J65" s="5">
        <f>0.05*(F65+G65+H65+I65)</f>
        <v>0.40149999999999997</v>
      </c>
      <c r="K65" s="5">
        <f>SUM(F65:J65)</f>
        <v>8.4314999999999998</v>
      </c>
      <c r="L65" s="4"/>
    </row>
    <row r="66" spans="1:14" ht="10.5" thickBot="1" x14ac:dyDescent="0.4">
      <c r="A66" s="2" t="s">
        <v>139</v>
      </c>
      <c r="B66" s="7"/>
      <c r="C66" s="6" t="s">
        <v>124</v>
      </c>
      <c r="D66" s="4"/>
      <c r="E66" s="4"/>
      <c r="F66" s="5">
        <f>'Išlaidos darbuotojams'!G179</f>
        <v>0</v>
      </c>
      <c r="G66" s="5">
        <f>'Išlaidos investicijoms'!D149</f>
        <v>0</v>
      </c>
      <c r="H66" s="5">
        <f>'Išlaidos medžiagoms'!E161</f>
        <v>0</v>
      </c>
      <c r="I66" s="5">
        <f>'Išlaidos paslaugoms'!C160</f>
        <v>0</v>
      </c>
      <c r="J66" s="5">
        <f>0.05*(F66+G66+H66+I66)</f>
        <v>0</v>
      </c>
      <c r="K66" s="5">
        <f>SUM(F66:J66)</f>
        <v>0</v>
      </c>
      <c r="L66" s="4"/>
    </row>
    <row r="67" spans="1:14" ht="10.5" thickBot="1" x14ac:dyDescent="0.4">
      <c r="A67" s="2" t="s">
        <v>11</v>
      </c>
      <c r="B67" s="7"/>
      <c r="C67" s="6" t="s">
        <v>11</v>
      </c>
      <c r="D67" s="4"/>
      <c r="E67" s="4"/>
      <c r="F67" s="10"/>
      <c r="G67" s="5"/>
      <c r="H67" s="5"/>
      <c r="I67" s="5"/>
      <c r="J67" s="5"/>
      <c r="K67" s="5"/>
      <c r="L67" s="4"/>
    </row>
    <row r="68" spans="1:14" ht="19" customHeight="1" thickBot="1" x14ac:dyDescent="0.4">
      <c r="A68" s="2"/>
      <c r="B68" s="43" t="s">
        <v>112</v>
      </c>
      <c r="C68" s="44"/>
      <c r="D68" s="44"/>
      <c r="E68" s="44"/>
      <c r="F68" s="44"/>
      <c r="G68" s="44"/>
      <c r="H68" s="44"/>
      <c r="I68" s="44"/>
      <c r="J68" s="44"/>
      <c r="K68" s="45"/>
      <c r="L68" s="11">
        <f>SUM(K64:K66)*E63</f>
        <v>2087.2529999999997</v>
      </c>
    </row>
    <row r="69" spans="1:14" ht="30.5" thickBot="1" x14ac:dyDescent="0.4">
      <c r="A69" s="2" t="s">
        <v>141</v>
      </c>
      <c r="B69" s="3" t="s">
        <v>262</v>
      </c>
      <c r="C69" s="39"/>
      <c r="D69" s="5" t="s">
        <v>266</v>
      </c>
      <c r="E69" s="10">
        <v>7</v>
      </c>
      <c r="F69" s="4"/>
      <c r="G69" s="4"/>
      <c r="H69" s="4"/>
      <c r="I69" s="4"/>
      <c r="J69" s="4"/>
      <c r="K69" s="4"/>
      <c r="L69" s="4"/>
    </row>
    <row r="70" spans="1:14" ht="20.5" thickBot="1" x14ac:dyDescent="0.4">
      <c r="A70" s="2" t="s">
        <v>142</v>
      </c>
      <c r="B70" s="7"/>
      <c r="C70" s="6" t="s">
        <v>254</v>
      </c>
      <c r="D70" s="4"/>
      <c r="E70" s="4"/>
      <c r="F70" s="5">
        <f>'Išlaidos darbuotojams'!G186</f>
        <v>184.38</v>
      </c>
      <c r="G70" s="5">
        <f>'Išlaidos investicijoms'!D155</f>
        <v>0</v>
      </c>
      <c r="H70" s="5">
        <f>'Išlaidos medžiagoms'!E168</f>
        <v>0</v>
      </c>
      <c r="I70" s="5">
        <f>'Išlaidos paslaugoms'!C167</f>
        <v>0</v>
      </c>
      <c r="J70" s="5">
        <f>0.05*(F70+G70+H70+I70)</f>
        <v>9.2189999999999994</v>
      </c>
      <c r="K70" s="5">
        <f>SUM(F70:J70)</f>
        <v>193.59899999999999</v>
      </c>
      <c r="L70" s="4"/>
    </row>
    <row r="71" spans="1:14" ht="10.5" thickBot="1" x14ac:dyDescent="0.4">
      <c r="A71" s="2" t="s">
        <v>143</v>
      </c>
      <c r="B71" s="7"/>
      <c r="C71" s="6" t="s">
        <v>126</v>
      </c>
      <c r="D71" s="4"/>
      <c r="E71" s="4"/>
      <c r="F71" s="5">
        <f>'Išlaidos darbuotojams'!G191</f>
        <v>0</v>
      </c>
      <c r="G71" s="5">
        <f>'Išlaidos investicijoms'!D159</f>
        <v>0</v>
      </c>
      <c r="H71" s="5">
        <f>'Išlaidos medžiagoms'!E172</f>
        <v>0</v>
      </c>
      <c r="I71" s="5">
        <f>'Išlaidos paslaugoms'!C171</f>
        <v>0</v>
      </c>
      <c r="J71" s="5">
        <f>0.05*(F71+G71+H71+I71)</f>
        <v>0</v>
      </c>
      <c r="K71" s="5">
        <f>SUM(F71:J71)</f>
        <v>0</v>
      </c>
      <c r="L71" s="4"/>
    </row>
    <row r="72" spans="1:14" ht="10.5" thickBot="1" x14ac:dyDescent="0.4">
      <c r="A72" s="2" t="s">
        <v>143</v>
      </c>
      <c r="B72" s="7"/>
      <c r="C72" s="6" t="s">
        <v>127</v>
      </c>
      <c r="D72" s="4"/>
      <c r="E72" s="4"/>
      <c r="F72" s="5">
        <f>'Išlaidos darbuotojams'!G196</f>
        <v>0</v>
      </c>
      <c r="G72" s="5">
        <f>'Išlaidos investicijoms'!D163</f>
        <v>0</v>
      </c>
      <c r="H72" s="5">
        <f>'Išlaidos medžiagoms'!E176</f>
        <v>0</v>
      </c>
      <c r="I72" s="5">
        <f>'Išlaidos paslaugoms'!C175</f>
        <v>0</v>
      </c>
      <c r="J72" s="5">
        <f>0.05*(F72+G72+H72+I72)</f>
        <v>0</v>
      </c>
      <c r="K72" s="5">
        <f>SUM(F72:J72)</f>
        <v>0</v>
      </c>
      <c r="L72" s="4"/>
    </row>
    <row r="73" spans="1:14" ht="10.5" thickBot="1" x14ac:dyDescent="0.4">
      <c r="A73" s="2" t="s">
        <v>11</v>
      </c>
      <c r="B73" s="7"/>
      <c r="C73" s="6" t="s">
        <v>11</v>
      </c>
      <c r="D73" s="4"/>
      <c r="E73" s="4"/>
      <c r="F73" s="10"/>
      <c r="G73" s="5"/>
      <c r="H73" s="5"/>
      <c r="I73" s="5"/>
      <c r="J73" s="5"/>
      <c r="K73" s="5"/>
      <c r="L73" s="4"/>
    </row>
    <row r="74" spans="1:14" ht="19" customHeight="1" thickBot="1" x14ac:dyDescent="0.4">
      <c r="A74" s="2"/>
      <c r="B74" s="43" t="s">
        <v>113</v>
      </c>
      <c r="C74" s="44"/>
      <c r="D74" s="44"/>
      <c r="E74" s="44"/>
      <c r="F74" s="44"/>
      <c r="G74" s="44"/>
      <c r="H74" s="44"/>
      <c r="I74" s="44"/>
      <c r="J74" s="44"/>
      <c r="K74" s="45"/>
      <c r="L74" s="11">
        <f>SUM(K70:K72)*E69</f>
        <v>1355.193</v>
      </c>
    </row>
    <row r="75" spans="1:14" ht="80.5" thickBot="1" x14ac:dyDescent="0.4">
      <c r="A75" s="2" t="s">
        <v>144</v>
      </c>
      <c r="B75" s="3" t="s">
        <v>263</v>
      </c>
      <c r="C75" s="39"/>
      <c r="D75" s="5" t="s">
        <v>266</v>
      </c>
      <c r="E75" s="10">
        <v>7</v>
      </c>
      <c r="F75" s="4"/>
      <c r="G75" s="4"/>
      <c r="H75" s="4"/>
      <c r="I75" s="4"/>
      <c r="J75" s="4"/>
      <c r="K75" s="4"/>
      <c r="L75" s="4"/>
      <c r="N75" s="42"/>
    </row>
    <row r="76" spans="1:14" ht="20.5" thickBot="1" x14ac:dyDescent="0.4">
      <c r="A76" s="2" t="s">
        <v>145</v>
      </c>
      <c r="B76" s="7"/>
      <c r="C76" s="6" t="s">
        <v>254</v>
      </c>
      <c r="D76" s="4"/>
      <c r="E76" s="4"/>
      <c r="F76" s="5">
        <f>'Išlaidos darbuotojams'!G203</f>
        <v>96.05</v>
      </c>
      <c r="G76" s="5">
        <f>'Išlaidos investicijoms'!D169</f>
        <v>0</v>
      </c>
      <c r="H76" s="5">
        <f>'Išlaidos medžiagoms'!E183</f>
        <v>0</v>
      </c>
      <c r="I76" s="5">
        <f>'Išlaidos paslaugoms'!C182</f>
        <v>0</v>
      </c>
      <c r="J76" s="5">
        <f>0.05*(F76+G76+H76+I76)</f>
        <v>4.8025000000000002</v>
      </c>
      <c r="K76" s="5">
        <f>SUM(F76:J76)</f>
        <v>100.85249999999999</v>
      </c>
      <c r="L76" s="4"/>
    </row>
    <row r="77" spans="1:14" ht="30.5" thickBot="1" x14ac:dyDescent="0.4">
      <c r="A77" s="2" t="s">
        <v>146</v>
      </c>
      <c r="B77" s="7"/>
      <c r="C77" s="6" t="s">
        <v>257</v>
      </c>
      <c r="D77" s="4"/>
      <c r="E77" s="4"/>
      <c r="F77" s="5">
        <f>'Išlaidos darbuotojams'!G208</f>
        <v>8.0299999999999994</v>
      </c>
      <c r="G77" s="5">
        <f>'Išlaidos investicijoms'!D173</f>
        <v>0</v>
      </c>
      <c r="H77" s="5">
        <f>'Išlaidos medžiagoms'!E187</f>
        <v>0</v>
      </c>
      <c r="I77" s="5">
        <f>'Išlaidos paslaugoms'!C186</f>
        <v>0</v>
      </c>
      <c r="J77" s="5">
        <f>0.05*(F77+G77+H77+I77)</f>
        <v>0.40149999999999997</v>
      </c>
      <c r="K77" s="5">
        <f>SUM(F77:J77)</f>
        <v>8.4314999999999998</v>
      </c>
      <c r="L77" s="4"/>
    </row>
    <row r="78" spans="1:14" ht="10.5" thickBot="1" x14ac:dyDescent="0.4">
      <c r="A78" s="2" t="s">
        <v>146</v>
      </c>
      <c r="B78" s="7"/>
      <c r="C78" s="6" t="s">
        <v>130</v>
      </c>
      <c r="D78" s="4"/>
      <c r="E78" s="4"/>
      <c r="F78" s="5">
        <f>'Išlaidos darbuotojams'!G213</f>
        <v>0</v>
      </c>
      <c r="G78" s="5">
        <f>'Išlaidos investicijoms'!D177</f>
        <v>0</v>
      </c>
      <c r="H78" s="5">
        <f>'Išlaidos medžiagoms'!E191</f>
        <v>0</v>
      </c>
      <c r="I78" s="5">
        <f>'Išlaidos paslaugoms'!C190</f>
        <v>0</v>
      </c>
      <c r="J78" s="5">
        <f>0.05*(F78+G78+H78+I78)</f>
        <v>0</v>
      </c>
      <c r="K78" s="5">
        <f>SUM(F78:J78)</f>
        <v>0</v>
      </c>
      <c r="L78" s="4"/>
    </row>
    <row r="79" spans="1:14" ht="10.5" thickBot="1" x14ac:dyDescent="0.4">
      <c r="A79" s="2" t="s">
        <v>11</v>
      </c>
      <c r="B79" s="7"/>
      <c r="C79" s="6" t="s">
        <v>11</v>
      </c>
      <c r="D79" s="4"/>
      <c r="E79" s="4"/>
      <c r="F79" s="10"/>
      <c r="G79" s="5"/>
      <c r="H79" s="5"/>
      <c r="I79" s="5"/>
      <c r="J79" s="5"/>
      <c r="K79" s="5"/>
      <c r="L79" s="4"/>
    </row>
    <row r="80" spans="1:14" ht="19" customHeight="1" thickBot="1" x14ac:dyDescent="0.4">
      <c r="A80" s="2"/>
      <c r="B80" s="43" t="s">
        <v>118</v>
      </c>
      <c r="C80" s="44"/>
      <c r="D80" s="44"/>
      <c r="E80" s="44"/>
      <c r="F80" s="44"/>
      <c r="G80" s="44"/>
      <c r="H80" s="44"/>
      <c r="I80" s="44"/>
      <c r="J80" s="44"/>
      <c r="K80" s="45"/>
      <c r="L80" s="11">
        <f>SUM(K76:K78)*E75</f>
        <v>764.98799999999994</v>
      </c>
    </row>
    <row r="81" spans="1:12" ht="12" customHeight="1" thickBot="1" x14ac:dyDescent="0.4">
      <c r="A81" s="2"/>
      <c r="B81" s="5" t="s">
        <v>11</v>
      </c>
      <c r="C81" s="5"/>
      <c r="D81" s="5"/>
      <c r="E81" s="5"/>
      <c r="F81" s="5"/>
      <c r="G81" s="5"/>
      <c r="H81" s="5"/>
      <c r="I81" s="5"/>
      <c r="J81" s="5"/>
      <c r="K81" s="5"/>
      <c r="L81" s="5"/>
    </row>
    <row r="82" spans="1:12" ht="12" customHeight="1" thickBot="1" x14ac:dyDescent="0.4">
      <c r="A82" s="2"/>
      <c r="B82" s="51" t="s">
        <v>73</v>
      </c>
      <c r="C82" s="52"/>
      <c r="D82" s="52"/>
      <c r="E82" s="52"/>
      <c r="F82" s="52"/>
      <c r="G82" s="52"/>
      <c r="H82" s="52"/>
      <c r="I82" s="52"/>
      <c r="J82" s="52"/>
      <c r="K82" s="53"/>
      <c r="L82" s="12">
        <f>SUM(L50,L56,L62+L68+L74+L80)</f>
        <v>6830.25</v>
      </c>
    </row>
    <row r="83" spans="1:12" ht="10.5" thickBot="1" x14ac:dyDescent="0.4">
      <c r="A83" s="2"/>
      <c r="B83" s="51" t="s">
        <v>74</v>
      </c>
      <c r="C83" s="52"/>
      <c r="D83" s="52"/>
      <c r="E83" s="52"/>
      <c r="F83" s="52"/>
      <c r="G83" s="52"/>
      <c r="H83" s="52"/>
      <c r="I83" s="52"/>
      <c r="J83" s="52"/>
      <c r="K83" s="53"/>
      <c r="L83" s="23">
        <f>+L82-L43</f>
        <v>6830.25</v>
      </c>
    </row>
    <row r="88" spans="1:12" ht="13" x14ac:dyDescent="0.35">
      <c r="B88" s="41" t="s">
        <v>264</v>
      </c>
    </row>
  </sheetData>
  <mergeCells count="18">
    <mergeCell ref="B83:K83"/>
    <mergeCell ref="B17:K17"/>
    <mergeCell ref="B43:K43"/>
    <mergeCell ref="B44:L44"/>
    <mergeCell ref="B50:K50"/>
    <mergeCell ref="B56:K56"/>
    <mergeCell ref="B82:K82"/>
    <mergeCell ref="B23:K23"/>
    <mergeCell ref="B30:K30"/>
    <mergeCell ref="B36:K36"/>
    <mergeCell ref="B42:K42"/>
    <mergeCell ref="B62:K62"/>
    <mergeCell ref="B68:K68"/>
    <mergeCell ref="B74:K74"/>
    <mergeCell ref="B80:K80"/>
    <mergeCell ref="A1:L2"/>
    <mergeCell ref="B5:L5"/>
    <mergeCell ref="B11:K11"/>
  </mergeCells>
  <pageMargins left="0" right="0" top="0.19685039370078741" bottom="0.19685039370078741" header="0.31496062992125984" footer="0.31496062992125984"/>
  <pageSetup paperSize="9" orientation="landscape" r:id="rId1"/>
  <ignoredErrors>
    <ignoredError sqref="A5 A4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E47FF"/>
  </sheetPr>
  <dimension ref="A1:I214"/>
  <sheetViews>
    <sheetView topLeftCell="A80" zoomScale="85" zoomScaleNormal="85" workbookViewId="0">
      <selection activeCell="E149" sqref="E149"/>
    </sheetView>
  </sheetViews>
  <sheetFormatPr defaultColWidth="8.7265625" defaultRowHeight="10" x14ac:dyDescent="0.35"/>
  <cols>
    <col min="1" max="1" width="30.7265625" style="1" customWidth="1"/>
    <col min="2" max="2" width="10" style="1" customWidth="1"/>
    <col min="3" max="3" width="11.1796875" style="1" customWidth="1"/>
    <col min="4" max="4" width="19.453125" style="1" customWidth="1"/>
    <col min="5" max="5" width="20.453125" style="1" customWidth="1"/>
    <col min="6" max="6" width="14" style="1" customWidth="1"/>
    <col min="7" max="7" width="13.81640625" style="1" customWidth="1"/>
    <col min="8" max="16384" width="8.7265625" style="1"/>
  </cols>
  <sheetData>
    <row r="1" spans="1:7" ht="15.75" customHeight="1" thickBot="1" x14ac:dyDescent="0.4">
      <c r="A1" s="57" t="s">
        <v>75</v>
      </c>
      <c r="B1" s="58"/>
      <c r="C1" s="58"/>
      <c r="D1" s="58"/>
      <c r="E1" s="58"/>
      <c r="F1" s="58"/>
      <c r="G1" s="59"/>
    </row>
    <row r="2" spans="1:7" ht="68.25" customHeight="1" thickBot="1" x14ac:dyDescent="0.4">
      <c r="A2" s="31" t="s">
        <v>86</v>
      </c>
      <c r="B2" s="32" t="s">
        <v>19</v>
      </c>
      <c r="C2" s="32" t="s">
        <v>20</v>
      </c>
      <c r="D2" s="32" t="s">
        <v>77</v>
      </c>
      <c r="E2" s="32" t="s">
        <v>78</v>
      </c>
      <c r="F2" s="32" t="s">
        <v>21</v>
      </c>
      <c r="G2" s="32" t="s">
        <v>79</v>
      </c>
    </row>
    <row r="3" spans="1:7" ht="10.5" thickBot="1" x14ac:dyDescent="0.4">
      <c r="A3" s="33">
        <v>1</v>
      </c>
      <c r="B3" s="34">
        <v>2</v>
      </c>
      <c r="C3" s="33">
        <v>3</v>
      </c>
      <c r="D3" s="34">
        <v>4</v>
      </c>
      <c r="E3" s="33">
        <v>5</v>
      </c>
      <c r="F3" s="34">
        <v>6</v>
      </c>
      <c r="G3" s="33">
        <v>7</v>
      </c>
    </row>
    <row r="4" spans="1:7" ht="27.75" customHeight="1" thickBot="1" x14ac:dyDescent="0.4">
      <c r="A4" s="24" t="str">
        <f>'PI skaičiuoklė'!B6</f>
        <v>Straipsnis (-iai), punktas (-ai) ir įpareigojimas</v>
      </c>
      <c r="B4" s="4"/>
      <c r="C4" s="25"/>
      <c r="D4" s="25"/>
      <c r="E4" s="25"/>
      <c r="F4" s="25"/>
      <c r="G4" s="25"/>
    </row>
    <row r="5" spans="1:7" ht="10.5" thickBot="1" x14ac:dyDescent="0.4">
      <c r="A5" s="8" t="str">
        <f>'PI skaičiuoklė'!C7</f>
        <v>Veiksmas A1</v>
      </c>
      <c r="B5" s="4"/>
      <c r="C5" s="25"/>
      <c r="D5" s="25"/>
      <c r="E5" s="25"/>
      <c r="F5" s="25"/>
      <c r="G5" s="25"/>
    </row>
    <row r="6" spans="1:7" ht="11.15" customHeight="1" thickBot="1" x14ac:dyDescent="0.4">
      <c r="A6" s="26"/>
      <c r="B6" s="5" t="s">
        <v>22</v>
      </c>
      <c r="C6" s="5">
        <v>0</v>
      </c>
      <c r="D6" s="5">
        <v>0</v>
      </c>
      <c r="E6" s="5">
        <v>0</v>
      </c>
      <c r="F6" s="5">
        <v>0</v>
      </c>
      <c r="G6" s="5">
        <f>+C6*D6*E6*F6</f>
        <v>0</v>
      </c>
    </row>
    <row r="7" spans="1:7" ht="10.5" thickBot="1" x14ac:dyDescent="0.4">
      <c r="A7" s="13"/>
      <c r="B7" s="5" t="s">
        <v>23</v>
      </c>
      <c r="C7" s="5">
        <v>0</v>
      </c>
      <c r="D7" s="5">
        <v>0</v>
      </c>
      <c r="E7" s="5">
        <v>0</v>
      </c>
      <c r="F7" s="5">
        <v>0</v>
      </c>
      <c r="G7" s="5">
        <f t="shared" ref="G7" si="0">+C7*D7*E7*F7</f>
        <v>0</v>
      </c>
    </row>
    <row r="8" spans="1:7" ht="10.5" thickBot="1" x14ac:dyDescent="0.4">
      <c r="A8" s="13"/>
      <c r="B8" s="5" t="s">
        <v>11</v>
      </c>
      <c r="C8" s="5"/>
      <c r="D8" s="5"/>
      <c r="E8" s="5"/>
      <c r="F8" s="5"/>
      <c r="G8" s="5"/>
    </row>
    <row r="9" spans="1:7" ht="12.75" customHeight="1" thickBot="1" x14ac:dyDescent="0.4">
      <c r="A9" s="43" t="s">
        <v>80</v>
      </c>
      <c r="B9" s="44"/>
      <c r="C9" s="44"/>
      <c r="D9" s="44"/>
      <c r="E9" s="44"/>
      <c r="F9" s="45"/>
      <c r="G9" s="5">
        <f>SUM(G6:G8)</f>
        <v>0</v>
      </c>
    </row>
    <row r="10" spans="1:7" ht="10.5" thickBot="1" x14ac:dyDescent="0.4">
      <c r="A10" s="8" t="str">
        <f>'PI skaičiuoklė'!C8</f>
        <v>Veiksmas A2</v>
      </c>
      <c r="B10" s="39"/>
      <c r="C10" s="39"/>
      <c r="D10" s="39"/>
      <c r="E10" s="39"/>
      <c r="F10" s="39"/>
      <c r="G10" s="39"/>
    </row>
    <row r="11" spans="1:7" ht="10.5" thickBot="1" x14ac:dyDescent="0.4">
      <c r="A11" s="26"/>
      <c r="B11" s="5" t="s">
        <v>24</v>
      </c>
      <c r="C11" s="5">
        <v>0</v>
      </c>
      <c r="D11" s="5">
        <v>0</v>
      </c>
      <c r="E11" s="5">
        <v>0</v>
      </c>
      <c r="F11" s="5">
        <v>0</v>
      </c>
      <c r="G11" s="5">
        <f>+C11*D11*E11*F11</f>
        <v>0</v>
      </c>
    </row>
    <row r="12" spans="1:7" ht="10.5" thickBot="1" x14ac:dyDescent="0.4">
      <c r="A12" s="13"/>
      <c r="B12" s="5" t="s">
        <v>25</v>
      </c>
      <c r="C12" s="5">
        <v>0</v>
      </c>
      <c r="D12" s="5">
        <v>0</v>
      </c>
      <c r="E12" s="5">
        <v>0</v>
      </c>
      <c r="F12" s="5">
        <v>0</v>
      </c>
      <c r="G12" s="5">
        <f t="shared" ref="G12" si="1">+C12*D12*E12*F12</f>
        <v>0</v>
      </c>
    </row>
    <row r="13" spans="1:7" ht="10.5" thickBot="1" x14ac:dyDescent="0.4">
      <c r="A13" s="13"/>
      <c r="B13" s="5" t="s">
        <v>11</v>
      </c>
      <c r="C13" s="5"/>
      <c r="D13" s="5"/>
      <c r="E13" s="5"/>
      <c r="F13" s="5"/>
      <c r="G13" s="5"/>
    </row>
    <row r="14" spans="1:7" ht="10.5" thickBot="1" x14ac:dyDescent="0.4">
      <c r="A14" s="43" t="s">
        <v>81</v>
      </c>
      <c r="B14" s="44"/>
      <c r="C14" s="44"/>
      <c r="D14" s="44"/>
      <c r="E14" s="44"/>
      <c r="F14" s="45"/>
      <c r="G14" s="5">
        <f>SUM(G11:G13)</f>
        <v>0</v>
      </c>
    </row>
    <row r="15" spans="1:7" ht="10.5" thickBot="1" x14ac:dyDescent="0.4">
      <c r="A15" s="8" t="str">
        <f>'PI skaičiuoklė'!C9</f>
        <v>Veiksmas A3</v>
      </c>
      <c r="B15" s="39"/>
      <c r="C15" s="39"/>
      <c r="D15" s="39"/>
      <c r="E15" s="39"/>
      <c r="F15" s="39"/>
      <c r="G15" s="39"/>
    </row>
    <row r="16" spans="1:7" ht="10.5" thickBot="1" x14ac:dyDescent="0.4">
      <c r="A16" s="26"/>
      <c r="B16" s="5" t="s">
        <v>184</v>
      </c>
      <c r="C16" s="5">
        <v>0</v>
      </c>
      <c r="D16" s="5">
        <v>0</v>
      </c>
      <c r="E16" s="5">
        <v>0</v>
      </c>
      <c r="F16" s="5">
        <v>0</v>
      </c>
      <c r="G16" s="5">
        <f>+C16*D16*E16*F16</f>
        <v>0</v>
      </c>
    </row>
    <row r="17" spans="1:7" ht="10.5" thickBot="1" x14ac:dyDescent="0.4">
      <c r="A17" s="13"/>
      <c r="B17" s="5" t="s">
        <v>185</v>
      </c>
      <c r="C17" s="5">
        <v>0</v>
      </c>
      <c r="D17" s="5">
        <v>0</v>
      </c>
      <c r="E17" s="5">
        <v>0</v>
      </c>
      <c r="F17" s="5">
        <v>0</v>
      </c>
      <c r="G17" s="5">
        <f t="shared" ref="G17" si="2">+C17*D17*E17*F17</f>
        <v>0</v>
      </c>
    </row>
    <row r="18" spans="1:7" ht="10.5" thickBot="1" x14ac:dyDescent="0.4">
      <c r="A18" s="13"/>
      <c r="B18" s="5" t="s">
        <v>11</v>
      </c>
      <c r="C18" s="5"/>
      <c r="D18" s="5"/>
      <c r="E18" s="5"/>
      <c r="F18" s="5"/>
      <c r="G18" s="5"/>
    </row>
    <row r="19" spans="1:7" ht="10.5" thickBot="1" x14ac:dyDescent="0.4">
      <c r="A19" s="43" t="s">
        <v>147</v>
      </c>
      <c r="B19" s="44"/>
      <c r="C19" s="44"/>
      <c r="D19" s="44"/>
      <c r="E19" s="44"/>
      <c r="F19" s="45"/>
      <c r="G19" s="5">
        <f>SUM(G16:G18)</f>
        <v>0</v>
      </c>
    </row>
    <row r="20" spans="1:7" ht="10.5" thickBot="1" x14ac:dyDescent="0.4">
      <c r="A20" s="51" t="s">
        <v>82</v>
      </c>
      <c r="B20" s="52"/>
      <c r="C20" s="52"/>
      <c r="D20" s="52"/>
      <c r="E20" s="52"/>
      <c r="F20" s="53"/>
      <c r="G20" s="27">
        <f>SUM(G9,G14,G19)</f>
        <v>0</v>
      </c>
    </row>
    <row r="21" spans="1:7" ht="20.5" thickBot="1" x14ac:dyDescent="0.4">
      <c r="A21" s="24" t="str">
        <f>'PI skaičiuoklė'!B12</f>
        <v>Straipsnis (-iai), punktas (-ai) ir įpareigojimas</v>
      </c>
      <c r="B21" s="4"/>
      <c r="C21" s="4"/>
      <c r="D21" s="4"/>
      <c r="E21" s="4"/>
      <c r="F21" s="4"/>
      <c r="G21" s="4"/>
    </row>
    <row r="22" spans="1:7" ht="10.5" thickBot="1" x14ac:dyDescent="0.4">
      <c r="A22" s="8" t="str">
        <f>'PI skaičiuoklė'!C13</f>
        <v>Veiksmas B1</v>
      </c>
      <c r="B22" s="4"/>
      <c r="C22" s="4"/>
      <c r="D22" s="4"/>
      <c r="E22" s="4"/>
      <c r="F22" s="4"/>
      <c r="G22" s="4"/>
    </row>
    <row r="23" spans="1:7" ht="10.5" thickBot="1" x14ac:dyDescent="0.4">
      <c r="A23" s="26"/>
      <c r="B23" s="5" t="s">
        <v>26</v>
      </c>
      <c r="C23" s="5">
        <v>0</v>
      </c>
      <c r="D23" s="5">
        <v>0</v>
      </c>
      <c r="E23" s="5">
        <v>0</v>
      </c>
      <c r="F23" s="5">
        <v>0</v>
      </c>
      <c r="G23" s="5">
        <f t="shared" ref="G23:G24" si="3">+C23*D23*E23*F23</f>
        <v>0</v>
      </c>
    </row>
    <row r="24" spans="1:7" ht="10.5" thickBot="1" x14ac:dyDescent="0.4">
      <c r="A24" s="13"/>
      <c r="B24" s="5" t="s">
        <v>27</v>
      </c>
      <c r="C24" s="5">
        <v>0</v>
      </c>
      <c r="D24" s="5">
        <v>0</v>
      </c>
      <c r="E24" s="5">
        <v>0</v>
      </c>
      <c r="F24" s="5">
        <v>0</v>
      </c>
      <c r="G24" s="5">
        <f t="shared" si="3"/>
        <v>0</v>
      </c>
    </row>
    <row r="25" spans="1:7" ht="10.5" thickBot="1" x14ac:dyDescent="0.4">
      <c r="A25" s="13"/>
      <c r="B25" s="5" t="s">
        <v>11</v>
      </c>
      <c r="C25" s="5"/>
      <c r="D25" s="5"/>
      <c r="E25" s="5"/>
      <c r="F25" s="5"/>
      <c r="G25" s="5"/>
    </row>
    <row r="26" spans="1:7" ht="10.5" thickBot="1" x14ac:dyDescent="0.4">
      <c r="A26" s="43" t="s">
        <v>83</v>
      </c>
      <c r="B26" s="44"/>
      <c r="C26" s="44"/>
      <c r="D26" s="44"/>
      <c r="E26" s="44"/>
      <c r="F26" s="45"/>
      <c r="G26" s="5">
        <f>SUM(G23:G25)</f>
        <v>0</v>
      </c>
    </row>
    <row r="27" spans="1:7" ht="10.5" thickBot="1" x14ac:dyDescent="0.4">
      <c r="A27" s="8" t="str">
        <f>'PI skaičiuoklė'!C14</f>
        <v>Veiksmas B2</v>
      </c>
      <c r="B27" s="4"/>
      <c r="C27" s="4"/>
      <c r="D27" s="4"/>
      <c r="E27" s="4"/>
      <c r="F27" s="4"/>
      <c r="G27" s="4"/>
    </row>
    <row r="28" spans="1:7" ht="10.5" thickBot="1" x14ac:dyDescent="0.4">
      <c r="A28" s="26"/>
      <c r="B28" s="5" t="s">
        <v>28</v>
      </c>
      <c r="C28" s="5">
        <v>0</v>
      </c>
      <c r="D28" s="5">
        <v>0</v>
      </c>
      <c r="E28" s="5">
        <v>0</v>
      </c>
      <c r="F28" s="5">
        <v>0</v>
      </c>
      <c r="G28" s="5">
        <f t="shared" ref="G28:G29" si="4">+C28*D28*E28*F28</f>
        <v>0</v>
      </c>
    </row>
    <row r="29" spans="1:7" ht="10.5" thickBot="1" x14ac:dyDescent="0.4">
      <c r="A29" s="13"/>
      <c r="B29" s="5" t="s">
        <v>29</v>
      </c>
      <c r="C29" s="5">
        <v>0</v>
      </c>
      <c r="D29" s="5">
        <v>0</v>
      </c>
      <c r="E29" s="5">
        <v>0</v>
      </c>
      <c r="F29" s="5">
        <v>0</v>
      </c>
      <c r="G29" s="5">
        <f t="shared" si="4"/>
        <v>0</v>
      </c>
    </row>
    <row r="30" spans="1:7" ht="10.5" thickBot="1" x14ac:dyDescent="0.4">
      <c r="A30" s="13"/>
      <c r="B30" s="5" t="s">
        <v>11</v>
      </c>
      <c r="C30" s="5"/>
      <c r="D30" s="5"/>
      <c r="E30" s="5"/>
      <c r="F30" s="5"/>
      <c r="G30" s="5"/>
    </row>
    <row r="31" spans="1:7" ht="10.5" thickBot="1" x14ac:dyDescent="0.4">
      <c r="A31" s="43" t="s">
        <v>84</v>
      </c>
      <c r="B31" s="44"/>
      <c r="C31" s="44"/>
      <c r="D31" s="44"/>
      <c r="E31" s="44"/>
      <c r="F31" s="45"/>
      <c r="G31" s="5">
        <f>SUM(G28:G30)</f>
        <v>0</v>
      </c>
    </row>
    <row r="32" spans="1:7" ht="10.5" thickBot="1" x14ac:dyDescent="0.4">
      <c r="A32" s="8" t="str">
        <f>'PI skaičiuoklė'!C15</f>
        <v>Veiksmas B3</v>
      </c>
      <c r="B32" s="39"/>
      <c r="C32" s="39"/>
      <c r="D32" s="39"/>
      <c r="E32" s="39"/>
      <c r="F32" s="39"/>
      <c r="G32" s="14"/>
    </row>
    <row r="33" spans="1:7" ht="10.5" thickBot="1" x14ac:dyDescent="0.4">
      <c r="A33" s="26"/>
      <c r="B33" s="5" t="s">
        <v>182</v>
      </c>
      <c r="C33" s="5">
        <v>0</v>
      </c>
      <c r="D33" s="5">
        <v>0</v>
      </c>
      <c r="E33" s="5">
        <v>0</v>
      </c>
      <c r="F33" s="5">
        <v>0</v>
      </c>
      <c r="G33" s="5">
        <f>+C33*D33*E33*F33</f>
        <v>0</v>
      </c>
    </row>
    <row r="34" spans="1:7" ht="10.5" thickBot="1" x14ac:dyDescent="0.4">
      <c r="A34" s="13"/>
      <c r="B34" s="5" t="s">
        <v>183</v>
      </c>
      <c r="C34" s="5">
        <v>0</v>
      </c>
      <c r="D34" s="5">
        <v>0</v>
      </c>
      <c r="E34" s="5">
        <v>0</v>
      </c>
      <c r="F34" s="5">
        <v>0</v>
      </c>
      <c r="G34" s="5">
        <f t="shared" ref="G34" si="5">+C34*D34*E34*F34</f>
        <v>0</v>
      </c>
    </row>
    <row r="35" spans="1:7" ht="10.5" thickBot="1" x14ac:dyDescent="0.4">
      <c r="A35" s="13"/>
      <c r="B35" s="5" t="s">
        <v>11</v>
      </c>
      <c r="C35" s="5"/>
      <c r="D35" s="5"/>
      <c r="E35" s="5"/>
      <c r="F35" s="5"/>
      <c r="G35" s="5"/>
    </row>
    <row r="36" spans="1:7" ht="10.5" thickBot="1" x14ac:dyDescent="0.4">
      <c r="A36" s="43" t="s">
        <v>148</v>
      </c>
      <c r="B36" s="44"/>
      <c r="C36" s="44"/>
      <c r="D36" s="44"/>
      <c r="E36" s="44"/>
      <c r="F36" s="45"/>
      <c r="G36" s="5">
        <f>SUM(G33:G35)</f>
        <v>0</v>
      </c>
    </row>
    <row r="37" spans="1:7" ht="10.5" thickBot="1" x14ac:dyDescent="0.4">
      <c r="A37" s="51" t="s">
        <v>85</v>
      </c>
      <c r="B37" s="52"/>
      <c r="C37" s="52"/>
      <c r="D37" s="52"/>
      <c r="E37" s="52"/>
      <c r="F37" s="53"/>
      <c r="G37" s="27">
        <f>SUM(G26,G31,G36)</f>
        <v>0</v>
      </c>
    </row>
    <row r="38" spans="1:7" ht="20.5" thickBot="1" x14ac:dyDescent="0.4">
      <c r="A38" s="24" t="str">
        <f>'PI skaičiuoklė'!B18</f>
        <v>Straipsnis (-iai), punktas (-ai) ir įpareigojimas</v>
      </c>
      <c r="B38" s="4"/>
      <c r="C38" s="4"/>
      <c r="D38" s="4"/>
      <c r="E38" s="4"/>
      <c r="F38" s="4"/>
      <c r="G38" s="4"/>
    </row>
    <row r="39" spans="1:7" ht="10.5" thickBot="1" x14ac:dyDescent="0.4">
      <c r="A39" s="8" t="str">
        <f>'PI skaičiuoklė'!C19</f>
        <v>Veiksmas C1</v>
      </c>
      <c r="B39" s="4"/>
      <c r="C39" s="4"/>
      <c r="D39" s="4"/>
      <c r="E39" s="4"/>
      <c r="F39" s="4"/>
      <c r="G39" s="4"/>
    </row>
    <row r="40" spans="1:7" ht="10.5" thickBot="1" x14ac:dyDescent="0.4">
      <c r="A40" s="26"/>
      <c r="B40" s="5" t="s">
        <v>149</v>
      </c>
      <c r="C40" s="5">
        <v>0</v>
      </c>
      <c r="D40" s="5">
        <v>0</v>
      </c>
      <c r="E40" s="5">
        <v>0</v>
      </c>
      <c r="F40" s="5">
        <v>0</v>
      </c>
      <c r="G40" s="5">
        <f t="shared" ref="G40:G41" si="6">+C40*D40*E40*F40</f>
        <v>0</v>
      </c>
    </row>
    <row r="41" spans="1:7" ht="10.5" thickBot="1" x14ac:dyDescent="0.4">
      <c r="A41" s="13"/>
      <c r="B41" s="5" t="s">
        <v>150</v>
      </c>
      <c r="C41" s="5">
        <v>0</v>
      </c>
      <c r="D41" s="5">
        <v>0</v>
      </c>
      <c r="E41" s="5">
        <v>0</v>
      </c>
      <c r="F41" s="5">
        <v>0</v>
      </c>
      <c r="G41" s="5">
        <f t="shared" si="6"/>
        <v>0</v>
      </c>
    </row>
    <row r="42" spans="1:7" ht="10.5" thickBot="1" x14ac:dyDescent="0.4">
      <c r="A42" s="13"/>
      <c r="B42" s="5" t="s">
        <v>11</v>
      </c>
      <c r="C42" s="5"/>
      <c r="D42" s="5"/>
      <c r="E42" s="5"/>
      <c r="F42" s="5"/>
      <c r="G42" s="5"/>
    </row>
    <row r="43" spans="1:7" ht="10.5" thickBot="1" x14ac:dyDescent="0.4">
      <c r="A43" s="43" t="s">
        <v>153</v>
      </c>
      <c r="B43" s="44"/>
      <c r="C43" s="44"/>
      <c r="D43" s="44"/>
      <c r="E43" s="44"/>
      <c r="F43" s="45"/>
      <c r="G43" s="5">
        <f>SUM(G40:G42)</f>
        <v>0</v>
      </c>
    </row>
    <row r="44" spans="1:7" ht="10.5" thickBot="1" x14ac:dyDescent="0.4">
      <c r="A44" s="8" t="str">
        <f>'PI skaičiuoklė'!C20</f>
        <v>Veiksmas C2</v>
      </c>
      <c r="B44" s="4"/>
      <c r="C44" s="4"/>
      <c r="D44" s="4"/>
      <c r="E44" s="4"/>
      <c r="F44" s="4"/>
      <c r="G44" s="4"/>
    </row>
    <row r="45" spans="1:7" ht="10.5" thickBot="1" x14ac:dyDescent="0.4">
      <c r="A45" s="26"/>
      <c r="B45" s="5" t="s">
        <v>151</v>
      </c>
      <c r="C45" s="5">
        <v>0</v>
      </c>
      <c r="D45" s="5">
        <v>0</v>
      </c>
      <c r="E45" s="5">
        <v>0</v>
      </c>
      <c r="F45" s="5">
        <v>0</v>
      </c>
      <c r="G45" s="5">
        <f t="shared" ref="G45:G46" si="7">+C45*D45*E45*F45</f>
        <v>0</v>
      </c>
    </row>
    <row r="46" spans="1:7" ht="10.5" thickBot="1" x14ac:dyDescent="0.4">
      <c r="A46" s="13"/>
      <c r="B46" s="5" t="s">
        <v>152</v>
      </c>
      <c r="C46" s="5">
        <v>0</v>
      </c>
      <c r="D46" s="5">
        <v>0</v>
      </c>
      <c r="E46" s="5">
        <v>0</v>
      </c>
      <c r="F46" s="5">
        <v>0</v>
      </c>
      <c r="G46" s="5">
        <f t="shared" si="7"/>
        <v>0</v>
      </c>
    </row>
    <row r="47" spans="1:7" ht="10.5" thickBot="1" x14ac:dyDescent="0.4">
      <c r="A47" s="13"/>
      <c r="B47" s="5" t="s">
        <v>11</v>
      </c>
      <c r="C47" s="5"/>
      <c r="D47" s="5"/>
      <c r="E47" s="5"/>
      <c r="F47" s="5"/>
      <c r="G47" s="5"/>
    </row>
    <row r="48" spans="1:7" ht="10.5" thickBot="1" x14ac:dyDescent="0.4">
      <c r="A48" s="43" t="s">
        <v>154</v>
      </c>
      <c r="B48" s="44"/>
      <c r="C48" s="44"/>
      <c r="D48" s="44"/>
      <c r="E48" s="44"/>
      <c r="F48" s="45"/>
      <c r="G48" s="5">
        <f>SUM(G45:G47)</f>
        <v>0</v>
      </c>
    </row>
    <row r="49" spans="1:7" ht="10.5" thickBot="1" x14ac:dyDescent="0.4">
      <c r="A49" s="8" t="str">
        <f>'PI skaičiuoklė'!C21</f>
        <v>Veiksmas C3</v>
      </c>
      <c r="B49" s="39"/>
      <c r="C49" s="39"/>
      <c r="D49" s="39"/>
      <c r="E49" s="39"/>
      <c r="F49" s="39"/>
      <c r="G49" s="39"/>
    </row>
    <row r="50" spans="1:7" ht="10.5" thickBot="1" x14ac:dyDescent="0.4">
      <c r="A50" s="26"/>
      <c r="B50" s="5" t="s">
        <v>189</v>
      </c>
      <c r="C50" s="5">
        <v>0</v>
      </c>
      <c r="D50" s="5">
        <v>0</v>
      </c>
      <c r="E50" s="5">
        <v>0</v>
      </c>
      <c r="F50" s="5">
        <v>0</v>
      </c>
      <c r="G50" s="5">
        <f>+C50*D50*E50*F50</f>
        <v>0</v>
      </c>
    </row>
    <row r="51" spans="1:7" ht="10.5" thickBot="1" x14ac:dyDescent="0.4">
      <c r="A51" s="13"/>
      <c r="B51" s="5" t="s">
        <v>190</v>
      </c>
      <c r="C51" s="5">
        <v>0</v>
      </c>
      <c r="D51" s="5">
        <v>0</v>
      </c>
      <c r="E51" s="5">
        <v>0</v>
      </c>
      <c r="F51" s="5">
        <v>0</v>
      </c>
      <c r="G51" s="5">
        <f t="shared" ref="G51" si="8">+C51*D51*E51*F51</f>
        <v>0</v>
      </c>
    </row>
    <row r="52" spans="1:7" ht="10.5" thickBot="1" x14ac:dyDescent="0.4">
      <c r="A52" s="13"/>
      <c r="B52" s="5" t="s">
        <v>11</v>
      </c>
      <c r="C52" s="5"/>
      <c r="D52" s="5"/>
      <c r="E52" s="5"/>
      <c r="F52" s="5"/>
      <c r="G52" s="5"/>
    </row>
    <row r="53" spans="1:7" ht="10.5" thickBot="1" x14ac:dyDescent="0.4">
      <c r="A53" s="43" t="s">
        <v>155</v>
      </c>
      <c r="B53" s="44"/>
      <c r="C53" s="44"/>
      <c r="D53" s="44"/>
      <c r="E53" s="44"/>
      <c r="F53" s="45"/>
      <c r="G53" s="5">
        <f>SUM(G50:G52)</f>
        <v>0</v>
      </c>
    </row>
    <row r="54" spans="1:7" ht="10.5" thickBot="1" x14ac:dyDescent="0.4">
      <c r="A54" s="51" t="s">
        <v>163</v>
      </c>
      <c r="B54" s="52"/>
      <c r="C54" s="52"/>
      <c r="D54" s="52"/>
      <c r="E54" s="52"/>
      <c r="F54" s="53"/>
      <c r="G54" s="27">
        <f>SUM(G43,G48,G53)</f>
        <v>0</v>
      </c>
    </row>
    <row r="55" spans="1:7" ht="20.5" thickBot="1" x14ac:dyDescent="0.4">
      <c r="A55" s="24" t="str">
        <f>'PI skaičiuoklė'!B25</f>
        <v>Straipsnis (-iai), punktas (-ai) ir įpareigojimas</v>
      </c>
      <c r="B55" s="39"/>
      <c r="C55" s="39"/>
      <c r="D55" s="39"/>
      <c r="E55" s="39"/>
      <c r="F55" s="39"/>
      <c r="G55" s="39"/>
    </row>
    <row r="56" spans="1:7" ht="10.5" thickBot="1" x14ac:dyDescent="0.4">
      <c r="A56" s="8" t="str">
        <f>'PI skaičiuoklė'!C26</f>
        <v>Veiksmas D1</v>
      </c>
      <c r="B56" s="39"/>
      <c r="C56" s="39"/>
      <c r="D56" s="39"/>
      <c r="E56" s="39"/>
      <c r="F56" s="39"/>
      <c r="G56" s="39"/>
    </row>
    <row r="57" spans="1:7" ht="10.5" thickBot="1" x14ac:dyDescent="0.4">
      <c r="A57" s="26"/>
      <c r="B57" s="5" t="s">
        <v>159</v>
      </c>
      <c r="C57" s="5">
        <v>0</v>
      </c>
      <c r="D57" s="5">
        <v>0</v>
      </c>
      <c r="E57" s="5">
        <v>0</v>
      </c>
      <c r="F57" s="5">
        <v>0</v>
      </c>
      <c r="G57" s="5">
        <f t="shared" ref="G57:G58" si="9">+C57*D57*E57*F57</f>
        <v>0</v>
      </c>
    </row>
    <row r="58" spans="1:7" ht="10.5" thickBot="1" x14ac:dyDescent="0.4">
      <c r="A58" s="13"/>
      <c r="B58" s="5" t="s">
        <v>160</v>
      </c>
      <c r="C58" s="5">
        <v>0</v>
      </c>
      <c r="D58" s="5">
        <v>0</v>
      </c>
      <c r="E58" s="5">
        <v>0</v>
      </c>
      <c r="F58" s="5">
        <v>0</v>
      </c>
      <c r="G58" s="5">
        <f t="shared" si="9"/>
        <v>0</v>
      </c>
    </row>
    <row r="59" spans="1:7" ht="10.5" thickBot="1" x14ac:dyDescent="0.4">
      <c r="A59" s="13"/>
      <c r="B59" s="5" t="s">
        <v>11</v>
      </c>
      <c r="C59" s="5"/>
      <c r="D59" s="5"/>
      <c r="E59" s="5"/>
      <c r="F59" s="5"/>
      <c r="G59" s="5"/>
    </row>
    <row r="60" spans="1:7" ht="10.5" thickBot="1" x14ac:dyDescent="0.4">
      <c r="A60" s="43" t="s">
        <v>156</v>
      </c>
      <c r="B60" s="44"/>
      <c r="C60" s="44"/>
      <c r="D60" s="44"/>
      <c r="E60" s="44"/>
      <c r="F60" s="45"/>
      <c r="G60" s="5">
        <f>SUM(G57:G59)</f>
        <v>0</v>
      </c>
    </row>
    <row r="61" spans="1:7" ht="10.5" thickBot="1" x14ac:dyDescent="0.4">
      <c r="A61" s="8" t="str">
        <f>'PI skaičiuoklė'!C27</f>
        <v>Veiksmas D2</v>
      </c>
      <c r="B61" s="4"/>
      <c r="C61" s="4"/>
      <c r="D61" s="4"/>
      <c r="E61" s="4"/>
      <c r="F61" s="4"/>
      <c r="G61" s="4"/>
    </row>
    <row r="62" spans="1:7" ht="10.5" thickBot="1" x14ac:dyDescent="0.4">
      <c r="A62" s="26"/>
      <c r="B62" s="5" t="s">
        <v>161</v>
      </c>
      <c r="C62" s="5">
        <v>0</v>
      </c>
      <c r="D62" s="5">
        <v>0</v>
      </c>
      <c r="E62" s="5">
        <v>0</v>
      </c>
      <c r="F62" s="5">
        <v>0</v>
      </c>
      <c r="G62" s="5">
        <f t="shared" ref="G62:G63" si="10">+C62*D62*E62*F62</f>
        <v>0</v>
      </c>
    </row>
    <row r="63" spans="1:7" ht="10.5" thickBot="1" x14ac:dyDescent="0.4">
      <c r="A63" s="13"/>
      <c r="B63" s="5" t="s">
        <v>162</v>
      </c>
      <c r="C63" s="5">
        <v>0</v>
      </c>
      <c r="D63" s="5">
        <v>0</v>
      </c>
      <c r="E63" s="5">
        <v>0</v>
      </c>
      <c r="F63" s="5">
        <v>0</v>
      </c>
      <c r="G63" s="5">
        <f t="shared" si="10"/>
        <v>0</v>
      </c>
    </row>
    <row r="64" spans="1:7" ht="10.5" thickBot="1" x14ac:dyDescent="0.4">
      <c r="A64" s="13"/>
      <c r="B64" s="5" t="s">
        <v>11</v>
      </c>
      <c r="C64" s="5"/>
      <c r="D64" s="5"/>
      <c r="E64" s="5"/>
      <c r="F64" s="5"/>
      <c r="G64" s="5"/>
    </row>
    <row r="65" spans="1:7" ht="10.5" thickBot="1" x14ac:dyDescent="0.4">
      <c r="A65" s="43" t="s">
        <v>157</v>
      </c>
      <c r="B65" s="44"/>
      <c r="C65" s="44"/>
      <c r="D65" s="44"/>
      <c r="E65" s="44"/>
      <c r="F65" s="45"/>
      <c r="G65" s="5">
        <f>SUM(G62:G64)</f>
        <v>0</v>
      </c>
    </row>
    <row r="66" spans="1:7" ht="10.5" thickBot="1" x14ac:dyDescent="0.4">
      <c r="A66" s="8" t="str">
        <f>'PI skaičiuoklė'!C28</f>
        <v>Veiksmas D3</v>
      </c>
      <c r="B66" s="39"/>
      <c r="C66" s="39"/>
      <c r="D66" s="39"/>
      <c r="E66" s="39"/>
      <c r="F66" s="39"/>
      <c r="G66" s="39"/>
    </row>
    <row r="67" spans="1:7" ht="10.5" thickBot="1" x14ac:dyDescent="0.4">
      <c r="A67" s="26"/>
      <c r="B67" s="5" t="s">
        <v>192</v>
      </c>
      <c r="C67" s="5">
        <v>0</v>
      </c>
      <c r="D67" s="5">
        <v>0</v>
      </c>
      <c r="E67" s="5">
        <v>0</v>
      </c>
      <c r="F67" s="5">
        <v>0</v>
      </c>
      <c r="G67" s="5">
        <f>+C67*D67*E67*F67</f>
        <v>0</v>
      </c>
    </row>
    <row r="68" spans="1:7" ht="10.5" thickBot="1" x14ac:dyDescent="0.4">
      <c r="A68" s="13"/>
      <c r="B68" s="5" t="s">
        <v>193</v>
      </c>
      <c r="C68" s="5">
        <v>0</v>
      </c>
      <c r="D68" s="5">
        <v>0</v>
      </c>
      <c r="E68" s="5">
        <v>0</v>
      </c>
      <c r="F68" s="5">
        <v>0</v>
      </c>
      <c r="G68" s="5">
        <f t="shared" ref="G68" si="11">+C68*D68*E68*F68</f>
        <v>0</v>
      </c>
    </row>
    <row r="69" spans="1:7" ht="10.5" thickBot="1" x14ac:dyDescent="0.4">
      <c r="A69" s="13"/>
      <c r="B69" s="5" t="s">
        <v>11</v>
      </c>
      <c r="C69" s="5"/>
      <c r="D69" s="5"/>
      <c r="E69" s="5"/>
      <c r="F69" s="5"/>
      <c r="G69" s="5"/>
    </row>
    <row r="70" spans="1:7" ht="10.5" thickBot="1" x14ac:dyDescent="0.4">
      <c r="A70" s="43" t="s">
        <v>158</v>
      </c>
      <c r="B70" s="44"/>
      <c r="C70" s="44"/>
      <c r="D70" s="44"/>
      <c r="E70" s="44"/>
      <c r="F70" s="45"/>
      <c r="G70" s="5">
        <f>SUM(G67:G69)</f>
        <v>0</v>
      </c>
    </row>
    <row r="71" spans="1:7" ht="10.5" thickBot="1" x14ac:dyDescent="0.4">
      <c r="A71" s="51" t="s">
        <v>164</v>
      </c>
      <c r="B71" s="52"/>
      <c r="C71" s="52"/>
      <c r="D71" s="52"/>
      <c r="E71" s="52"/>
      <c r="F71" s="53"/>
      <c r="G71" s="27">
        <f>SUM(G60,G65,G70)</f>
        <v>0</v>
      </c>
    </row>
    <row r="72" spans="1:7" ht="20.5" thickBot="1" x14ac:dyDescent="0.4">
      <c r="A72" s="24" t="str">
        <f>'PI skaičiuoklė'!B31</f>
        <v>Straipsnis (-iai), punktas (-ai) ir įpareigojimas</v>
      </c>
      <c r="B72" s="4"/>
      <c r="C72" s="4"/>
      <c r="D72" s="4"/>
      <c r="E72" s="4"/>
      <c r="F72" s="4"/>
      <c r="G72" s="4"/>
    </row>
    <row r="73" spans="1:7" ht="10.5" thickBot="1" x14ac:dyDescent="0.4">
      <c r="A73" s="8" t="str">
        <f>'PI skaičiuoklė'!C32</f>
        <v>Veiksmas E1</v>
      </c>
      <c r="B73" s="4"/>
      <c r="C73" s="4"/>
      <c r="D73" s="4"/>
      <c r="E73" s="4"/>
      <c r="F73" s="4"/>
      <c r="G73" s="4"/>
    </row>
    <row r="74" spans="1:7" ht="10.5" thickBot="1" x14ac:dyDescent="0.4">
      <c r="A74" s="26"/>
      <c r="B74" s="5" t="s">
        <v>165</v>
      </c>
      <c r="C74" s="5">
        <v>0</v>
      </c>
      <c r="D74" s="5">
        <v>0</v>
      </c>
      <c r="E74" s="5">
        <v>0</v>
      </c>
      <c r="F74" s="5">
        <v>0</v>
      </c>
      <c r="G74" s="5">
        <f t="shared" ref="G74:G75" si="12">+C74*D74*E74*F74</f>
        <v>0</v>
      </c>
    </row>
    <row r="75" spans="1:7" ht="10.5" thickBot="1" x14ac:dyDescent="0.4">
      <c r="A75" s="13"/>
      <c r="B75" s="5" t="s">
        <v>166</v>
      </c>
      <c r="C75" s="5">
        <v>0</v>
      </c>
      <c r="D75" s="5">
        <v>0</v>
      </c>
      <c r="E75" s="5">
        <v>0</v>
      </c>
      <c r="F75" s="5">
        <v>0</v>
      </c>
      <c r="G75" s="5">
        <f t="shared" si="12"/>
        <v>0</v>
      </c>
    </row>
    <row r="76" spans="1:7" ht="10.5" thickBot="1" x14ac:dyDescent="0.4">
      <c r="A76" s="13"/>
      <c r="B76" s="5" t="s">
        <v>11</v>
      </c>
      <c r="C76" s="5"/>
      <c r="D76" s="5"/>
      <c r="E76" s="5"/>
      <c r="F76" s="5"/>
      <c r="G76" s="5"/>
    </row>
    <row r="77" spans="1:7" ht="10.5" thickBot="1" x14ac:dyDescent="0.4">
      <c r="A77" s="43" t="s">
        <v>169</v>
      </c>
      <c r="B77" s="44"/>
      <c r="C77" s="44"/>
      <c r="D77" s="44"/>
      <c r="E77" s="44"/>
      <c r="F77" s="45"/>
      <c r="G77" s="5">
        <f>SUM(G74:G76)</f>
        <v>0</v>
      </c>
    </row>
    <row r="78" spans="1:7" ht="10.5" thickBot="1" x14ac:dyDescent="0.4">
      <c r="A78" s="8" t="str">
        <f>'PI skaičiuoklė'!C33</f>
        <v>Veiksmas E2</v>
      </c>
      <c r="B78" s="4"/>
      <c r="C78" s="4"/>
      <c r="D78" s="4"/>
      <c r="E78" s="4"/>
      <c r="F78" s="4"/>
      <c r="G78" s="4"/>
    </row>
    <row r="79" spans="1:7" ht="10.5" thickBot="1" x14ac:dyDescent="0.4">
      <c r="A79" s="26"/>
      <c r="B79" s="5" t="s">
        <v>168</v>
      </c>
      <c r="C79" s="5">
        <v>0</v>
      </c>
      <c r="D79" s="5">
        <v>0</v>
      </c>
      <c r="E79" s="5">
        <v>0</v>
      </c>
      <c r="F79" s="5">
        <v>0</v>
      </c>
      <c r="G79" s="5">
        <f t="shared" ref="G79:G80" si="13">+C79*D79*E79*F79</f>
        <v>0</v>
      </c>
    </row>
    <row r="80" spans="1:7" ht="10.5" thickBot="1" x14ac:dyDescent="0.4">
      <c r="A80" s="13"/>
      <c r="B80" s="5" t="s">
        <v>167</v>
      </c>
      <c r="C80" s="5">
        <v>0</v>
      </c>
      <c r="D80" s="5">
        <v>0</v>
      </c>
      <c r="E80" s="5">
        <v>0</v>
      </c>
      <c r="F80" s="5">
        <v>0</v>
      </c>
      <c r="G80" s="5">
        <f t="shared" si="13"/>
        <v>0</v>
      </c>
    </row>
    <row r="81" spans="1:7" ht="10.5" thickBot="1" x14ac:dyDescent="0.4">
      <c r="A81" s="13"/>
      <c r="B81" s="5" t="s">
        <v>11</v>
      </c>
      <c r="C81" s="5"/>
      <c r="D81" s="5"/>
      <c r="E81" s="5"/>
      <c r="F81" s="5"/>
      <c r="G81" s="5"/>
    </row>
    <row r="82" spans="1:7" ht="10.5" thickBot="1" x14ac:dyDescent="0.4">
      <c r="A82" s="43" t="s">
        <v>170</v>
      </c>
      <c r="B82" s="44"/>
      <c r="C82" s="44"/>
      <c r="D82" s="44"/>
      <c r="E82" s="44"/>
      <c r="F82" s="45"/>
      <c r="G82" s="5">
        <f>SUM(G79:G81)</f>
        <v>0</v>
      </c>
    </row>
    <row r="83" spans="1:7" ht="10.5" thickBot="1" x14ac:dyDescent="0.4">
      <c r="A83" s="8" t="str">
        <f>'PI skaičiuoklė'!C34</f>
        <v>Veiksmas E3</v>
      </c>
      <c r="B83" s="39"/>
      <c r="C83" s="39"/>
      <c r="D83" s="39"/>
      <c r="E83" s="39"/>
      <c r="F83" s="39"/>
      <c r="G83" s="39"/>
    </row>
    <row r="84" spans="1:7" ht="10.5" thickBot="1" x14ac:dyDescent="0.4">
      <c r="A84" s="26"/>
      <c r="B84" s="5" t="s">
        <v>195</v>
      </c>
      <c r="C84" s="5">
        <v>0</v>
      </c>
      <c r="D84" s="5">
        <v>0</v>
      </c>
      <c r="E84" s="5">
        <v>0</v>
      </c>
      <c r="F84" s="5">
        <v>0</v>
      </c>
      <c r="G84" s="5">
        <f>+C84*D84*E84*F84</f>
        <v>0</v>
      </c>
    </row>
    <row r="85" spans="1:7" ht="10.5" thickBot="1" x14ac:dyDescent="0.4">
      <c r="A85" s="13"/>
      <c r="B85" s="5" t="s">
        <v>196</v>
      </c>
      <c r="C85" s="5">
        <v>0</v>
      </c>
      <c r="D85" s="5">
        <v>0</v>
      </c>
      <c r="E85" s="5">
        <v>0</v>
      </c>
      <c r="F85" s="5">
        <v>0</v>
      </c>
      <c r="G85" s="5">
        <f t="shared" ref="G85" si="14">+C85*D85*E85*F85</f>
        <v>0</v>
      </c>
    </row>
    <row r="86" spans="1:7" ht="10.5" thickBot="1" x14ac:dyDescent="0.4">
      <c r="A86" s="13"/>
      <c r="B86" s="5" t="s">
        <v>11</v>
      </c>
      <c r="C86" s="5"/>
      <c r="D86" s="5"/>
      <c r="E86" s="5"/>
      <c r="F86" s="5"/>
      <c r="G86" s="5"/>
    </row>
    <row r="87" spans="1:7" ht="10.5" thickBot="1" x14ac:dyDescent="0.4">
      <c r="A87" s="43" t="s">
        <v>171</v>
      </c>
      <c r="B87" s="44"/>
      <c r="C87" s="44"/>
      <c r="D87" s="44"/>
      <c r="E87" s="44"/>
      <c r="F87" s="45"/>
      <c r="G87" s="5">
        <f>SUM(G84:G86)</f>
        <v>0</v>
      </c>
    </row>
    <row r="88" spans="1:7" ht="10.5" thickBot="1" x14ac:dyDescent="0.4">
      <c r="A88" s="51" t="s">
        <v>172</v>
      </c>
      <c r="B88" s="52"/>
      <c r="C88" s="52"/>
      <c r="D88" s="52"/>
      <c r="E88" s="52"/>
      <c r="F88" s="53"/>
      <c r="G88" s="27">
        <f>SUM(G77,G82,G87)</f>
        <v>0</v>
      </c>
    </row>
    <row r="89" spans="1:7" ht="20.5" thickBot="1" x14ac:dyDescent="0.4">
      <c r="A89" s="24" t="str">
        <f>'PI skaičiuoklė'!B37</f>
        <v>Straipsnis (-iai), punktas (-ai) ir įpareigojimas</v>
      </c>
      <c r="B89" s="4"/>
      <c r="C89" s="4"/>
      <c r="D89" s="4"/>
      <c r="E89" s="4"/>
      <c r="F89" s="4"/>
      <c r="G89" s="4"/>
    </row>
    <row r="90" spans="1:7" ht="10.5" thickBot="1" x14ac:dyDescent="0.4">
      <c r="A90" s="8" t="str">
        <f>'PI skaičiuoklė'!C38</f>
        <v>Veiksmas F1</v>
      </c>
      <c r="B90" s="4"/>
      <c r="C90" s="4"/>
      <c r="D90" s="4"/>
      <c r="E90" s="4"/>
      <c r="F90" s="4"/>
      <c r="G90" s="4"/>
    </row>
    <row r="91" spans="1:7" ht="10.5" thickBot="1" x14ac:dyDescent="0.4">
      <c r="A91" s="26"/>
      <c r="B91" s="5" t="s">
        <v>173</v>
      </c>
      <c r="C91" s="5">
        <v>0</v>
      </c>
      <c r="D91" s="5">
        <v>0</v>
      </c>
      <c r="E91" s="5">
        <v>0</v>
      </c>
      <c r="F91" s="5">
        <v>0</v>
      </c>
      <c r="G91" s="5">
        <f t="shared" ref="G91:G92" si="15">+C91*D91*E91*F91</f>
        <v>0</v>
      </c>
    </row>
    <row r="92" spans="1:7" ht="10.5" thickBot="1" x14ac:dyDescent="0.4">
      <c r="A92" s="13"/>
      <c r="B92" s="5" t="s">
        <v>174</v>
      </c>
      <c r="C92" s="5">
        <v>0</v>
      </c>
      <c r="D92" s="5">
        <v>0</v>
      </c>
      <c r="E92" s="5">
        <v>0</v>
      </c>
      <c r="F92" s="5">
        <v>0</v>
      </c>
      <c r="G92" s="5">
        <f t="shared" si="15"/>
        <v>0</v>
      </c>
    </row>
    <row r="93" spans="1:7" ht="10.5" thickBot="1" x14ac:dyDescent="0.4">
      <c r="A93" s="13"/>
      <c r="B93" s="5" t="s">
        <v>11</v>
      </c>
      <c r="C93" s="5"/>
      <c r="D93" s="5"/>
      <c r="E93" s="5"/>
      <c r="F93" s="5"/>
      <c r="G93" s="5"/>
    </row>
    <row r="94" spans="1:7" ht="10.5" thickBot="1" x14ac:dyDescent="0.4">
      <c r="A94" s="43" t="s">
        <v>177</v>
      </c>
      <c r="B94" s="44"/>
      <c r="C94" s="44"/>
      <c r="D94" s="44"/>
      <c r="E94" s="44"/>
      <c r="F94" s="45"/>
      <c r="G94" s="5">
        <f>SUM(G91:G93)</f>
        <v>0</v>
      </c>
    </row>
    <row r="95" spans="1:7" ht="10.5" thickBot="1" x14ac:dyDescent="0.4">
      <c r="A95" s="8" t="str">
        <f>'PI skaičiuoklė'!C39</f>
        <v>Veiksmas F2</v>
      </c>
      <c r="B95" s="4"/>
      <c r="C95" s="4"/>
      <c r="D95" s="4"/>
      <c r="E95" s="4"/>
      <c r="F95" s="4"/>
      <c r="G95" s="4"/>
    </row>
    <row r="96" spans="1:7" ht="10.5" thickBot="1" x14ac:dyDescent="0.4">
      <c r="A96" s="26"/>
      <c r="B96" s="5" t="s">
        <v>175</v>
      </c>
      <c r="C96" s="5">
        <v>0</v>
      </c>
      <c r="D96" s="5">
        <v>0</v>
      </c>
      <c r="E96" s="5">
        <v>0</v>
      </c>
      <c r="F96" s="5">
        <v>0</v>
      </c>
      <c r="G96" s="5">
        <f t="shared" ref="G96:G97" si="16">+C96*D96*E96*F96</f>
        <v>0</v>
      </c>
    </row>
    <row r="97" spans="1:7" ht="10.5" thickBot="1" x14ac:dyDescent="0.4">
      <c r="A97" s="13"/>
      <c r="B97" s="5" t="s">
        <v>176</v>
      </c>
      <c r="C97" s="5">
        <v>0</v>
      </c>
      <c r="D97" s="5">
        <v>0</v>
      </c>
      <c r="E97" s="5">
        <v>0</v>
      </c>
      <c r="F97" s="5">
        <v>0</v>
      </c>
      <c r="G97" s="5">
        <f t="shared" si="16"/>
        <v>0</v>
      </c>
    </row>
    <row r="98" spans="1:7" ht="10.5" thickBot="1" x14ac:dyDescent="0.4">
      <c r="A98" s="13"/>
      <c r="B98" s="5" t="s">
        <v>11</v>
      </c>
      <c r="C98" s="5"/>
      <c r="D98" s="5"/>
      <c r="E98" s="5"/>
      <c r="F98" s="5"/>
      <c r="G98" s="5"/>
    </row>
    <row r="99" spans="1:7" ht="10.5" thickBot="1" x14ac:dyDescent="0.4">
      <c r="A99" s="43" t="s">
        <v>178</v>
      </c>
      <c r="B99" s="44"/>
      <c r="C99" s="44"/>
      <c r="D99" s="44"/>
      <c r="E99" s="44"/>
      <c r="F99" s="45"/>
      <c r="G99" s="5">
        <f>SUM(G96:G98)</f>
        <v>0</v>
      </c>
    </row>
    <row r="100" spans="1:7" ht="10.5" thickBot="1" x14ac:dyDescent="0.4">
      <c r="A100" s="8" t="str">
        <f>'PI skaičiuoklė'!C40</f>
        <v>Veiksmas F3</v>
      </c>
      <c r="B100" s="39"/>
      <c r="C100" s="39"/>
      <c r="D100" s="39"/>
      <c r="E100" s="39"/>
      <c r="F100" s="39"/>
      <c r="G100" s="39"/>
    </row>
    <row r="101" spans="1:7" ht="10.5" thickBot="1" x14ac:dyDescent="0.4">
      <c r="A101" s="26"/>
      <c r="B101" s="5" t="s">
        <v>186</v>
      </c>
      <c r="C101" s="5">
        <v>0</v>
      </c>
      <c r="D101" s="5">
        <v>0</v>
      </c>
      <c r="E101" s="5">
        <v>0</v>
      </c>
      <c r="F101" s="5">
        <v>0</v>
      </c>
      <c r="G101" s="5">
        <f>+C101*D101*E101*F101</f>
        <v>0</v>
      </c>
    </row>
    <row r="102" spans="1:7" ht="10.5" thickBot="1" x14ac:dyDescent="0.4">
      <c r="A102" s="13"/>
      <c r="B102" s="5" t="s">
        <v>187</v>
      </c>
      <c r="C102" s="5">
        <v>0</v>
      </c>
      <c r="D102" s="5">
        <v>0</v>
      </c>
      <c r="E102" s="5">
        <v>0</v>
      </c>
      <c r="F102" s="5">
        <v>0</v>
      </c>
      <c r="G102" s="5">
        <f t="shared" ref="G102" si="17">+C102*D102*E102*F102</f>
        <v>0</v>
      </c>
    </row>
    <row r="103" spans="1:7" ht="10.5" thickBot="1" x14ac:dyDescent="0.4">
      <c r="A103" s="13"/>
      <c r="B103" s="5" t="s">
        <v>11</v>
      </c>
      <c r="C103" s="5"/>
      <c r="D103" s="5"/>
      <c r="E103" s="5"/>
      <c r="F103" s="5"/>
      <c r="G103" s="5"/>
    </row>
    <row r="104" spans="1:7" ht="10.5" thickBot="1" x14ac:dyDescent="0.4">
      <c r="A104" s="43" t="s">
        <v>180</v>
      </c>
      <c r="B104" s="44"/>
      <c r="C104" s="44"/>
      <c r="D104" s="44"/>
      <c r="E104" s="44"/>
      <c r="F104" s="45"/>
      <c r="G104" s="5">
        <f>SUM(G101:G103)</f>
        <v>0</v>
      </c>
    </row>
    <row r="105" spans="1:7" ht="10.5" thickBot="1" x14ac:dyDescent="0.4">
      <c r="A105" s="51" t="s">
        <v>179</v>
      </c>
      <c r="B105" s="52"/>
      <c r="C105" s="52"/>
      <c r="D105" s="52"/>
      <c r="E105" s="52"/>
      <c r="F105" s="53"/>
      <c r="G105" s="27">
        <f>SUM(G94,G99,G104)</f>
        <v>0</v>
      </c>
    </row>
    <row r="106" spans="1:7" x14ac:dyDescent="0.35">
      <c r="A106" s="28"/>
      <c r="B106" s="28"/>
      <c r="C106" s="28"/>
      <c r="D106" s="28"/>
      <c r="E106" s="28"/>
      <c r="F106" s="28"/>
      <c r="G106" s="29"/>
    </row>
    <row r="107" spans="1:7" x14ac:dyDescent="0.35">
      <c r="A107" s="28"/>
      <c r="B107" s="28"/>
      <c r="C107" s="28"/>
      <c r="D107" s="28"/>
      <c r="E107" s="28"/>
      <c r="F107" s="28"/>
      <c r="G107" s="29"/>
    </row>
    <row r="109" spans="1:7" ht="10.5" thickBot="1" x14ac:dyDescent="0.4"/>
    <row r="110" spans="1:7" ht="23.25" customHeight="1" thickBot="1" x14ac:dyDescent="0.4">
      <c r="A110" s="60" t="s">
        <v>76</v>
      </c>
      <c r="B110" s="61"/>
      <c r="C110" s="61"/>
      <c r="D110" s="61"/>
      <c r="E110" s="61"/>
      <c r="F110" s="61"/>
      <c r="G110" s="62"/>
    </row>
    <row r="111" spans="1:7" ht="67.5" customHeight="1" thickBot="1" x14ac:dyDescent="0.4">
      <c r="A111" s="31" t="s">
        <v>87</v>
      </c>
      <c r="B111" s="32" t="s">
        <v>19</v>
      </c>
      <c r="C111" s="32" t="s">
        <v>20</v>
      </c>
      <c r="D111" s="32" t="s">
        <v>77</v>
      </c>
      <c r="E111" s="32" t="s">
        <v>78</v>
      </c>
      <c r="F111" s="32" t="s">
        <v>21</v>
      </c>
      <c r="G111" s="32" t="s">
        <v>79</v>
      </c>
    </row>
    <row r="112" spans="1:7" ht="10.5" thickBot="1" x14ac:dyDescent="0.4">
      <c r="A112" s="33">
        <v>1</v>
      </c>
      <c r="B112" s="34">
        <v>2</v>
      </c>
      <c r="C112" s="33">
        <v>3</v>
      </c>
      <c r="D112" s="34">
        <v>4</v>
      </c>
      <c r="E112" s="33">
        <v>5</v>
      </c>
      <c r="F112" s="34">
        <v>6</v>
      </c>
      <c r="G112" s="33">
        <v>7</v>
      </c>
    </row>
    <row r="113" spans="1:7" ht="409.6" thickBot="1" x14ac:dyDescent="0.4">
      <c r="A113" s="24" t="str">
        <f>'PI skaičiuoklė'!B45</f>
        <v>4 straipsnis. 6 straipsnio pakeitimas
2. Papildyti 6 straipsnį 1(1) dalimi:
„1(1). Kartu su prašymu valdymo įmonės ar investicinės bendrovės-valdytojos licenciją siekiantis gauti juridinis asmuo turi pateikti: 
2) veiklos planą, kuriame:
c) nurodomas išsamus atitinkamų žmogiškųjų ir techninių išteklių, kuriuos valdymo įmonė ar investicinė bendrovė-valdytoja naudos savo veiklai vykdyti, aprašymas;
d) nurodoma informacija apie darbuotojus, faktiškai vykdančius valdymo įmonės ar investicinės bendrovės-valdytojos veiklą, įskaitant jų einamas pareigas, atliekamas funkcijas, pavaldumo ir atskaitomybės (hierarchinės) ryšius, atsakomybės sritis, kvalifikaciją ir laiko, kurį kiekvienas iš šių asmenų skiria kiekvienai atsakomybės sričiai, apžvalgą;
e) nurodoma informacija, kaip valdymo įmonė ar investicinė bendrovė-valdytoja užtikrins šio įstatymo laikymąsi ir atliks savo pareigas pagal šį įstatymą ir pagal Reglamento (ES) 2019/2088 3 straipsnio 1 dalį, 6 straipsnio 1 dalies a punktą ir 13 straipsnio 1 dalį, taip pat pateikiamas išsamus žmogiškųjų ir techninių išteklių, kuriuos valdymo įmonė ar investicinė bendrovė-valdytoja naudos šiems tikslams, aprašymas.“
3. Papildyti 6 straipsnį 2(1) dalimi:
„2(1). Be šio straipsnio 1 ir 1(1) dalyse nurodytų dokumentų, informacijos ir duomenų, privaloma priežiūros institucijai pateikti informaciją apie funkcijų perdavimo ir tolesnio perdavimo, įskaitant susitarimus, kuriais pavedama atlikti dalį valdymo funkcijų ar teikti dalį paslaugų, nurodytų šio įstatymo 4 straipsnio 1 dalyje, kitai įmonei (įgaliotiniui) tvarką pagal šio įstatymo 21 straipsnį. Pateikiama informacija turi apimti bent šiuos duomenis:
1) valdymo įmonės ar investicinės bendrovės-valdytojos pavadinimą ir juridinio asmens kodą; 
2) kiekvieno asmens, kuriam ketinama pavesti dalį valdymo įmonės ar investicinės bendrovės-valdytojos funkcijų, pavadinimą, juridinio asmens kodą, registruotą buveinę ir jo priežiūros instituciją, jeigu ji yra;
3) išsamų valdymo įmonės ar investicinės bendrovės-valdytojos darbuotojų, įskaitant jų funkcijų, kvalifikacijos, atsakomybės sričių ir pavaldumo ryšių bei techninių išteklių, kuriuos ji naudoja kasdienėms investicinių priemonių portfelio valdymo ar rizikos valdymo funkcijoms atlikti ir perduotų dalies valdymo funkcijų atlikimo ar paslaugų, nurodytų šio įstatymo 4 straipsnio 1 dalyje, teikimo stebėsenai vykdyti, aprašą;
4) informaciją apie kiekvieną kolektyvinio investavimo subjektą, kurį valdymo įmonė valdo arba ketina valdyti, – trumpą pavedamų investicinių priemonių portfelio valdymo funkcijų aprašymą, nurodant, ar šių funkcijų perdavimas yra dalinis ar visiškas, ir trumpą pavedamų rizikos valdymo funkcijų aprašymą, nurodant, ar šių funkcijų perdavimas yra dalinis ar visiškas;
5) periodinio išsamaus patikrinimo priemonių, kurias valdymo įmonė ar investicinė bendrovė-valdytoja ketina taikyti perduotų funkcijų atlikimo ar paslaugų teikimo stebėsenai vykdyti, aprašymą.“</v>
      </c>
      <c r="B113" s="4"/>
      <c r="C113" s="25"/>
      <c r="D113" s="25"/>
      <c r="E113" s="25"/>
      <c r="F113" s="25"/>
      <c r="G113" s="25"/>
    </row>
    <row r="114" spans="1:7" ht="10.5" thickBot="1" x14ac:dyDescent="0.4">
      <c r="A114" s="8" t="str">
        <f>'PI skaičiuoklė'!C46</f>
        <v>Dokumentų parengimas</v>
      </c>
      <c r="B114" s="4"/>
      <c r="C114" s="25"/>
      <c r="D114" s="25"/>
      <c r="E114" s="25"/>
      <c r="F114" s="25"/>
      <c r="G114" s="25"/>
    </row>
    <row r="115" spans="1:7" ht="40.5" thickBot="1" x14ac:dyDescent="0.4">
      <c r="A115" s="26"/>
      <c r="B115" s="5" t="s">
        <v>255</v>
      </c>
      <c r="C115" s="5">
        <v>1</v>
      </c>
      <c r="D115" s="5">
        <v>23.78</v>
      </c>
      <c r="E115" s="5">
        <v>2</v>
      </c>
      <c r="F115" s="5">
        <v>1</v>
      </c>
      <c r="G115" s="5">
        <f>+C115*D115*E115*F115</f>
        <v>47.56</v>
      </c>
    </row>
    <row r="116" spans="1:7" ht="20.5" thickBot="1" x14ac:dyDescent="0.4">
      <c r="A116" s="13"/>
      <c r="B116" s="5" t="s">
        <v>256</v>
      </c>
      <c r="C116" s="5">
        <v>2</v>
      </c>
      <c r="D116" s="5">
        <v>16.059999999999999</v>
      </c>
      <c r="E116" s="5">
        <v>14</v>
      </c>
      <c r="F116" s="5">
        <v>1</v>
      </c>
      <c r="G116" s="5">
        <f t="shared" ref="G116" si="18">+C116*D116*E116*F116</f>
        <v>449.67999999999995</v>
      </c>
    </row>
    <row r="117" spans="1:7" ht="10.5" thickBot="1" x14ac:dyDescent="0.4">
      <c r="A117" s="13"/>
      <c r="B117" s="5" t="s">
        <v>11</v>
      </c>
      <c r="C117" s="5"/>
      <c r="D117" s="5"/>
      <c r="E117" s="5"/>
      <c r="F117" s="5"/>
      <c r="G117" s="5"/>
    </row>
    <row r="118" spans="1:7" ht="10.5" thickBot="1" x14ac:dyDescent="0.4">
      <c r="A118" s="43" t="s">
        <v>80</v>
      </c>
      <c r="B118" s="44"/>
      <c r="C118" s="44"/>
      <c r="D118" s="44"/>
      <c r="E118" s="44"/>
      <c r="F118" s="45"/>
      <c r="G118" s="5">
        <f>SUM(G115:G117)</f>
        <v>497.23999999999995</v>
      </c>
    </row>
    <row r="119" spans="1:7" ht="10.5" thickBot="1" x14ac:dyDescent="0.4">
      <c r="A119" s="8" t="str">
        <f>'PI skaičiuoklė'!C47</f>
        <v>Veiksmas A2</v>
      </c>
      <c r="B119" s="39"/>
      <c r="C119" s="39"/>
      <c r="D119" s="39"/>
      <c r="E119" s="39"/>
      <c r="F119" s="39"/>
      <c r="G119" s="39"/>
    </row>
    <row r="120" spans="1:7" ht="10.5" thickBot="1" x14ac:dyDescent="0.4">
      <c r="A120" s="26"/>
      <c r="B120" s="5" t="s">
        <v>24</v>
      </c>
      <c r="C120" s="5">
        <v>0</v>
      </c>
      <c r="D120" s="5">
        <v>0</v>
      </c>
      <c r="E120" s="5">
        <v>0</v>
      </c>
      <c r="F120" s="5">
        <v>0</v>
      </c>
      <c r="G120" s="5">
        <f>+C120*D120*E120*F120</f>
        <v>0</v>
      </c>
    </row>
    <row r="121" spans="1:7" ht="10.5" thickBot="1" x14ac:dyDescent="0.4">
      <c r="A121" s="13"/>
      <c r="B121" s="5" t="s">
        <v>25</v>
      </c>
      <c r="C121" s="5">
        <v>0</v>
      </c>
      <c r="D121" s="5">
        <v>0</v>
      </c>
      <c r="E121" s="5">
        <v>0</v>
      </c>
      <c r="F121" s="5">
        <v>0</v>
      </c>
      <c r="G121" s="5">
        <f t="shared" ref="G121" si="19">+C121*D121*E121*F121</f>
        <v>0</v>
      </c>
    </row>
    <row r="122" spans="1:7" ht="10.5" thickBot="1" x14ac:dyDescent="0.4">
      <c r="A122" s="13"/>
      <c r="B122" s="5" t="s">
        <v>11</v>
      </c>
      <c r="C122" s="5"/>
      <c r="D122" s="5"/>
      <c r="E122" s="5"/>
      <c r="F122" s="5"/>
      <c r="G122" s="5"/>
    </row>
    <row r="123" spans="1:7" ht="10.5" thickBot="1" x14ac:dyDescent="0.4">
      <c r="A123" s="43" t="s">
        <v>81</v>
      </c>
      <c r="B123" s="44"/>
      <c r="C123" s="44"/>
      <c r="D123" s="44"/>
      <c r="E123" s="44"/>
      <c r="F123" s="45"/>
      <c r="G123" s="5">
        <f>SUM(G120:G122)</f>
        <v>0</v>
      </c>
    </row>
    <row r="124" spans="1:7" ht="10.5" thickBot="1" x14ac:dyDescent="0.4">
      <c r="A124" s="8" t="str">
        <f>'PI skaičiuoklė'!C48</f>
        <v>Veiksmas A3</v>
      </c>
      <c r="B124" s="39"/>
      <c r="C124" s="39"/>
      <c r="D124" s="39"/>
      <c r="E124" s="39"/>
      <c r="F124" s="39"/>
      <c r="G124" s="39"/>
    </row>
    <row r="125" spans="1:7" ht="10.5" thickBot="1" x14ac:dyDescent="0.4">
      <c r="A125" s="26"/>
      <c r="B125" s="5" t="s">
        <v>184</v>
      </c>
      <c r="C125" s="5">
        <v>0</v>
      </c>
      <c r="D125" s="5">
        <v>0</v>
      </c>
      <c r="E125" s="5">
        <v>0</v>
      </c>
      <c r="F125" s="5">
        <v>0</v>
      </c>
      <c r="G125" s="5">
        <f>+C125*D125*E125*F125</f>
        <v>0</v>
      </c>
    </row>
    <row r="126" spans="1:7" ht="10.5" thickBot="1" x14ac:dyDescent="0.4">
      <c r="A126" s="13"/>
      <c r="B126" s="5" t="s">
        <v>185</v>
      </c>
      <c r="C126" s="5">
        <v>0</v>
      </c>
      <c r="D126" s="5">
        <v>0</v>
      </c>
      <c r="E126" s="5">
        <v>0</v>
      </c>
      <c r="F126" s="5">
        <v>0</v>
      </c>
      <c r="G126" s="5">
        <f t="shared" ref="G126" si="20">+C126*D126*E126*F126</f>
        <v>0</v>
      </c>
    </row>
    <row r="127" spans="1:7" ht="10.5" thickBot="1" x14ac:dyDescent="0.4">
      <c r="A127" s="13"/>
      <c r="B127" s="5" t="s">
        <v>11</v>
      </c>
      <c r="C127" s="5"/>
      <c r="D127" s="5"/>
      <c r="E127" s="5"/>
      <c r="F127" s="5"/>
      <c r="G127" s="5"/>
    </row>
    <row r="128" spans="1:7" ht="10.5" thickBot="1" x14ac:dyDescent="0.4">
      <c r="A128" s="43" t="s">
        <v>147</v>
      </c>
      <c r="B128" s="44"/>
      <c r="C128" s="44"/>
      <c r="D128" s="44"/>
      <c r="E128" s="44"/>
      <c r="F128" s="45"/>
      <c r="G128" s="5">
        <f>SUM(G125:G127)</f>
        <v>0</v>
      </c>
    </row>
    <row r="129" spans="1:7" ht="10.5" thickBot="1" x14ac:dyDescent="0.4">
      <c r="A129" s="51" t="s">
        <v>82</v>
      </c>
      <c r="B129" s="52"/>
      <c r="C129" s="52"/>
      <c r="D129" s="52"/>
      <c r="E129" s="52"/>
      <c r="F129" s="53"/>
      <c r="G129" s="27">
        <f>SUM(G118,G123,G128)</f>
        <v>497.23999999999995</v>
      </c>
    </row>
    <row r="130" spans="1:7" ht="110.5" thickBot="1" x14ac:dyDescent="0.4">
      <c r="A130" s="24" t="str">
        <f>'PI skaičiuoklė'!B51</f>
        <v>4 straipsnis. 6 straipsnio pakeitimas
8. Papildyti 6 straipsnį 12(1) dalimi:
„12(1). Valdymo įmonė ar investicinė bendrovė-valdytoja turi informuoti priežiūros instituciją apie visus esminius po licencijos išdavimo atsiradusius pasikeitimus, susijusius su šiame straipsnyje nurodyta priežiūros institucijai pateikti privaloma informacija, prieš juos įgyvendindama.“</v>
      </c>
      <c r="B130" s="4"/>
      <c r="C130" s="4"/>
      <c r="D130" s="4"/>
      <c r="E130" s="4"/>
      <c r="F130" s="4"/>
      <c r="G130" s="4"/>
    </row>
    <row r="131" spans="1:7" ht="10.5" thickBot="1" x14ac:dyDescent="0.4">
      <c r="A131" s="8" t="str">
        <f>'PI skaičiuoklė'!C52</f>
        <v>Dokumentų parengimas</v>
      </c>
      <c r="B131" s="4"/>
      <c r="C131" s="4"/>
      <c r="D131" s="4"/>
      <c r="E131" s="4"/>
      <c r="F131" s="4"/>
      <c r="G131" s="4"/>
    </row>
    <row r="132" spans="1:7" ht="40.5" thickBot="1" x14ac:dyDescent="0.4">
      <c r="A132" s="26"/>
      <c r="B132" s="5" t="s">
        <v>255</v>
      </c>
      <c r="C132" s="5">
        <v>1</v>
      </c>
      <c r="D132" s="5">
        <v>23.78</v>
      </c>
      <c r="E132" s="5">
        <v>1</v>
      </c>
      <c r="F132" s="5">
        <v>1</v>
      </c>
      <c r="G132" s="5">
        <f t="shared" ref="G132:G133" si="21">+C132*D132*E132*F132</f>
        <v>23.78</v>
      </c>
    </row>
    <row r="133" spans="1:7" ht="20.5" thickBot="1" x14ac:dyDescent="0.4">
      <c r="A133" s="13"/>
      <c r="B133" s="5" t="s">
        <v>256</v>
      </c>
      <c r="C133" s="5">
        <v>1</v>
      </c>
      <c r="D133" s="5">
        <v>16.059999999999999</v>
      </c>
      <c r="E133" s="5">
        <v>1.5</v>
      </c>
      <c r="F133" s="5">
        <v>1</v>
      </c>
      <c r="G133" s="5">
        <f t="shared" si="21"/>
        <v>24.089999999999996</v>
      </c>
    </row>
    <row r="134" spans="1:7" ht="10.5" thickBot="1" x14ac:dyDescent="0.4">
      <c r="A134" s="13"/>
      <c r="B134" s="5" t="s">
        <v>11</v>
      </c>
      <c r="C134" s="5"/>
      <c r="D134" s="5"/>
      <c r="E134" s="5"/>
      <c r="F134" s="5"/>
      <c r="G134" s="5"/>
    </row>
    <row r="135" spans="1:7" ht="10.5" thickBot="1" x14ac:dyDescent="0.4">
      <c r="A135" s="43" t="s">
        <v>83</v>
      </c>
      <c r="B135" s="44"/>
      <c r="C135" s="44"/>
      <c r="D135" s="44"/>
      <c r="E135" s="44"/>
      <c r="F135" s="45"/>
      <c r="G135" s="5">
        <f>SUM(G132:G134)</f>
        <v>47.87</v>
      </c>
    </row>
    <row r="136" spans="1:7" ht="10.5" thickBot="1" x14ac:dyDescent="0.4">
      <c r="A136" s="8" t="str">
        <f>'PI skaičiuoklė'!C53</f>
        <v>Informavimas priežiūros instituciją</v>
      </c>
      <c r="B136" s="4"/>
      <c r="C136" s="4"/>
      <c r="D136" s="4"/>
      <c r="E136" s="4"/>
      <c r="F136" s="4"/>
      <c r="G136" s="4"/>
    </row>
    <row r="137" spans="1:7" ht="20.5" thickBot="1" x14ac:dyDescent="0.4">
      <c r="A137" s="26"/>
      <c r="B137" s="5" t="s">
        <v>256</v>
      </c>
      <c r="C137" s="5">
        <v>1</v>
      </c>
      <c r="D137" s="5">
        <v>16.059999999999999</v>
      </c>
      <c r="E137" s="5">
        <v>0.5</v>
      </c>
      <c r="F137" s="5">
        <v>1</v>
      </c>
      <c r="G137" s="5">
        <f t="shared" ref="G137:G138" si="22">+C137*D137*E137*F137</f>
        <v>8.0299999999999994</v>
      </c>
    </row>
    <row r="138" spans="1:7" ht="10.5" thickBot="1" x14ac:dyDescent="0.4">
      <c r="A138" s="13"/>
      <c r="B138" s="5" t="s">
        <v>29</v>
      </c>
      <c r="C138" s="5">
        <v>0</v>
      </c>
      <c r="D138" s="5">
        <v>0</v>
      </c>
      <c r="E138" s="5">
        <v>0</v>
      </c>
      <c r="F138" s="5">
        <v>0</v>
      </c>
      <c r="G138" s="5">
        <f t="shared" si="22"/>
        <v>0</v>
      </c>
    </row>
    <row r="139" spans="1:7" ht="10.5" thickBot="1" x14ac:dyDescent="0.4">
      <c r="A139" s="13"/>
      <c r="B139" s="5" t="s">
        <v>11</v>
      </c>
      <c r="C139" s="5"/>
      <c r="D139" s="5"/>
      <c r="E139" s="5"/>
      <c r="F139" s="5"/>
      <c r="G139" s="5"/>
    </row>
    <row r="140" spans="1:7" ht="10.5" thickBot="1" x14ac:dyDescent="0.4">
      <c r="A140" s="43" t="s">
        <v>84</v>
      </c>
      <c r="B140" s="44"/>
      <c r="C140" s="44"/>
      <c r="D140" s="44"/>
      <c r="E140" s="44"/>
      <c r="F140" s="45"/>
      <c r="G140" s="5">
        <f>SUM(G137:G139)</f>
        <v>8.0299999999999994</v>
      </c>
    </row>
    <row r="141" spans="1:7" ht="10.5" thickBot="1" x14ac:dyDescent="0.4">
      <c r="A141" s="8" t="str">
        <f>'PI skaičiuoklė'!C54</f>
        <v>Veiksmas B3</v>
      </c>
      <c r="B141" s="39"/>
      <c r="C141" s="39"/>
      <c r="D141" s="39"/>
      <c r="E141" s="39"/>
      <c r="F141" s="39"/>
      <c r="G141" s="39"/>
    </row>
    <row r="142" spans="1:7" ht="10.5" thickBot="1" x14ac:dyDescent="0.4">
      <c r="A142" s="26"/>
      <c r="B142" s="5" t="s">
        <v>182</v>
      </c>
      <c r="C142" s="5">
        <v>0</v>
      </c>
      <c r="D142" s="5">
        <v>0</v>
      </c>
      <c r="E142" s="5">
        <v>0</v>
      </c>
      <c r="F142" s="5">
        <v>0</v>
      </c>
      <c r="G142" s="5">
        <f>+C142*D142*E142*F142</f>
        <v>0</v>
      </c>
    </row>
    <row r="143" spans="1:7" ht="10.5" thickBot="1" x14ac:dyDescent="0.4">
      <c r="A143" s="13"/>
      <c r="B143" s="5" t="s">
        <v>183</v>
      </c>
      <c r="C143" s="5">
        <v>0</v>
      </c>
      <c r="D143" s="5">
        <v>0</v>
      </c>
      <c r="E143" s="5">
        <v>0</v>
      </c>
      <c r="F143" s="5">
        <v>0</v>
      </c>
      <c r="G143" s="5">
        <f t="shared" ref="G143" si="23">+C143*D143*E143*F143</f>
        <v>0</v>
      </c>
    </row>
    <row r="144" spans="1:7" ht="10.5" thickBot="1" x14ac:dyDescent="0.4">
      <c r="A144" s="13"/>
      <c r="B144" s="5" t="s">
        <v>11</v>
      </c>
      <c r="C144" s="5"/>
      <c r="D144" s="5"/>
      <c r="E144" s="5"/>
      <c r="F144" s="5"/>
      <c r="G144" s="5"/>
    </row>
    <row r="145" spans="1:9" ht="10.5" thickBot="1" x14ac:dyDescent="0.4">
      <c r="A145" s="43" t="s">
        <v>181</v>
      </c>
      <c r="B145" s="44"/>
      <c r="C145" s="44"/>
      <c r="D145" s="44"/>
      <c r="E145" s="44"/>
      <c r="F145" s="45"/>
      <c r="G145" s="5">
        <f>SUM(G142:G144)</f>
        <v>0</v>
      </c>
    </row>
    <row r="146" spans="1:9" ht="10.5" thickBot="1" x14ac:dyDescent="0.4">
      <c r="A146" s="51" t="s">
        <v>85</v>
      </c>
      <c r="B146" s="52"/>
      <c r="C146" s="52"/>
      <c r="D146" s="52"/>
      <c r="E146" s="52"/>
      <c r="F146" s="53"/>
      <c r="G146" s="27">
        <f>SUM(G135,G140,G145)</f>
        <v>55.9</v>
      </c>
    </row>
    <row r="147" spans="1:9" ht="250.5" thickBot="1" x14ac:dyDescent="0.4">
      <c r="A147" s="24" t="str">
        <f>'PI skaičiuoklė'!B57</f>
        <v xml:space="preserve">8 straipsnis. Įstatymo papildymas 11(1) straipsniu 
Papildyti Įstatymą 11(1) straipsniu:
„11(1) straipsnis. Likvidumo valdymo priemonės ir jų taikymo sąlygos
2. Valdymo įmonė pasirenka bent dvi tinkamas likvidumo valdymo priemones iš šio straipsnio 1 dalies 2–8 punktuose nuodytų priemonių, atsižvelgdama į šių priemonių tinkamumą taikyti jos valdomo kolektyvinio investavimo subjekto pasirinktai investavimo strategijai, likvidumo pobūdžiui ir išpirkimo politikai. Valdymo įmonė įtraukia pasirinktas likvidumo valdymo priemones į kolektyvinio investavimo subjekto steigimo dokumentus, kad galėtų jas taikyti atsižvelgdama į konkretaus kolektyvinio investavimo subjekto investuotojų interesus. Valdymo įmonės pasirinktos likvidumo valdymo priemonės negali būti tik šio straipsnio 1 dalies 5 ir 6 punktuose nurodytos priemonės.  </v>
      </c>
      <c r="B147" s="4"/>
      <c r="C147" s="4"/>
      <c r="D147" s="4"/>
      <c r="E147" s="4"/>
      <c r="F147" s="4"/>
      <c r="G147" s="4"/>
    </row>
    <row r="148" spans="1:9" ht="10.5" thickBot="1" x14ac:dyDescent="0.4">
      <c r="A148" s="8" t="str">
        <f>'PI skaičiuoklė'!C58</f>
        <v>Dokumentų parengimas</v>
      </c>
      <c r="B148" s="4"/>
      <c r="C148" s="4"/>
      <c r="D148" s="4"/>
      <c r="E148" s="4"/>
      <c r="F148" s="4"/>
      <c r="G148" s="4"/>
    </row>
    <row r="149" spans="1:9" ht="40.5" thickBot="1" x14ac:dyDescent="0.4">
      <c r="A149" s="26"/>
      <c r="B149" s="5" t="s">
        <v>255</v>
      </c>
      <c r="C149" s="5">
        <v>1</v>
      </c>
      <c r="D149" s="5">
        <v>23.78</v>
      </c>
      <c r="E149" s="10">
        <v>2</v>
      </c>
      <c r="F149" s="5">
        <v>1</v>
      </c>
      <c r="G149" s="5">
        <f t="shared" ref="G149:G150" si="24">+C149*D149*E149*F149</f>
        <v>47.56</v>
      </c>
      <c r="I149" s="42"/>
    </row>
    <row r="150" spans="1:9" ht="20.5" thickBot="1" x14ac:dyDescent="0.4">
      <c r="A150" s="13"/>
      <c r="B150" s="5" t="s">
        <v>256</v>
      </c>
      <c r="C150" s="5">
        <v>2</v>
      </c>
      <c r="D150" s="5">
        <v>16.059999999999999</v>
      </c>
      <c r="E150" s="10">
        <v>6</v>
      </c>
      <c r="F150" s="5">
        <v>1</v>
      </c>
      <c r="G150" s="5">
        <f t="shared" si="24"/>
        <v>192.71999999999997</v>
      </c>
    </row>
    <row r="151" spans="1:9" ht="10.5" thickBot="1" x14ac:dyDescent="0.4">
      <c r="A151" s="13"/>
      <c r="B151" s="5" t="s">
        <v>11</v>
      </c>
      <c r="C151" s="5"/>
      <c r="D151" s="5"/>
      <c r="E151" s="5"/>
      <c r="F151" s="5"/>
      <c r="G151" s="5"/>
    </row>
    <row r="152" spans="1:9" ht="10.5" thickBot="1" x14ac:dyDescent="0.4">
      <c r="A152" s="43" t="s">
        <v>153</v>
      </c>
      <c r="B152" s="44"/>
      <c r="C152" s="44"/>
      <c r="D152" s="44"/>
      <c r="E152" s="44"/>
      <c r="F152" s="45"/>
      <c r="G152" s="5">
        <f>SUM(G149:G151)</f>
        <v>240.27999999999997</v>
      </c>
    </row>
    <row r="153" spans="1:9" ht="10.5" thickBot="1" x14ac:dyDescent="0.4">
      <c r="A153" s="8" t="str">
        <f>'PI skaičiuoklė'!C59</f>
        <v>Veiksmas C2</v>
      </c>
      <c r="B153" s="4"/>
      <c r="C153" s="4"/>
      <c r="D153" s="4"/>
      <c r="E153" s="4"/>
      <c r="F153" s="4"/>
      <c r="G153" s="4"/>
    </row>
    <row r="154" spans="1:9" ht="10.5" thickBot="1" x14ac:dyDescent="0.4">
      <c r="A154" s="26"/>
      <c r="B154" s="5" t="s">
        <v>151</v>
      </c>
      <c r="C154" s="5">
        <v>0</v>
      </c>
      <c r="D154" s="5">
        <v>0</v>
      </c>
      <c r="E154" s="5">
        <v>0</v>
      </c>
      <c r="F154" s="5">
        <v>0</v>
      </c>
      <c r="G154" s="5">
        <f t="shared" ref="G154:G155" si="25">+C154*D154*E154*F154</f>
        <v>0</v>
      </c>
    </row>
    <row r="155" spans="1:9" ht="10.5" thickBot="1" x14ac:dyDescent="0.4">
      <c r="A155" s="13"/>
      <c r="B155" s="5" t="s">
        <v>152</v>
      </c>
      <c r="C155" s="5">
        <v>0</v>
      </c>
      <c r="D155" s="5">
        <v>0</v>
      </c>
      <c r="E155" s="5">
        <v>0</v>
      </c>
      <c r="F155" s="5">
        <v>0</v>
      </c>
      <c r="G155" s="5">
        <f t="shared" si="25"/>
        <v>0</v>
      </c>
    </row>
    <row r="156" spans="1:9" ht="10.5" thickBot="1" x14ac:dyDescent="0.4">
      <c r="A156" s="13"/>
      <c r="B156" s="5" t="s">
        <v>11</v>
      </c>
      <c r="C156" s="5"/>
      <c r="D156" s="5"/>
      <c r="E156" s="5"/>
      <c r="F156" s="5"/>
      <c r="G156" s="5"/>
    </row>
    <row r="157" spans="1:9" ht="10.5" thickBot="1" x14ac:dyDescent="0.4">
      <c r="A157" s="43" t="s">
        <v>154</v>
      </c>
      <c r="B157" s="44"/>
      <c r="C157" s="44"/>
      <c r="D157" s="44"/>
      <c r="E157" s="44"/>
      <c r="F157" s="45"/>
      <c r="G157" s="5">
        <f>SUM(G154:G156)</f>
        <v>0</v>
      </c>
    </row>
    <row r="158" spans="1:9" ht="10.5" thickBot="1" x14ac:dyDescent="0.4">
      <c r="A158" s="8" t="str">
        <f>'PI skaičiuoklė'!C60</f>
        <v>Veiksmas C3</v>
      </c>
      <c r="B158" s="39"/>
      <c r="C158" s="39"/>
      <c r="D158" s="39"/>
      <c r="E158" s="39"/>
      <c r="F158" s="39"/>
      <c r="G158" s="39"/>
    </row>
    <row r="159" spans="1:9" ht="10.5" thickBot="1" x14ac:dyDescent="0.4">
      <c r="A159" s="26"/>
      <c r="B159" s="5" t="s">
        <v>189</v>
      </c>
      <c r="C159" s="5">
        <v>0</v>
      </c>
      <c r="D159" s="5">
        <v>0</v>
      </c>
      <c r="E159" s="5">
        <v>0</v>
      </c>
      <c r="F159" s="5">
        <v>0</v>
      </c>
      <c r="G159" s="5">
        <f>+C159*D159*E159*F159</f>
        <v>0</v>
      </c>
    </row>
    <row r="160" spans="1:9" ht="10.5" thickBot="1" x14ac:dyDescent="0.4">
      <c r="A160" s="13"/>
      <c r="B160" s="5" t="s">
        <v>190</v>
      </c>
      <c r="C160" s="5">
        <v>0</v>
      </c>
      <c r="D160" s="5">
        <v>0</v>
      </c>
      <c r="E160" s="5">
        <v>0</v>
      </c>
      <c r="F160" s="5">
        <v>0</v>
      </c>
      <c r="G160" s="5">
        <f t="shared" ref="G160" si="26">+C160*D160*E160*F160</f>
        <v>0</v>
      </c>
    </row>
    <row r="161" spans="1:7" ht="10.5" thickBot="1" x14ac:dyDescent="0.4">
      <c r="A161" s="13"/>
      <c r="B161" s="5" t="s">
        <v>11</v>
      </c>
      <c r="C161" s="5"/>
      <c r="D161" s="5"/>
      <c r="E161" s="5"/>
      <c r="F161" s="5"/>
      <c r="G161" s="5"/>
    </row>
    <row r="162" spans="1:7" ht="10.5" thickBot="1" x14ac:dyDescent="0.4">
      <c r="A162" s="43" t="s">
        <v>191</v>
      </c>
      <c r="B162" s="44"/>
      <c r="C162" s="44"/>
      <c r="D162" s="44"/>
      <c r="E162" s="44"/>
      <c r="F162" s="45"/>
      <c r="G162" s="5">
        <f>SUM(G159:G161)</f>
        <v>0</v>
      </c>
    </row>
    <row r="163" spans="1:7" ht="10.5" thickBot="1" x14ac:dyDescent="0.4">
      <c r="A163" s="51" t="s">
        <v>163</v>
      </c>
      <c r="B163" s="52"/>
      <c r="C163" s="52"/>
      <c r="D163" s="52"/>
      <c r="E163" s="52"/>
      <c r="F163" s="53"/>
      <c r="G163" s="27">
        <f>SUM(G152,G157,G162)</f>
        <v>240.27999999999997</v>
      </c>
    </row>
    <row r="164" spans="1:7" ht="210.5" thickBot="1" x14ac:dyDescent="0.4">
      <c r="A164" s="24" t="str">
        <f>'PI skaičiuoklė'!B63</f>
        <v>8 straipsnis. Įstatymo papildymas 11(1) straipsniu 
Papildyti Įstatymą 11(1) straipsniu:
„11(1) straipsnis. Likvidumo valdymo priemonės ir jų taikymo sąlygos
4. Valdymo įmonė įgyvendina išsamią bet kurios pasirinktos likvidumo valdymo priemonės taikymo ir taikymo sustabdymo politiką ir procedūras, taip pat nustato šių priemonių taikymo ir administravimo tvarką. Valdymo įmonė apie pasirinktas šio straipsnio 2 ir 3 dalyse nurodytas priemones ir jų taikymo bei taikymo sustabdymo politiką ir procedūras bei šių priemonių taikymo ir administravimo tvarką nedelsdama, ne vėliau kaip per 3 darbo dienas nuo konkrečių likvidumo valdymo priemonių pasirinkimo dienos, praneša priežiūros institucijai.</v>
      </c>
      <c r="B164" s="4"/>
      <c r="C164" s="4"/>
      <c r="D164" s="4"/>
      <c r="E164" s="4"/>
      <c r="F164" s="4"/>
      <c r="G164" s="4"/>
    </row>
    <row r="165" spans="1:7" ht="10.5" thickBot="1" x14ac:dyDescent="0.4">
      <c r="A165" s="8" t="str">
        <f>'PI skaičiuoklė'!C64</f>
        <v>Dokumentų parengimas</v>
      </c>
      <c r="B165" s="4"/>
      <c r="C165" s="4"/>
      <c r="D165" s="4"/>
      <c r="E165" s="4"/>
      <c r="F165" s="4"/>
      <c r="G165" s="4"/>
    </row>
    <row r="166" spans="1:7" ht="40.5" thickBot="1" x14ac:dyDescent="0.4">
      <c r="A166" s="26"/>
      <c r="B166" s="5" t="s">
        <v>255</v>
      </c>
      <c r="C166" s="5">
        <v>1</v>
      </c>
      <c r="D166" s="5">
        <v>23.78</v>
      </c>
      <c r="E166" s="5">
        <v>3.5</v>
      </c>
      <c r="F166" s="5">
        <v>1</v>
      </c>
      <c r="G166" s="5">
        <f t="shared" ref="G166:G167" si="27">+C166*D166*E166*F166</f>
        <v>83.23</v>
      </c>
    </row>
    <row r="167" spans="1:7" ht="20.5" thickBot="1" x14ac:dyDescent="0.4">
      <c r="A167" s="13"/>
      <c r="B167" s="5" t="s">
        <v>256</v>
      </c>
      <c r="C167" s="5">
        <v>1</v>
      </c>
      <c r="D167" s="5">
        <v>16.059999999999999</v>
      </c>
      <c r="E167" s="5">
        <v>12</v>
      </c>
      <c r="F167" s="5">
        <v>1</v>
      </c>
      <c r="G167" s="5">
        <f t="shared" si="27"/>
        <v>192.71999999999997</v>
      </c>
    </row>
    <row r="168" spans="1:7" ht="10.5" thickBot="1" x14ac:dyDescent="0.4">
      <c r="A168" s="13"/>
      <c r="B168" s="5" t="s">
        <v>11</v>
      </c>
      <c r="C168" s="5"/>
      <c r="D168" s="5"/>
      <c r="E168" s="5"/>
      <c r="F168" s="5"/>
      <c r="G168" s="5"/>
    </row>
    <row r="169" spans="1:7" ht="10.5" thickBot="1" x14ac:dyDescent="0.4">
      <c r="A169" s="43" t="s">
        <v>156</v>
      </c>
      <c r="B169" s="44"/>
      <c r="C169" s="44"/>
      <c r="D169" s="44"/>
      <c r="E169" s="44"/>
      <c r="F169" s="45"/>
      <c r="G169" s="5">
        <f>SUM(G166:G168)</f>
        <v>275.95</v>
      </c>
    </row>
    <row r="170" spans="1:7" ht="10.5" thickBot="1" x14ac:dyDescent="0.4">
      <c r="A170" s="8" t="str">
        <f>'PI skaičiuoklė'!C65</f>
        <v>Informavimas priežiūros instituciją</v>
      </c>
      <c r="B170" s="4"/>
      <c r="C170" s="4"/>
      <c r="D170" s="4"/>
      <c r="E170" s="4"/>
      <c r="F170" s="4"/>
      <c r="G170" s="4"/>
    </row>
    <row r="171" spans="1:7" ht="20.5" thickBot="1" x14ac:dyDescent="0.4">
      <c r="A171" s="26"/>
      <c r="B171" s="5" t="s">
        <v>256</v>
      </c>
      <c r="C171" s="5">
        <v>1</v>
      </c>
      <c r="D171" s="5">
        <v>16.059999999999999</v>
      </c>
      <c r="E171" s="5">
        <v>0.5</v>
      </c>
      <c r="F171" s="5">
        <v>1</v>
      </c>
      <c r="G171" s="5">
        <f t="shared" ref="G171:G172" si="28">+C171*D171*E171*F171</f>
        <v>8.0299999999999994</v>
      </c>
    </row>
    <row r="172" spans="1:7" ht="10.5" thickBot="1" x14ac:dyDescent="0.4">
      <c r="A172" s="13"/>
      <c r="B172" s="5" t="s">
        <v>162</v>
      </c>
      <c r="C172" s="5">
        <v>0</v>
      </c>
      <c r="D172" s="5">
        <v>0</v>
      </c>
      <c r="E172" s="5">
        <v>0</v>
      </c>
      <c r="F172" s="5">
        <v>0</v>
      </c>
      <c r="G172" s="5">
        <f t="shared" si="28"/>
        <v>0</v>
      </c>
    </row>
    <row r="173" spans="1:7" ht="10.5" thickBot="1" x14ac:dyDescent="0.4">
      <c r="A173" s="13"/>
      <c r="B173" s="5" t="s">
        <v>11</v>
      </c>
      <c r="C173" s="5"/>
      <c r="D173" s="5"/>
      <c r="E173" s="5"/>
      <c r="F173" s="5"/>
      <c r="G173" s="5"/>
    </row>
    <row r="174" spans="1:7" ht="10.5" thickBot="1" x14ac:dyDescent="0.4">
      <c r="A174" s="43" t="s">
        <v>157</v>
      </c>
      <c r="B174" s="44"/>
      <c r="C174" s="44"/>
      <c r="D174" s="44"/>
      <c r="E174" s="44"/>
      <c r="F174" s="45"/>
      <c r="G174" s="5">
        <f>SUM(G171:G173)</f>
        <v>8.0299999999999994</v>
      </c>
    </row>
    <row r="175" spans="1:7" ht="10.5" thickBot="1" x14ac:dyDescent="0.4">
      <c r="A175" s="8" t="str">
        <f>'PI skaičiuoklė'!C66</f>
        <v>Veiksmas D3</v>
      </c>
      <c r="B175" s="39"/>
      <c r="C175" s="39"/>
      <c r="D175" s="39"/>
      <c r="E175" s="39"/>
      <c r="F175" s="39"/>
      <c r="G175" s="39"/>
    </row>
    <row r="176" spans="1:7" ht="10.5" thickBot="1" x14ac:dyDescent="0.4">
      <c r="A176" s="26"/>
      <c r="B176" s="5" t="s">
        <v>192</v>
      </c>
      <c r="C176" s="5">
        <v>0</v>
      </c>
      <c r="D176" s="5">
        <v>0</v>
      </c>
      <c r="E176" s="5">
        <v>0</v>
      </c>
      <c r="F176" s="5">
        <v>0</v>
      </c>
      <c r="G176" s="5">
        <f>+C176*D176*E176*F176</f>
        <v>0</v>
      </c>
    </row>
    <row r="177" spans="1:9" ht="10.5" thickBot="1" x14ac:dyDescent="0.4">
      <c r="A177" s="13"/>
      <c r="B177" s="5" t="s">
        <v>193</v>
      </c>
      <c r="C177" s="5">
        <v>0</v>
      </c>
      <c r="D177" s="5">
        <v>0</v>
      </c>
      <c r="E177" s="5">
        <v>0</v>
      </c>
      <c r="F177" s="5">
        <v>0</v>
      </c>
      <c r="G177" s="5">
        <f t="shared" ref="G177" si="29">+C177*D177*E177*F177</f>
        <v>0</v>
      </c>
    </row>
    <row r="178" spans="1:9" ht="10.5" thickBot="1" x14ac:dyDescent="0.4">
      <c r="A178" s="13"/>
      <c r="B178" s="5" t="s">
        <v>11</v>
      </c>
      <c r="C178" s="5"/>
      <c r="D178" s="5"/>
      <c r="E178" s="5"/>
      <c r="F178" s="5"/>
      <c r="G178" s="5"/>
    </row>
    <row r="179" spans="1:9" ht="10.5" thickBot="1" x14ac:dyDescent="0.4">
      <c r="A179" s="43" t="s">
        <v>194</v>
      </c>
      <c r="B179" s="44"/>
      <c r="C179" s="44"/>
      <c r="D179" s="44"/>
      <c r="E179" s="44"/>
      <c r="F179" s="45"/>
      <c r="G179" s="5">
        <f>SUM(G176:G178)</f>
        <v>0</v>
      </c>
    </row>
    <row r="180" spans="1:9" ht="10.5" thickBot="1" x14ac:dyDescent="0.4">
      <c r="A180" s="51" t="s">
        <v>164</v>
      </c>
      <c r="B180" s="52"/>
      <c r="C180" s="52"/>
      <c r="D180" s="52"/>
      <c r="E180" s="52"/>
      <c r="F180" s="53"/>
      <c r="G180" s="27">
        <f>SUM(G169,G174,G179)</f>
        <v>283.97999999999996</v>
      </c>
    </row>
    <row r="181" spans="1:9" ht="30.5" thickBot="1" x14ac:dyDescent="0.4">
      <c r="A181" s="24" t="str">
        <f>'PI skaičiuoklė'!B69</f>
        <v>10 straipsnis. 27 straipsnio pakeitimas
Papildyti 27 straipsnį 6 punktu:
„6) veiklos ataskaitą.“</v>
      </c>
      <c r="B181" s="4"/>
      <c r="C181" s="4"/>
      <c r="D181" s="4"/>
      <c r="E181" s="4"/>
      <c r="F181" s="4"/>
      <c r="G181" s="4"/>
    </row>
    <row r="182" spans="1:9" ht="10.5" thickBot="1" x14ac:dyDescent="0.4">
      <c r="A182" s="8" t="str">
        <f>'PI skaičiuoklė'!C70</f>
        <v>Dokumentų parengimas</v>
      </c>
      <c r="B182" s="4"/>
      <c r="C182" s="4"/>
      <c r="D182" s="4"/>
      <c r="E182" s="4"/>
      <c r="F182" s="4"/>
      <c r="G182" s="4"/>
    </row>
    <row r="183" spans="1:9" ht="40.5" thickBot="1" x14ac:dyDescent="0.4">
      <c r="A183" s="26"/>
      <c r="B183" s="5" t="s">
        <v>255</v>
      </c>
      <c r="C183" s="5">
        <v>1</v>
      </c>
      <c r="D183" s="5">
        <v>23.78</v>
      </c>
      <c r="E183" s="5">
        <v>1</v>
      </c>
      <c r="F183" s="5">
        <v>1</v>
      </c>
      <c r="G183" s="5">
        <f t="shared" ref="G183:G184" si="30">+C183*D183*E183*F183</f>
        <v>23.78</v>
      </c>
    </row>
    <row r="184" spans="1:9" ht="20.5" thickBot="1" x14ac:dyDescent="0.4">
      <c r="A184" s="13"/>
      <c r="B184" s="5" t="s">
        <v>256</v>
      </c>
      <c r="C184" s="10">
        <v>2</v>
      </c>
      <c r="D184" s="5">
        <v>16.059999999999999</v>
      </c>
      <c r="E184" s="10">
        <v>5</v>
      </c>
      <c r="F184" s="5">
        <v>1</v>
      </c>
      <c r="G184" s="5">
        <f t="shared" si="30"/>
        <v>160.6</v>
      </c>
      <c r="I184" s="42"/>
    </row>
    <row r="185" spans="1:9" ht="10.5" thickBot="1" x14ac:dyDescent="0.4">
      <c r="A185" s="13"/>
      <c r="B185" s="5" t="s">
        <v>11</v>
      </c>
      <c r="C185" s="5"/>
      <c r="D185" s="5"/>
      <c r="E185" s="5"/>
      <c r="F185" s="5"/>
      <c r="G185" s="5"/>
    </row>
    <row r="186" spans="1:9" ht="10.5" thickBot="1" x14ac:dyDescent="0.4">
      <c r="A186" s="43" t="s">
        <v>169</v>
      </c>
      <c r="B186" s="44"/>
      <c r="C186" s="44"/>
      <c r="D186" s="44"/>
      <c r="E186" s="44"/>
      <c r="F186" s="45"/>
      <c r="G186" s="5">
        <f>SUM(G183:G185)</f>
        <v>184.38</v>
      </c>
    </row>
    <row r="187" spans="1:9" ht="10.5" thickBot="1" x14ac:dyDescent="0.4">
      <c r="A187" s="8" t="str">
        <f>'PI skaičiuoklė'!C71</f>
        <v>Veiksmas E2</v>
      </c>
      <c r="B187" s="4"/>
      <c r="C187" s="4"/>
      <c r="D187" s="4"/>
      <c r="E187" s="4"/>
      <c r="F187" s="4"/>
      <c r="G187" s="4"/>
    </row>
    <row r="188" spans="1:9" ht="10.5" thickBot="1" x14ac:dyDescent="0.4">
      <c r="A188" s="26"/>
      <c r="B188" s="5" t="s">
        <v>168</v>
      </c>
      <c r="C188" s="5">
        <v>0</v>
      </c>
      <c r="D188" s="5">
        <v>0</v>
      </c>
      <c r="E188" s="5">
        <v>0</v>
      </c>
      <c r="F188" s="5">
        <v>0</v>
      </c>
      <c r="G188" s="5">
        <f t="shared" ref="G188:G189" si="31">+C188*D188*E188*F188</f>
        <v>0</v>
      </c>
    </row>
    <row r="189" spans="1:9" ht="10.5" thickBot="1" x14ac:dyDescent="0.4">
      <c r="A189" s="13"/>
      <c r="B189" s="5" t="s">
        <v>167</v>
      </c>
      <c r="C189" s="5">
        <v>0</v>
      </c>
      <c r="D189" s="5">
        <v>0</v>
      </c>
      <c r="E189" s="5">
        <v>0</v>
      </c>
      <c r="F189" s="5">
        <v>0</v>
      </c>
      <c r="G189" s="5">
        <f t="shared" si="31"/>
        <v>0</v>
      </c>
    </row>
    <row r="190" spans="1:9" ht="10.5" thickBot="1" x14ac:dyDescent="0.4">
      <c r="A190" s="13"/>
      <c r="B190" s="5" t="s">
        <v>11</v>
      </c>
      <c r="C190" s="5"/>
      <c r="D190" s="5"/>
      <c r="E190" s="5"/>
      <c r="F190" s="5"/>
      <c r="G190" s="5"/>
    </row>
    <row r="191" spans="1:9" ht="10.5" thickBot="1" x14ac:dyDescent="0.4">
      <c r="A191" s="43" t="s">
        <v>170</v>
      </c>
      <c r="B191" s="44"/>
      <c r="C191" s="44"/>
      <c r="D191" s="44"/>
      <c r="E191" s="44"/>
      <c r="F191" s="45"/>
      <c r="G191" s="5">
        <f>SUM(G188:G190)</f>
        <v>0</v>
      </c>
    </row>
    <row r="192" spans="1:9" ht="10.5" thickBot="1" x14ac:dyDescent="0.4">
      <c r="A192" s="8" t="str">
        <f>'PI skaičiuoklė'!C72</f>
        <v>Veiksmas E3</v>
      </c>
      <c r="B192" s="39"/>
      <c r="C192" s="39"/>
      <c r="D192" s="39"/>
      <c r="E192" s="39"/>
      <c r="F192" s="39"/>
      <c r="G192" s="39"/>
    </row>
    <row r="193" spans="1:9" ht="10.5" thickBot="1" x14ac:dyDescent="0.4">
      <c r="A193" s="26"/>
      <c r="B193" s="5" t="s">
        <v>195</v>
      </c>
      <c r="C193" s="5">
        <v>0</v>
      </c>
      <c r="D193" s="5">
        <v>0</v>
      </c>
      <c r="E193" s="5">
        <v>0</v>
      </c>
      <c r="F193" s="5">
        <v>0</v>
      </c>
      <c r="G193" s="5">
        <f>+C193*D193*E193*F193</f>
        <v>0</v>
      </c>
    </row>
    <row r="194" spans="1:9" ht="10.5" thickBot="1" x14ac:dyDescent="0.4">
      <c r="A194" s="13"/>
      <c r="B194" s="5" t="s">
        <v>196</v>
      </c>
      <c r="C194" s="5">
        <v>0</v>
      </c>
      <c r="D194" s="5">
        <v>0</v>
      </c>
      <c r="E194" s="5">
        <v>0</v>
      </c>
      <c r="F194" s="5">
        <v>0</v>
      </c>
      <c r="G194" s="5">
        <f t="shared" ref="G194" si="32">+C194*D194*E194*F194</f>
        <v>0</v>
      </c>
    </row>
    <row r="195" spans="1:9" ht="10.5" thickBot="1" x14ac:dyDescent="0.4">
      <c r="A195" s="13"/>
      <c r="B195" s="5" t="s">
        <v>11</v>
      </c>
      <c r="C195" s="5"/>
      <c r="D195" s="5"/>
      <c r="E195" s="5"/>
      <c r="F195" s="5"/>
      <c r="G195" s="5"/>
    </row>
    <row r="196" spans="1:9" ht="10.5" thickBot="1" x14ac:dyDescent="0.4">
      <c r="A196" s="43" t="s">
        <v>197</v>
      </c>
      <c r="B196" s="44"/>
      <c r="C196" s="44"/>
      <c r="D196" s="44"/>
      <c r="E196" s="44"/>
      <c r="F196" s="45"/>
      <c r="G196" s="5">
        <f>SUM(G193:G195)</f>
        <v>0</v>
      </c>
    </row>
    <row r="197" spans="1:9" ht="10.5" thickBot="1" x14ac:dyDescent="0.4">
      <c r="A197" s="51" t="s">
        <v>172</v>
      </c>
      <c r="B197" s="52"/>
      <c r="C197" s="52"/>
      <c r="D197" s="52"/>
      <c r="E197" s="52"/>
      <c r="F197" s="53"/>
      <c r="G197" s="27">
        <f>SUM(G186,G191,G196)</f>
        <v>184.38</v>
      </c>
    </row>
    <row r="198" spans="1:9" ht="170.5" thickBot="1" x14ac:dyDescent="0.4">
      <c r="A198" s="24" t="str">
        <f>'PI skaičiuoklė'!B75</f>
        <v xml:space="preserve">11 straipsnis. 28 straipsnio pakeitimas
1. Papildyti 28 straipsnį 3(1) dalimi:
„3(1). Valdymo įmonė priežiūros institucijos nustatyta tvarka ir apimtimi teikia jai veiklos ataskaitą, kurioje, be kita ko, nurodo rinkas, kurių nare ji yra ar kuriose ji aktyviai prekiauja savo valdomų kolektyvinio investavimo subjektų vardu, ir kiekvieno valdomo kolektyvinio investavimo subjekto pozicijas ir turtą. Informacija apima LEI kodus, kad pateiktus duomenis apie kolektyvinio investavimo subjektą, jo turtą ir valdymo įmonę būtų galima susieti su kitais priežiūros ar viešai prieinamais duomenų šaltiniais.“ </v>
      </c>
      <c r="B198" s="4"/>
      <c r="C198" s="4"/>
      <c r="D198" s="4"/>
      <c r="E198" s="4"/>
      <c r="F198" s="4"/>
      <c r="G198" s="4"/>
    </row>
    <row r="199" spans="1:9" ht="10.5" thickBot="1" x14ac:dyDescent="0.4">
      <c r="A199" s="8" t="str">
        <f>'PI skaičiuoklė'!C76</f>
        <v>Dokumentų parengimas</v>
      </c>
      <c r="B199" s="4"/>
      <c r="C199" s="4"/>
      <c r="D199" s="4"/>
      <c r="E199" s="4"/>
      <c r="F199" s="4"/>
      <c r="G199" s="4"/>
    </row>
    <row r="200" spans="1:9" ht="40.5" thickBot="1" x14ac:dyDescent="0.4">
      <c r="A200" s="26"/>
      <c r="B200" s="5" t="s">
        <v>255</v>
      </c>
      <c r="C200" s="5">
        <v>1</v>
      </c>
      <c r="D200" s="5">
        <v>23.78</v>
      </c>
      <c r="E200" s="5">
        <v>1</v>
      </c>
      <c r="F200" s="5">
        <v>1</v>
      </c>
      <c r="G200" s="5">
        <f t="shared" ref="G200:G201" si="33">+C200*D200*E200*F200</f>
        <v>23.78</v>
      </c>
    </row>
    <row r="201" spans="1:9" ht="20.5" thickBot="1" x14ac:dyDescent="0.4">
      <c r="A201" s="13"/>
      <c r="B201" s="5" t="s">
        <v>256</v>
      </c>
      <c r="C201" s="5">
        <v>1</v>
      </c>
      <c r="D201" s="5">
        <v>16.059999999999999</v>
      </c>
      <c r="E201" s="10">
        <v>4.5</v>
      </c>
      <c r="F201" s="5">
        <v>1</v>
      </c>
      <c r="G201" s="5">
        <f t="shared" si="33"/>
        <v>72.27</v>
      </c>
      <c r="I201" s="42"/>
    </row>
    <row r="202" spans="1:9" ht="10.5" thickBot="1" x14ac:dyDescent="0.4">
      <c r="A202" s="13"/>
      <c r="B202" s="5" t="s">
        <v>11</v>
      </c>
      <c r="C202" s="5"/>
      <c r="D202" s="5"/>
      <c r="E202" s="5"/>
      <c r="F202" s="5"/>
      <c r="G202" s="5"/>
    </row>
    <row r="203" spans="1:9" ht="10.5" thickBot="1" x14ac:dyDescent="0.4">
      <c r="A203" s="43" t="s">
        <v>177</v>
      </c>
      <c r="B203" s="44"/>
      <c r="C203" s="44"/>
      <c r="D203" s="44"/>
      <c r="E203" s="44"/>
      <c r="F203" s="45"/>
      <c r="G203" s="5">
        <f>SUM(G200:G202)</f>
        <v>96.05</v>
      </c>
    </row>
    <row r="204" spans="1:9" ht="10.5" thickBot="1" x14ac:dyDescent="0.4">
      <c r="A204" s="8" t="str">
        <f>'PI skaičiuoklė'!C77</f>
        <v>Informavimas priežiūros instituciją</v>
      </c>
      <c r="B204" s="4"/>
      <c r="C204" s="4"/>
      <c r="D204" s="4"/>
      <c r="E204" s="4"/>
      <c r="F204" s="4"/>
      <c r="G204" s="4"/>
    </row>
    <row r="205" spans="1:9" ht="20.5" thickBot="1" x14ac:dyDescent="0.4">
      <c r="A205" s="26"/>
      <c r="B205" s="5" t="s">
        <v>256</v>
      </c>
      <c r="C205" s="5">
        <v>1</v>
      </c>
      <c r="D205" s="5">
        <v>16.059999999999999</v>
      </c>
      <c r="E205" s="5">
        <v>0.5</v>
      </c>
      <c r="F205" s="5">
        <v>1</v>
      </c>
      <c r="G205" s="5">
        <f t="shared" ref="G205:G206" si="34">+C205*D205*E205*F205</f>
        <v>8.0299999999999994</v>
      </c>
    </row>
    <row r="206" spans="1:9" ht="10.5" thickBot="1" x14ac:dyDescent="0.4">
      <c r="A206" s="13"/>
      <c r="B206" s="5" t="s">
        <v>176</v>
      </c>
      <c r="C206" s="5">
        <v>0</v>
      </c>
      <c r="D206" s="5">
        <v>0</v>
      </c>
      <c r="E206" s="5">
        <v>0</v>
      </c>
      <c r="F206" s="5">
        <v>0</v>
      </c>
      <c r="G206" s="5">
        <f t="shared" si="34"/>
        <v>0</v>
      </c>
    </row>
    <row r="207" spans="1:9" ht="10.5" thickBot="1" x14ac:dyDescent="0.4">
      <c r="A207" s="13"/>
      <c r="B207" s="5" t="s">
        <v>11</v>
      </c>
      <c r="C207" s="5"/>
      <c r="D207" s="5"/>
      <c r="E207" s="5"/>
      <c r="F207" s="5"/>
      <c r="G207" s="5"/>
    </row>
    <row r="208" spans="1:9" ht="10.5" thickBot="1" x14ac:dyDescent="0.4">
      <c r="A208" s="43" t="s">
        <v>178</v>
      </c>
      <c r="B208" s="44"/>
      <c r="C208" s="44"/>
      <c r="D208" s="44"/>
      <c r="E208" s="44"/>
      <c r="F208" s="45"/>
      <c r="G208" s="5">
        <f>SUM(G205:G207)</f>
        <v>8.0299999999999994</v>
      </c>
    </row>
    <row r="209" spans="1:7" ht="10.5" thickBot="1" x14ac:dyDescent="0.4">
      <c r="A209" s="8" t="str">
        <f>'PI skaičiuoklė'!C78</f>
        <v>Veiksmas F3</v>
      </c>
      <c r="B209" s="39"/>
      <c r="C209" s="39"/>
      <c r="D209" s="39"/>
      <c r="E209" s="39"/>
      <c r="F209" s="39"/>
      <c r="G209" s="39"/>
    </row>
    <row r="210" spans="1:7" ht="10.5" thickBot="1" x14ac:dyDescent="0.4">
      <c r="A210" s="26"/>
      <c r="B210" s="5" t="s">
        <v>186</v>
      </c>
      <c r="C210" s="5">
        <v>0</v>
      </c>
      <c r="D210" s="5">
        <v>0</v>
      </c>
      <c r="E210" s="5">
        <v>0</v>
      </c>
      <c r="F210" s="5">
        <v>0</v>
      </c>
      <c r="G210" s="5">
        <f>+C210*D210*E210*F210</f>
        <v>0</v>
      </c>
    </row>
    <row r="211" spans="1:7" ht="10.5" thickBot="1" x14ac:dyDescent="0.4">
      <c r="A211" s="13"/>
      <c r="B211" s="5" t="s">
        <v>187</v>
      </c>
      <c r="C211" s="5">
        <v>0</v>
      </c>
      <c r="D211" s="5">
        <v>0</v>
      </c>
      <c r="E211" s="5">
        <v>0</v>
      </c>
      <c r="F211" s="5">
        <v>0</v>
      </c>
      <c r="G211" s="5">
        <f t="shared" ref="G211" si="35">+C211*D211*E211*F211</f>
        <v>0</v>
      </c>
    </row>
    <row r="212" spans="1:7" ht="10.5" thickBot="1" x14ac:dyDescent="0.4">
      <c r="A212" s="13"/>
      <c r="B212" s="5" t="s">
        <v>11</v>
      </c>
      <c r="C212" s="5"/>
      <c r="D212" s="5"/>
      <c r="E212" s="5"/>
      <c r="F212" s="5"/>
      <c r="G212" s="5"/>
    </row>
    <row r="213" spans="1:7" ht="10.5" thickBot="1" x14ac:dyDescent="0.4">
      <c r="A213" s="43" t="s">
        <v>188</v>
      </c>
      <c r="B213" s="44"/>
      <c r="C213" s="44"/>
      <c r="D213" s="44"/>
      <c r="E213" s="44"/>
      <c r="F213" s="45"/>
      <c r="G213" s="5">
        <f>SUM(G210:G212)</f>
        <v>0</v>
      </c>
    </row>
    <row r="214" spans="1:7" ht="10.5" thickBot="1" x14ac:dyDescent="0.4">
      <c r="A214" s="51" t="s">
        <v>179</v>
      </c>
      <c r="B214" s="52"/>
      <c r="C214" s="52"/>
      <c r="D214" s="52"/>
      <c r="E214" s="52"/>
      <c r="F214" s="53"/>
      <c r="G214" s="27">
        <f>SUM(G203,G208,G213)</f>
        <v>104.08</v>
      </c>
    </row>
  </sheetData>
  <mergeCells count="50">
    <mergeCell ref="A1:G1"/>
    <mergeCell ref="A110:G110"/>
    <mergeCell ref="A118:F118"/>
    <mergeCell ref="A123:F123"/>
    <mergeCell ref="A129:F129"/>
    <mergeCell ref="A37:F37"/>
    <mergeCell ref="A9:F9"/>
    <mergeCell ref="A14:F14"/>
    <mergeCell ref="A20:F20"/>
    <mergeCell ref="A26:F26"/>
    <mergeCell ref="A31:F31"/>
    <mergeCell ref="A19:F19"/>
    <mergeCell ref="A36:F36"/>
    <mergeCell ref="A43:F43"/>
    <mergeCell ref="A48:F48"/>
    <mergeCell ref="A53:F53"/>
    <mergeCell ref="A54:F54"/>
    <mergeCell ref="A60:F60"/>
    <mergeCell ref="A65:F65"/>
    <mergeCell ref="A70:F70"/>
    <mergeCell ref="A71:F71"/>
    <mergeCell ref="A77:F77"/>
    <mergeCell ref="A82:F82"/>
    <mergeCell ref="A87:F87"/>
    <mergeCell ref="A88:F88"/>
    <mergeCell ref="A94:F94"/>
    <mergeCell ref="A99:F99"/>
    <mergeCell ref="A104:F104"/>
    <mergeCell ref="A105:F105"/>
    <mergeCell ref="A128:F128"/>
    <mergeCell ref="A145:F145"/>
    <mergeCell ref="A152:F152"/>
    <mergeCell ref="A157:F157"/>
    <mergeCell ref="A135:F135"/>
    <mergeCell ref="A140:F140"/>
    <mergeCell ref="A146:F146"/>
    <mergeCell ref="A162:F162"/>
    <mergeCell ref="A163:F163"/>
    <mergeCell ref="A169:F169"/>
    <mergeCell ref="A174:F174"/>
    <mergeCell ref="A179:F179"/>
    <mergeCell ref="A203:F203"/>
    <mergeCell ref="A208:F208"/>
    <mergeCell ref="A213:F213"/>
    <mergeCell ref="A214:F214"/>
    <mergeCell ref="A180:F180"/>
    <mergeCell ref="A186:F186"/>
    <mergeCell ref="A191:F191"/>
    <mergeCell ref="A196:F196"/>
    <mergeCell ref="A197:F197"/>
  </mergeCells>
  <pageMargins left="0.70866141732283472" right="0.70866141732283472" top="1.1417322834645669" bottom="0.9448818897637796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D3FF"/>
  </sheetPr>
  <dimension ref="A1:D178"/>
  <sheetViews>
    <sheetView zoomScale="85" zoomScaleNormal="85" workbookViewId="0">
      <selection sqref="A1:D1"/>
    </sheetView>
  </sheetViews>
  <sheetFormatPr defaultColWidth="8.7265625" defaultRowHeight="10" x14ac:dyDescent="0.35"/>
  <cols>
    <col min="1" max="1" width="34.81640625" style="1" customWidth="1"/>
    <col min="2" max="2" width="18.81640625" style="1" customWidth="1"/>
    <col min="3" max="3" width="13.453125" style="1" customWidth="1"/>
    <col min="4" max="4" width="26.54296875" style="1" customWidth="1"/>
    <col min="5" max="16384" width="8.7265625" style="1"/>
  </cols>
  <sheetData>
    <row r="1" spans="1:4" ht="21.75" customHeight="1" thickBot="1" x14ac:dyDescent="0.4">
      <c r="A1" s="63" t="s">
        <v>62</v>
      </c>
      <c r="B1" s="64"/>
      <c r="C1" s="64"/>
      <c r="D1" s="65"/>
    </row>
    <row r="2" spans="1:4" ht="24.65" customHeight="1" thickBot="1" x14ac:dyDescent="0.4">
      <c r="A2" s="31" t="s">
        <v>88</v>
      </c>
      <c r="B2" s="69" t="s">
        <v>30</v>
      </c>
      <c r="C2" s="70"/>
      <c r="D2" s="32" t="s">
        <v>3</v>
      </c>
    </row>
    <row r="3" spans="1:4" ht="10.5" thickBot="1" x14ac:dyDescent="0.4">
      <c r="A3" s="33">
        <v>1</v>
      </c>
      <c r="B3" s="71">
        <v>2</v>
      </c>
      <c r="C3" s="72"/>
      <c r="D3" s="33">
        <v>3</v>
      </c>
    </row>
    <row r="4" spans="1:4" ht="20.5" thickBot="1" x14ac:dyDescent="0.4">
      <c r="A4" s="24" t="str">
        <f>'PI skaičiuoklė'!B6</f>
        <v>Straipsnis (-iai), punktas (-ai) ir įpareigojimas</v>
      </c>
      <c r="B4" s="4"/>
      <c r="C4" s="4"/>
      <c r="D4" s="4"/>
    </row>
    <row r="5" spans="1:4" ht="10.5" thickBot="1" x14ac:dyDescent="0.4">
      <c r="A5" s="8" t="str">
        <f>'PI skaičiuoklė'!C7</f>
        <v>Veiksmas A1</v>
      </c>
      <c r="B5" s="4"/>
      <c r="C5" s="4"/>
      <c r="D5" s="4"/>
    </row>
    <row r="6" spans="1:4" ht="10.5" thickBot="1" x14ac:dyDescent="0.4">
      <c r="A6" s="13"/>
      <c r="B6" s="5" t="s">
        <v>22</v>
      </c>
      <c r="C6" s="5">
        <v>0</v>
      </c>
      <c r="D6" s="5">
        <f>+C6</f>
        <v>0</v>
      </c>
    </row>
    <row r="7" spans="1:4" ht="10.5" thickBot="1" x14ac:dyDescent="0.4">
      <c r="A7" s="13"/>
      <c r="B7" s="5" t="s">
        <v>23</v>
      </c>
      <c r="C7" s="5">
        <v>0</v>
      </c>
      <c r="D7" s="5">
        <f>+C7</f>
        <v>0</v>
      </c>
    </row>
    <row r="8" spans="1:4" ht="20.149999999999999" customHeight="1" thickBot="1" x14ac:dyDescent="0.4">
      <c r="A8" s="43" t="s">
        <v>31</v>
      </c>
      <c r="B8" s="44"/>
      <c r="C8" s="44"/>
      <c r="D8" s="4">
        <f>SUM(D6:D7)</f>
        <v>0</v>
      </c>
    </row>
    <row r="9" spans="1:4" ht="10.5" thickBot="1" x14ac:dyDescent="0.4">
      <c r="A9" s="8" t="str">
        <f>'PI skaičiuoklė'!C8</f>
        <v>Veiksmas A2</v>
      </c>
      <c r="B9" s="4"/>
      <c r="C9" s="4"/>
      <c r="D9" s="4"/>
    </row>
    <row r="10" spans="1:4" ht="10.5" thickBot="1" x14ac:dyDescent="0.4">
      <c r="A10" s="13"/>
      <c r="B10" s="5" t="s">
        <v>24</v>
      </c>
      <c r="C10" s="5">
        <v>0</v>
      </c>
      <c r="D10" s="5">
        <f>+C10</f>
        <v>0</v>
      </c>
    </row>
    <row r="11" spans="1:4" ht="10.5" thickBot="1" x14ac:dyDescent="0.4">
      <c r="A11" s="13"/>
      <c r="B11" s="5" t="s">
        <v>25</v>
      </c>
      <c r="C11" s="5">
        <v>0</v>
      </c>
      <c r="D11" s="5">
        <f>+C11</f>
        <v>0</v>
      </c>
    </row>
    <row r="12" spans="1:4" ht="10.5" thickBot="1" x14ac:dyDescent="0.4">
      <c r="A12" s="43" t="s">
        <v>32</v>
      </c>
      <c r="B12" s="44"/>
      <c r="C12" s="44"/>
      <c r="D12" s="4">
        <f>SUM(D10:D11)</f>
        <v>0</v>
      </c>
    </row>
    <row r="13" spans="1:4" ht="10.5" thickBot="1" x14ac:dyDescent="0.4">
      <c r="A13" s="8" t="str">
        <f>'PI skaičiuoklė'!C9</f>
        <v>Veiksmas A3</v>
      </c>
      <c r="B13" s="4"/>
      <c r="C13" s="4"/>
      <c r="D13" s="4"/>
    </row>
    <row r="14" spans="1:4" ht="10.5" thickBot="1" x14ac:dyDescent="0.4">
      <c r="A14" s="13"/>
      <c r="B14" s="5" t="s">
        <v>184</v>
      </c>
      <c r="C14" s="5">
        <v>0</v>
      </c>
      <c r="D14" s="5">
        <f>+C14</f>
        <v>0</v>
      </c>
    </row>
    <row r="15" spans="1:4" ht="10.5" thickBot="1" x14ac:dyDescent="0.4">
      <c r="A15" s="13"/>
      <c r="B15" s="5" t="s">
        <v>185</v>
      </c>
      <c r="C15" s="5">
        <v>0</v>
      </c>
      <c r="D15" s="5">
        <f>+C15</f>
        <v>0</v>
      </c>
    </row>
    <row r="16" spans="1:4" ht="20.149999999999999" customHeight="1" thickBot="1" x14ac:dyDescent="0.4">
      <c r="A16" s="43" t="s">
        <v>198</v>
      </c>
      <c r="B16" s="44"/>
      <c r="C16" s="44"/>
      <c r="D16" s="4">
        <f>SUM(D14:D15)</f>
        <v>0</v>
      </c>
    </row>
    <row r="17" spans="1:4" ht="10.5" thickBot="1" x14ac:dyDescent="0.4">
      <c r="A17" s="51" t="s">
        <v>33</v>
      </c>
      <c r="B17" s="52"/>
      <c r="C17" s="52"/>
      <c r="D17" s="4">
        <f>SUM(D8,D12,D16)</f>
        <v>0</v>
      </c>
    </row>
    <row r="18" spans="1:4" ht="23.5" customHeight="1" thickBot="1" x14ac:dyDescent="0.4">
      <c r="A18" s="24" t="str">
        <f>'PI skaičiuoklė'!B12</f>
        <v>Straipsnis (-iai), punktas (-ai) ir įpareigojimas</v>
      </c>
      <c r="B18" s="5"/>
      <c r="C18" s="5"/>
      <c r="D18" s="5"/>
    </row>
    <row r="19" spans="1:4" ht="10.5" thickBot="1" x14ac:dyDescent="0.4">
      <c r="A19" s="8" t="str">
        <f>'PI skaičiuoklė'!C13</f>
        <v>Veiksmas B1</v>
      </c>
      <c r="B19" s="4"/>
      <c r="C19" s="4"/>
      <c r="D19" s="4"/>
    </row>
    <row r="20" spans="1:4" ht="10.5" thickBot="1" x14ac:dyDescent="0.4">
      <c r="A20" s="13"/>
      <c r="B20" s="5" t="s">
        <v>26</v>
      </c>
      <c r="C20" s="5">
        <v>0</v>
      </c>
      <c r="D20" s="5">
        <f>+C20</f>
        <v>0</v>
      </c>
    </row>
    <row r="21" spans="1:4" ht="10.5" thickBot="1" x14ac:dyDescent="0.4">
      <c r="A21" s="13"/>
      <c r="B21" s="5" t="s">
        <v>27</v>
      </c>
      <c r="C21" s="5">
        <v>0</v>
      </c>
      <c r="D21" s="5">
        <f>+C21</f>
        <v>0</v>
      </c>
    </row>
    <row r="22" spans="1:4" ht="10.5" thickBot="1" x14ac:dyDescent="0.4">
      <c r="A22" s="43" t="s">
        <v>34</v>
      </c>
      <c r="B22" s="44"/>
      <c r="C22" s="44"/>
      <c r="D22" s="4">
        <f>SUM(D20:D21)</f>
        <v>0</v>
      </c>
    </row>
    <row r="23" spans="1:4" ht="10.5" thickBot="1" x14ac:dyDescent="0.4">
      <c r="A23" s="8" t="str">
        <f>'PI skaičiuoklė'!C14</f>
        <v>Veiksmas B2</v>
      </c>
      <c r="B23" s="4"/>
      <c r="C23" s="4"/>
      <c r="D23" s="4"/>
    </row>
    <row r="24" spans="1:4" ht="10.5" thickBot="1" x14ac:dyDescent="0.4">
      <c r="A24" s="13"/>
      <c r="B24" s="5" t="s">
        <v>28</v>
      </c>
      <c r="C24" s="5">
        <v>0</v>
      </c>
      <c r="D24" s="5">
        <f>+C24</f>
        <v>0</v>
      </c>
    </row>
    <row r="25" spans="1:4" ht="10.5" thickBot="1" x14ac:dyDescent="0.4">
      <c r="A25" s="13"/>
      <c r="B25" s="5" t="s">
        <v>29</v>
      </c>
      <c r="C25" s="5">
        <v>0</v>
      </c>
      <c r="D25" s="5">
        <f>+C25</f>
        <v>0</v>
      </c>
    </row>
    <row r="26" spans="1:4" ht="10.5" thickBot="1" x14ac:dyDescent="0.4">
      <c r="A26" s="43" t="s">
        <v>35</v>
      </c>
      <c r="B26" s="44"/>
      <c r="C26" s="44"/>
      <c r="D26" s="4">
        <f>SUM(D24:D25)</f>
        <v>0</v>
      </c>
    </row>
    <row r="27" spans="1:4" ht="10.5" thickBot="1" x14ac:dyDescent="0.4">
      <c r="A27" s="8" t="str">
        <f>'PI skaičiuoklė'!C15</f>
        <v>Veiksmas B3</v>
      </c>
      <c r="B27" s="4"/>
      <c r="C27" s="4"/>
      <c r="D27" s="4"/>
    </row>
    <row r="28" spans="1:4" ht="10.5" thickBot="1" x14ac:dyDescent="0.4">
      <c r="A28" s="13"/>
      <c r="B28" s="5" t="s">
        <v>182</v>
      </c>
      <c r="C28" s="5">
        <v>0</v>
      </c>
      <c r="D28" s="5">
        <f>+C28</f>
        <v>0</v>
      </c>
    </row>
    <row r="29" spans="1:4" ht="10.5" thickBot="1" x14ac:dyDescent="0.4">
      <c r="A29" s="13"/>
      <c r="B29" s="5" t="s">
        <v>183</v>
      </c>
      <c r="C29" s="5">
        <v>0</v>
      </c>
      <c r="D29" s="5">
        <f>+C29</f>
        <v>0</v>
      </c>
    </row>
    <row r="30" spans="1:4" ht="20.149999999999999" customHeight="1" thickBot="1" x14ac:dyDescent="0.4">
      <c r="A30" s="43" t="s">
        <v>199</v>
      </c>
      <c r="B30" s="44"/>
      <c r="C30" s="44"/>
      <c r="D30" s="4">
        <f>SUM(D28:D29)</f>
        <v>0</v>
      </c>
    </row>
    <row r="31" spans="1:4" ht="10.5" thickBot="1" x14ac:dyDescent="0.4">
      <c r="A31" s="51" t="s">
        <v>36</v>
      </c>
      <c r="B31" s="52"/>
      <c r="C31" s="52"/>
      <c r="D31" s="4">
        <f>SUM(D22,D26,D30)</f>
        <v>0</v>
      </c>
    </row>
    <row r="32" spans="1:4" ht="20.5" thickBot="1" x14ac:dyDescent="0.4">
      <c r="A32" s="24" t="str">
        <f>'PI skaičiuoklė'!B18</f>
        <v>Straipsnis (-iai), punktas (-ai) ir įpareigojimas</v>
      </c>
      <c r="B32" s="4"/>
      <c r="C32" s="4"/>
      <c r="D32" s="4"/>
    </row>
    <row r="33" spans="1:4" ht="10.5" thickBot="1" x14ac:dyDescent="0.4">
      <c r="A33" s="8" t="str">
        <f>'PI skaičiuoklė'!C19</f>
        <v>Veiksmas C1</v>
      </c>
      <c r="B33" s="4"/>
      <c r="C33" s="4"/>
      <c r="D33" s="4"/>
    </row>
    <row r="34" spans="1:4" ht="10.5" thickBot="1" x14ac:dyDescent="0.4">
      <c r="A34" s="13"/>
      <c r="B34" s="5" t="s">
        <v>149</v>
      </c>
      <c r="C34" s="5">
        <v>0</v>
      </c>
      <c r="D34" s="5">
        <f>+C34</f>
        <v>0</v>
      </c>
    </row>
    <row r="35" spans="1:4" ht="10.5" thickBot="1" x14ac:dyDescent="0.4">
      <c r="A35" s="13"/>
      <c r="B35" s="5" t="s">
        <v>150</v>
      </c>
      <c r="C35" s="5">
        <v>0</v>
      </c>
      <c r="D35" s="5">
        <f>+C35</f>
        <v>0</v>
      </c>
    </row>
    <row r="36" spans="1:4" ht="20.149999999999999" customHeight="1" thickBot="1" x14ac:dyDescent="0.4">
      <c r="A36" s="43" t="s">
        <v>200</v>
      </c>
      <c r="B36" s="44"/>
      <c r="C36" s="44"/>
      <c r="D36" s="4">
        <f>SUM(D34:D35)</f>
        <v>0</v>
      </c>
    </row>
    <row r="37" spans="1:4" ht="10.5" thickBot="1" x14ac:dyDescent="0.4">
      <c r="A37" s="8" t="str">
        <f>'PI skaičiuoklė'!C20</f>
        <v>Veiksmas C2</v>
      </c>
      <c r="B37" s="4"/>
      <c r="C37" s="4"/>
      <c r="D37" s="4"/>
    </row>
    <row r="38" spans="1:4" ht="10.5" thickBot="1" x14ac:dyDescent="0.4">
      <c r="A38" s="13"/>
      <c r="B38" s="5" t="s">
        <v>151</v>
      </c>
      <c r="C38" s="5">
        <v>0</v>
      </c>
      <c r="D38" s="5">
        <f>+C38</f>
        <v>0</v>
      </c>
    </row>
    <row r="39" spans="1:4" ht="10.5" thickBot="1" x14ac:dyDescent="0.4">
      <c r="A39" s="13"/>
      <c r="B39" s="5" t="s">
        <v>152</v>
      </c>
      <c r="C39" s="5">
        <v>0</v>
      </c>
      <c r="D39" s="5">
        <f>+C39</f>
        <v>0</v>
      </c>
    </row>
    <row r="40" spans="1:4" ht="10.5" thickBot="1" x14ac:dyDescent="0.4">
      <c r="A40" s="43" t="s">
        <v>201</v>
      </c>
      <c r="B40" s="44"/>
      <c r="C40" s="44"/>
      <c r="D40" s="4">
        <f>SUM(D38:D39)</f>
        <v>0</v>
      </c>
    </row>
    <row r="41" spans="1:4" ht="10.5" thickBot="1" x14ac:dyDescent="0.4">
      <c r="A41" s="8" t="str">
        <f>'PI skaičiuoklė'!C21</f>
        <v>Veiksmas C3</v>
      </c>
      <c r="B41" s="4"/>
      <c r="C41" s="4"/>
      <c r="D41" s="4"/>
    </row>
    <row r="42" spans="1:4" ht="10.5" thickBot="1" x14ac:dyDescent="0.4">
      <c r="A42" s="13"/>
      <c r="B42" s="5" t="s">
        <v>189</v>
      </c>
      <c r="C42" s="5">
        <v>0</v>
      </c>
      <c r="D42" s="5">
        <f>+C42</f>
        <v>0</v>
      </c>
    </row>
    <row r="43" spans="1:4" ht="10.5" thickBot="1" x14ac:dyDescent="0.4">
      <c r="A43" s="13"/>
      <c r="B43" s="5" t="s">
        <v>190</v>
      </c>
      <c r="C43" s="5">
        <v>0</v>
      </c>
      <c r="D43" s="5">
        <f>+C43</f>
        <v>0</v>
      </c>
    </row>
    <row r="44" spans="1:4" ht="20.149999999999999" customHeight="1" thickBot="1" x14ac:dyDescent="0.4">
      <c r="A44" s="43" t="s">
        <v>202</v>
      </c>
      <c r="B44" s="44"/>
      <c r="C44" s="44"/>
      <c r="D44" s="4">
        <f>SUM(D42:D43)</f>
        <v>0</v>
      </c>
    </row>
    <row r="45" spans="1:4" ht="10.5" thickBot="1" x14ac:dyDescent="0.4">
      <c r="A45" s="51" t="s">
        <v>206</v>
      </c>
      <c r="B45" s="52"/>
      <c r="C45" s="52"/>
      <c r="D45" s="4">
        <f>SUM(D36,D40,D44)</f>
        <v>0</v>
      </c>
    </row>
    <row r="46" spans="1:4" ht="23.5" customHeight="1" thickBot="1" x14ac:dyDescent="0.4">
      <c r="A46" s="24" t="str">
        <f>'PI skaičiuoklė'!B25</f>
        <v>Straipsnis (-iai), punktas (-ai) ir įpareigojimas</v>
      </c>
      <c r="B46" s="5"/>
      <c r="C46" s="5"/>
      <c r="D46" s="5"/>
    </row>
    <row r="47" spans="1:4" ht="10.5" thickBot="1" x14ac:dyDescent="0.4">
      <c r="A47" s="8" t="str">
        <f>'PI skaičiuoklė'!C26</f>
        <v>Veiksmas D1</v>
      </c>
      <c r="B47" s="4"/>
      <c r="C47" s="4"/>
      <c r="D47" s="4"/>
    </row>
    <row r="48" spans="1:4" ht="10.5" thickBot="1" x14ac:dyDescent="0.4">
      <c r="A48" s="13"/>
      <c r="B48" s="5" t="s">
        <v>159</v>
      </c>
      <c r="C48" s="5">
        <v>0</v>
      </c>
      <c r="D48" s="5">
        <f>+C48</f>
        <v>0</v>
      </c>
    </row>
    <row r="49" spans="1:4" ht="10.5" thickBot="1" x14ac:dyDescent="0.4">
      <c r="A49" s="13"/>
      <c r="B49" s="5" t="s">
        <v>160</v>
      </c>
      <c r="C49" s="5">
        <v>0</v>
      </c>
      <c r="D49" s="5">
        <f>+C49</f>
        <v>0</v>
      </c>
    </row>
    <row r="50" spans="1:4" ht="10.5" thickBot="1" x14ac:dyDescent="0.4">
      <c r="A50" s="43" t="s">
        <v>203</v>
      </c>
      <c r="B50" s="44"/>
      <c r="C50" s="44"/>
      <c r="D50" s="4">
        <f>SUM(D48:D49)</f>
        <v>0</v>
      </c>
    </row>
    <row r="51" spans="1:4" ht="10.5" thickBot="1" x14ac:dyDescent="0.4">
      <c r="A51" s="8" t="str">
        <f>'PI skaičiuoklė'!C27</f>
        <v>Veiksmas D2</v>
      </c>
      <c r="B51" s="4"/>
      <c r="C51" s="4"/>
      <c r="D51" s="4"/>
    </row>
    <row r="52" spans="1:4" ht="10.5" thickBot="1" x14ac:dyDescent="0.4">
      <c r="A52" s="13"/>
      <c r="B52" s="5" t="s">
        <v>161</v>
      </c>
      <c r="C52" s="5">
        <v>0</v>
      </c>
      <c r="D52" s="5">
        <f>+C52</f>
        <v>0</v>
      </c>
    </row>
    <row r="53" spans="1:4" ht="10.5" thickBot="1" x14ac:dyDescent="0.4">
      <c r="A53" s="13"/>
      <c r="B53" s="5" t="s">
        <v>162</v>
      </c>
      <c r="C53" s="5">
        <v>0</v>
      </c>
      <c r="D53" s="5">
        <f>+C53</f>
        <v>0</v>
      </c>
    </row>
    <row r="54" spans="1:4" ht="10.5" thickBot="1" x14ac:dyDescent="0.4">
      <c r="A54" s="43" t="s">
        <v>204</v>
      </c>
      <c r="B54" s="44"/>
      <c r="C54" s="44"/>
      <c r="D54" s="4">
        <f>SUM(D52:D53)</f>
        <v>0</v>
      </c>
    </row>
    <row r="55" spans="1:4" ht="10.5" thickBot="1" x14ac:dyDescent="0.4">
      <c r="A55" s="8" t="str">
        <f>'PI skaičiuoklė'!C28</f>
        <v>Veiksmas D3</v>
      </c>
      <c r="B55" s="4"/>
      <c r="C55" s="4"/>
      <c r="D55" s="4"/>
    </row>
    <row r="56" spans="1:4" ht="10.5" thickBot="1" x14ac:dyDescent="0.4">
      <c r="A56" s="13"/>
      <c r="B56" s="5" t="s">
        <v>192</v>
      </c>
      <c r="C56" s="5">
        <v>0</v>
      </c>
      <c r="D56" s="5">
        <f>+C56</f>
        <v>0</v>
      </c>
    </row>
    <row r="57" spans="1:4" ht="10.5" thickBot="1" x14ac:dyDescent="0.4">
      <c r="A57" s="13"/>
      <c r="B57" s="5" t="s">
        <v>193</v>
      </c>
      <c r="C57" s="5">
        <v>0</v>
      </c>
      <c r="D57" s="5">
        <f>+C57</f>
        <v>0</v>
      </c>
    </row>
    <row r="58" spans="1:4" ht="20.149999999999999" customHeight="1" thickBot="1" x14ac:dyDescent="0.4">
      <c r="A58" s="43" t="s">
        <v>205</v>
      </c>
      <c r="B58" s="44"/>
      <c r="C58" s="44"/>
      <c r="D58" s="4">
        <f>SUM(D56:D57)</f>
        <v>0</v>
      </c>
    </row>
    <row r="59" spans="1:4" ht="10.5" thickBot="1" x14ac:dyDescent="0.4">
      <c r="A59" s="51" t="s">
        <v>207</v>
      </c>
      <c r="B59" s="52"/>
      <c r="C59" s="52"/>
      <c r="D59" s="4">
        <f>SUM(D50,D54,D58)</f>
        <v>0</v>
      </c>
    </row>
    <row r="60" spans="1:4" ht="20.5" thickBot="1" x14ac:dyDescent="0.4">
      <c r="A60" s="24" t="str">
        <f>'PI skaičiuoklė'!B31</f>
        <v>Straipsnis (-iai), punktas (-ai) ir įpareigojimas</v>
      </c>
      <c r="B60" s="4"/>
      <c r="C60" s="4"/>
      <c r="D60" s="4"/>
    </row>
    <row r="61" spans="1:4" ht="10.5" thickBot="1" x14ac:dyDescent="0.4">
      <c r="A61" s="8" t="str">
        <f>'PI skaičiuoklė'!C32</f>
        <v>Veiksmas E1</v>
      </c>
      <c r="B61" s="4"/>
      <c r="C61" s="4"/>
      <c r="D61" s="4"/>
    </row>
    <row r="62" spans="1:4" ht="10.5" thickBot="1" x14ac:dyDescent="0.4">
      <c r="A62" s="13"/>
      <c r="B62" s="5" t="s">
        <v>165</v>
      </c>
      <c r="C62" s="5">
        <v>0</v>
      </c>
      <c r="D62" s="5">
        <f>+C62</f>
        <v>0</v>
      </c>
    </row>
    <row r="63" spans="1:4" ht="10.5" thickBot="1" x14ac:dyDescent="0.4">
      <c r="A63" s="13"/>
      <c r="B63" s="5" t="s">
        <v>166</v>
      </c>
      <c r="C63" s="5">
        <v>0</v>
      </c>
      <c r="D63" s="5">
        <f>+C63</f>
        <v>0</v>
      </c>
    </row>
    <row r="64" spans="1:4" ht="20.149999999999999" customHeight="1" thickBot="1" x14ac:dyDescent="0.4">
      <c r="A64" s="43" t="s">
        <v>208</v>
      </c>
      <c r="B64" s="44"/>
      <c r="C64" s="44"/>
      <c r="D64" s="4">
        <f>SUM(D62:D63)</f>
        <v>0</v>
      </c>
    </row>
    <row r="65" spans="1:4" ht="10.5" thickBot="1" x14ac:dyDescent="0.4">
      <c r="A65" s="8" t="str">
        <f>'PI skaičiuoklė'!C33</f>
        <v>Veiksmas E2</v>
      </c>
      <c r="B65" s="4"/>
      <c r="C65" s="4"/>
      <c r="D65" s="4"/>
    </row>
    <row r="66" spans="1:4" ht="10.5" thickBot="1" x14ac:dyDescent="0.4">
      <c r="A66" s="13"/>
      <c r="B66" s="5" t="s">
        <v>168</v>
      </c>
      <c r="C66" s="5">
        <v>0</v>
      </c>
      <c r="D66" s="5">
        <f>+C66</f>
        <v>0</v>
      </c>
    </row>
    <row r="67" spans="1:4" ht="10.5" thickBot="1" x14ac:dyDescent="0.4">
      <c r="A67" s="13"/>
      <c r="B67" s="5" t="s">
        <v>167</v>
      </c>
      <c r="C67" s="5">
        <v>0</v>
      </c>
      <c r="D67" s="5">
        <f>+C67</f>
        <v>0</v>
      </c>
    </row>
    <row r="68" spans="1:4" ht="10.5" thickBot="1" x14ac:dyDescent="0.4">
      <c r="A68" s="43" t="s">
        <v>209</v>
      </c>
      <c r="B68" s="44"/>
      <c r="C68" s="44"/>
      <c r="D68" s="4">
        <f>SUM(D66:D67)</f>
        <v>0</v>
      </c>
    </row>
    <row r="69" spans="1:4" ht="10.5" thickBot="1" x14ac:dyDescent="0.4">
      <c r="A69" s="8" t="str">
        <f>'PI skaičiuoklė'!C34</f>
        <v>Veiksmas E3</v>
      </c>
      <c r="B69" s="4"/>
      <c r="C69" s="4"/>
      <c r="D69" s="4"/>
    </row>
    <row r="70" spans="1:4" ht="10.5" thickBot="1" x14ac:dyDescent="0.4">
      <c r="A70" s="13"/>
      <c r="B70" s="5" t="s">
        <v>195</v>
      </c>
      <c r="C70" s="5">
        <v>0</v>
      </c>
      <c r="D70" s="5">
        <f>+C70</f>
        <v>0</v>
      </c>
    </row>
    <row r="71" spans="1:4" ht="10.5" thickBot="1" x14ac:dyDescent="0.4">
      <c r="A71" s="13"/>
      <c r="B71" s="5" t="s">
        <v>196</v>
      </c>
      <c r="C71" s="5">
        <v>0</v>
      </c>
      <c r="D71" s="5">
        <f>+C71</f>
        <v>0</v>
      </c>
    </row>
    <row r="72" spans="1:4" ht="20.149999999999999" customHeight="1" thickBot="1" x14ac:dyDescent="0.4">
      <c r="A72" s="43" t="s">
        <v>210</v>
      </c>
      <c r="B72" s="44"/>
      <c r="C72" s="44"/>
      <c r="D72" s="4">
        <f>SUM(D70:D71)</f>
        <v>0</v>
      </c>
    </row>
    <row r="73" spans="1:4" ht="10.5" thickBot="1" x14ac:dyDescent="0.4">
      <c r="A73" s="51" t="s">
        <v>211</v>
      </c>
      <c r="B73" s="52"/>
      <c r="C73" s="52"/>
      <c r="D73" s="4">
        <f>SUM(D64,D68,D72)</f>
        <v>0</v>
      </c>
    </row>
    <row r="74" spans="1:4" ht="23.5" customHeight="1" thickBot="1" x14ac:dyDescent="0.4">
      <c r="A74" s="24" t="str">
        <f>'PI skaičiuoklė'!B37</f>
        <v>Straipsnis (-iai), punktas (-ai) ir įpareigojimas</v>
      </c>
      <c r="B74" s="5"/>
      <c r="C74" s="5"/>
      <c r="D74" s="5"/>
    </row>
    <row r="75" spans="1:4" ht="10.5" thickBot="1" x14ac:dyDescent="0.4">
      <c r="A75" s="8" t="str">
        <f>'PI skaičiuoklė'!C38</f>
        <v>Veiksmas F1</v>
      </c>
      <c r="B75" s="4"/>
      <c r="C75" s="4"/>
      <c r="D75" s="4"/>
    </row>
    <row r="76" spans="1:4" ht="10.5" thickBot="1" x14ac:dyDescent="0.4">
      <c r="A76" s="13"/>
      <c r="B76" s="5" t="s">
        <v>173</v>
      </c>
      <c r="C76" s="5">
        <v>0</v>
      </c>
      <c r="D76" s="5">
        <f>+C76</f>
        <v>0</v>
      </c>
    </row>
    <row r="77" spans="1:4" ht="10.5" thickBot="1" x14ac:dyDescent="0.4">
      <c r="A77" s="13"/>
      <c r="B77" s="5" t="s">
        <v>174</v>
      </c>
      <c r="C77" s="5">
        <v>0</v>
      </c>
      <c r="D77" s="5">
        <f>+C77</f>
        <v>0</v>
      </c>
    </row>
    <row r="78" spans="1:4" ht="10.5" thickBot="1" x14ac:dyDescent="0.4">
      <c r="A78" s="43" t="s">
        <v>212</v>
      </c>
      <c r="B78" s="44"/>
      <c r="C78" s="44"/>
      <c r="D78" s="4">
        <f>SUM(D76:D77)</f>
        <v>0</v>
      </c>
    </row>
    <row r="79" spans="1:4" ht="10.5" thickBot="1" x14ac:dyDescent="0.4">
      <c r="A79" s="8" t="str">
        <f>'PI skaičiuoklė'!C39</f>
        <v>Veiksmas F2</v>
      </c>
      <c r="B79" s="4"/>
      <c r="C79" s="4"/>
      <c r="D79" s="4"/>
    </row>
    <row r="80" spans="1:4" ht="10.5" thickBot="1" x14ac:dyDescent="0.4">
      <c r="A80" s="13"/>
      <c r="B80" s="5" t="s">
        <v>175</v>
      </c>
      <c r="C80" s="5">
        <v>0</v>
      </c>
      <c r="D80" s="5">
        <f>+C80</f>
        <v>0</v>
      </c>
    </row>
    <row r="81" spans="1:4" ht="10.5" thickBot="1" x14ac:dyDescent="0.4">
      <c r="A81" s="13"/>
      <c r="B81" s="5" t="s">
        <v>176</v>
      </c>
      <c r="C81" s="5">
        <v>0</v>
      </c>
      <c r="D81" s="5">
        <f>+C81</f>
        <v>0</v>
      </c>
    </row>
    <row r="82" spans="1:4" ht="10.5" thickBot="1" x14ac:dyDescent="0.4">
      <c r="A82" s="43" t="s">
        <v>213</v>
      </c>
      <c r="B82" s="44"/>
      <c r="C82" s="44"/>
      <c r="D82" s="4">
        <f>SUM(D80:D81)</f>
        <v>0</v>
      </c>
    </row>
    <row r="83" spans="1:4" ht="10.5" thickBot="1" x14ac:dyDescent="0.4">
      <c r="A83" s="8" t="str">
        <f>'PI skaičiuoklė'!C40</f>
        <v>Veiksmas F3</v>
      </c>
      <c r="B83" s="4"/>
      <c r="C83" s="4"/>
      <c r="D83" s="4"/>
    </row>
    <row r="84" spans="1:4" ht="10.5" thickBot="1" x14ac:dyDescent="0.4">
      <c r="A84" s="13"/>
      <c r="B84" s="5" t="s">
        <v>186</v>
      </c>
      <c r="C84" s="5">
        <v>0</v>
      </c>
      <c r="D84" s="5">
        <f>+C84</f>
        <v>0</v>
      </c>
    </row>
    <row r="85" spans="1:4" ht="10.5" thickBot="1" x14ac:dyDescent="0.4">
      <c r="A85" s="13"/>
      <c r="B85" s="5" t="s">
        <v>187</v>
      </c>
      <c r="C85" s="5">
        <v>0</v>
      </c>
      <c r="D85" s="5">
        <f>+C85</f>
        <v>0</v>
      </c>
    </row>
    <row r="86" spans="1:4" ht="20.149999999999999" customHeight="1" thickBot="1" x14ac:dyDescent="0.4">
      <c r="A86" s="43" t="s">
        <v>214</v>
      </c>
      <c r="B86" s="44"/>
      <c r="C86" s="44"/>
      <c r="D86" s="4">
        <f>SUM(D84:D85)</f>
        <v>0</v>
      </c>
    </row>
    <row r="87" spans="1:4" ht="10.5" thickBot="1" x14ac:dyDescent="0.4">
      <c r="A87" s="51" t="s">
        <v>215</v>
      </c>
      <c r="B87" s="52"/>
      <c r="C87" s="52"/>
      <c r="D87" s="4">
        <f>SUM(D78,D82,D86)</f>
        <v>0</v>
      </c>
    </row>
    <row r="91" spans="1:4" ht="10.5" thickBot="1" x14ac:dyDescent="0.4"/>
    <row r="92" spans="1:4" ht="21.75" customHeight="1" thickBot="1" x14ac:dyDescent="0.4">
      <c r="A92" s="66" t="s">
        <v>63</v>
      </c>
      <c r="B92" s="67"/>
      <c r="C92" s="67"/>
      <c r="D92" s="68"/>
    </row>
    <row r="93" spans="1:4" ht="30" customHeight="1" thickBot="1" x14ac:dyDescent="0.4">
      <c r="A93" s="31" t="s">
        <v>89</v>
      </c>
      <c r="B93" s="69" t="s">
        <v>30</v>
      </c>
      <c r="C93" s="70"/>
      <c r="D93" s="32" t="s">
        <v>3</v>
      </c>
    </row>
    <row r="94" spans="1:4" ht="10.5" thickBot="1" x14ac:dyDescent="0.4">
      <c r="A94" s="33">
        <v>1</v>
      </c>
      <c r="B94" s="71">
        <v>2</v>
      </c>
      <c r="C94" s="72"/>
      <c r="D94" s="33">
        <v>3</v>
      </c>
    </row>
    <row r="95" spans="1:4" ht="409.6" thickBot="1" x14ac:dyDescent="0.4">
      <c r="A95" s="24" t="str">
        <f>'PI skaičiuoklė'!B45</f>
        <v>4 straipsnis. 6 straipsnio pakeitimas
2. Papildyti 6 straipsnį 1(1) dalimi:
„1(1). Kartu su prašymu valdymo įmonės ar investicinės bendrovės-valdytojos licenciją siekiantis gauti juridinis asmuo turi pateikti: 
2) veiklos planą, kuriame:
c) nurodomas išsamus atitinkamų žmogiškųjų ir techninių išteklių, kuriuos valdymo įmonė ar investicinė bendrovė-valdytoja naudos savo veiklai vykdyti, aprašymas;
d) nurodoma informacija apie darbuotojus, faktiškai vykdančius valdymo įmonės ar investicinės bendrovės-valdytojos veiklą, įskaitant jų einamas pareigas, atliekamas funkcijas, pavaldumo ir atskaitomybės (hierarchinės) ryšius, atsakomybės sritis, kvalifikaciją ir laiko, kurį kiekvienas iš šių asmenų skiria kiekvienai atsakomybės sričiai, apžvalgą;
e) nurodoma informacija, kaip valdymo įmonė ar investicinė bendrovė-valdytoja užtikrins šio įstatymo laikymąsi ir atliks savo pareigas pagal šį įstatymą ir pagal Reglamento (ES) 2019/2088 3 straipsnio 1 dalį, 6 straipsnio 1 dalies a punktą ir 13 straipsnio 1 dalį, taip pat pateikiamas išsamus žmogiškųjų ir techninių išteklių, kuriuos valdymo įmonė ar investicinė bendrovė-valdytoja naudos šiems tikslams, aprašymas.“
3. Papildyti 6 straipsnį 2(1) dalimi:
„2(1). Be šio straipsnio 1 ir 1(1) dalyse nurodytų dokumentų, informacijos ir duomenų, privaloma priežiūros institucijai pateikti informaciją apie funkcijų perdavimo ir tolesnio perdavimo, įskaitant susitarimus, kuriais pavedama atlikti dalį valdymo funkcijų ar teikti dalį paslaugų, nurodytų šio įstatymo 4 straipsnio 1 dalyje, kitai įmonei (įgaliotiniui) tvarką pagal šio įstatymo 21 straipsnį. Pateikiama informacija turi apimti bent šiuos duomenis:
1) valdymo įmonės ar investicinės bendrovės-valdytojos pavadinimą ir juridinio asmens kodą; 
2) kiekvieno asmens, kuriam ketinama pavesti dalį valdymo įmonės ar investicinės bendrovės-valdytojos funkcijų, pavadinimą, juridinio asmens kodą, registruotą buveinę ir jo priežiūros instituciją, jeigu ji yra;
3) išsamų valdymo įmonės ar investicinės bendrovės-valdytojos darbuotojų, įskaitant jų funkcijų, kvalifikacijos, atsakomybės sričių ir pavaldumo ryšių bei techninių išteklių, kuriuos ji naudoja kasdienėms investicinių priemonių portfelio valdymo ar rizikos valdymo funkcijoms atlikti ir perduotų dalies valdymo funkcijų atlikimo ar paslaugų, nurodytų šio įstatymo 4 straipsnio 1 dalyje, teikimo stebėsenai vykdyti, aprašą;
4) informaciją apie kiekvieną kolektyvinio investavimo subjektą, kurį valdymo įmonė valdo arba ketina valdyti, – trumpą pavedamų investicinių priemonių portfelio valdymo funkcijų aprašymą, nurodant, ar šių funkcijų perdavimas yra dalinis ar visiškas, ir trumpą pavedamų rizikos valdymo funkcijų aprašymą, nurodant, ar šių funkcijų perdavimas yra dalinis ar visiškas;
5) periodinio išsamaus patikrinimo priemonių, kurias valdymo įmonė ar investicinė bendrovė-valdytoja ketina taikyti perduotų funkcijų atlikimo ar paslaugų teikimo stebėsenai vykdyti, aprašymą.“</v>
      </c>
      <c r="B95" s="4"/>
      <c r="C95" s="4"/>
      <c r="D95" s="4"/>
    </row>
    <row r="96" spans="1:4" ht="10.5" thickBot="1" x14ac:dyDescent="0.4">
      <c r="A96" s="8" t="str">
        <f>'PI skaičiuoklė'!C46</f>
        <v>Dokumentų parengimas</v>
      </c>
      <c r="B96" s="4"/>
      <c r="C96" s="4"/>
      <c r="D96" s="4"/>
    </row>
    <row r="97" spans="1:4" ht="10.5" thickBot="1" x14ac:dyDescent="0.4">
      <c r="A97" s="13"/>
      <c r="B97" s="5" t="s">
        <v>22</v>
      </c>
      <c r="C97" s="5">
        <v>0</v>
      </c>
      <c r="D97" s="5">
        <f>+C97</f>
        <v>0</v>
      </c>
    </row>
    <row r="98" spans="1:4" ht="10.5" thickBot="1" x14ac:dyDescent="0.4">
      <c r="A98" s="13"/>
      <c r="B98" s="5" t="s">
        <v>23</v>
      </c>
      <c r="C98" s="5">
        <v>0</v>
      </c>
      <c r="D98" s="5">
        <f>+C98</f>
        <v>0</v>
      </c>
    </row>
    <row r="99" spans="1:4" ht="10.5" thickBot="1" x14ac:dyDescent="0.4">
      <c r="A99" s="43" t="s">
        <v>31</v>
      </c>
      <c r="B99" s="44"/>
      <c r="C99" s="44"/>
      <c r="D99" s="4">
        <f>SUM(D97:D98)</f>
        <v>0</v>
      </c>
    </row>
    <row r="100" spans="1:4" ht="10.5" thickBot="1" x14ac:dyDescent="0.4">
      <c r="A100" s="8" t="str">
        <f>'PI skaičiuoklė'!C47</f>
        <v>Veiksmas A2</v>
      </c>
      <c r="B100" s="4"/>
      <c r="C100" s="4"/>
      <c r="D100" s="4"/>
    </row>
    <row r="101" spans="1:4" ht="10.5" thickBot="1" x14ac:dyDescent="0.4">
      <c r="A101" s="13"/>
      <c r="B101" s="5" t="s">
        <v>24</v>
      </c>
      <c r="C101" s="5">
        <v>0</v>
      </c>
      <c r="D101" s="5">
        <f>+C101</f>
        <v>0</v>
      </c>
    </row>
    <row r="102" spans="1:4" ht="10.5" thickBot="1" x14ac:dyDescent="0.4">
      <c r="A102" s="13"/>
      <c r="B102" s="5" t="s">
        <v>25</v>
      </c>
      <c r="C102" s="5">
        <v>0</v>
      </c>
      <c r="D102" s="5">
        <f>+C102</f>
        <v>0</v>
      </c>
    </row>
    <row r="103" spans="1:4" ht="10.5" thickBot="1" x14ac:dyDescent="0.4">
      <c r="A103" s="43" t="s">
        <v>32</v>
      </c>
      <c r="B103" s="44"/>
      <c r="C103" s="44"/>
      <c r="D103" s="4">
        <f>SUM(D101:D102)</f>
        <v>0</v>
      </c>
    </row>
    <row r="104" spans="1:4" ht="10.5" thickBot="1" x14ac:dyDescent="0.4">
      <c r="A104" s="8" t="str">
        <f>'PI skaičiuoklė'!C48</f>
        <v>Veiksmas A3</v>
      </c>
      <c r="B104" s="4"/>
      <c r="C104" s="4"/>
      <c r="D104" s="4"/>
    </row>
    <row r="105" spans="1:4" ht="10.5" thickBot="1" x14ac:dyDescent="0.4">
      <c r="A105" s="13"/>
      <c r="B105" s="5" t="s">
        <v>184</v>
      </c>
      <c r="C105" s="5">
        <v>0</v>
      </c>
      <c r="D105" s="5">
        <f>+C105</f>
        <v>0</v>
      </c>
    </row>
    <row r="106" spans="1:4" ht="10.5" thickBot="1" x14ac:dyDescent="0.4">
      <c r="A106" s="13"/>
      <c r="B106" s="5" t="s">
        <v>185</v>
      </c>
      <c r="C106" s="5">
        <v>0</v>
      </c>
      <c r="D106" s="5">
        <f>+C106</f>
        <v>0</v>
      </c>
    </row>
    <row r="107" spans="1:4" ht="10.5" thickBot="1" x14ac:dyDescent="0.4">
      <c r="A107" s="43" t="s">
        <v>198</v>
      </c>
      <c r="B107" s="44"/>
      <c r="C107" s="44"/>
      <c r="D107" s="4">
        <f>SUM(D105:D106)</f>
        <v>0</v>
      </c>
    </row>
    <row r="108" spans="1:4" ht="10.5" thickBot="1" x14ac:dyDescent="0.4">
      <c r="A108" s="51" t="s">
        <v>33</v>
      </c>
      <c r="B108" s="52"/>
      <c r="C108" s="52"/>
      <c r="D108" s="4">
        <f>SUM(D99,D103,D107)</f>
        <v>0</v>
      </c>
    </row>
    <row r="109" spans="1:4" ht="100.5" thickBot="1" x14ac:dyDescent="0.4">
      <c r="A109" s="24" t="str">
        <f>'PI skaičiuoklė'!B51</f>
        <v>4 straipsnis. 6 straipsnio pakeitimas
8. Papildyti 6 straipsnį 12(1) dalimi:
„12(1). Valdymo įmonė ar investicinė bendrovė-valdytoja turi informuoti priežiūros instituciją apie visus esminius po licencijos išdavimo atsiradusius pasikeitimus, susijusius su šiame straipsnyje nurodyta priežiūros institucijai pateikti privaloma informacija, prieš juos įgyvendindama.“</v>
      </c>
      <c r="B109" s="5"/>
      <c r="C109" s="5"/>
      <c r="D109" s="5"/>
    </row>
    <row r="110" spans="1:4" ht="10.5" thickBot="1" x14ac:dyDescent="0.4">
      <c r="A110" s="8" t="str">
        <f>'PI skaičiuoklė'!C52</f>
        <v>Dokumentų parengimas</v>
      </c>
      <c r="B110" s="4"/>
      <c r="C110" s="4"/>
      <c r="D110" s="4"/>
    </row>
    <row r="111" spans="1:4" ht="10.5" thickBot="1" x14ac:dyDescent="0.4">
      <c r="A111" s="13"/>
      <c r="B111" s="5" t="s">
        <v>26</v>
      </c>
      <c r="C111" s="5">
        <v>0</v>
      </c>
      <c r="D111" s="5">
        <f>+C111</f>
        <v>0</v>
      </c>
    </row>
    <row r="112" spans="1:4" ht="10.5" thickBot="1" x14ac:dyDescent="0.4">
      <c r="A112" s="13"/>
      <c r="B112" s="5" t="s">
        <v>27</v>
      </c>
      <c r="C112" s="5">
        <v>0</v>
      </c>
      <c r="D112" s="5">
        <f>+C112</f>
        <v>0</v>
      </c>
    </row>
    <row r="113" spans="1:4" ht="10.5" thickBot="1" x14ac:dyDescent="0.4">
      <c r="A113" s="43" t="s">
        <v>34</v>
      </c>
      <c r="B113" s="44"/>
      <c r="C113" s="44"/>
      <c r="D113" s="4">
        <f>SUM(D111:D112)</f>
        <v>0</v>
      </c>
    </row>
    <row r="114" spans="1:4" ht="10.5" thickBot="1" x14ac:dyDescent="0.4">
      <c r="A114" s="8" t="str">
        <f>'PI skaičiuoklė'!C53</f>
        <v>Informavimas priežiūros instituciją</v>
      </c>
      <c r="B114" s="4"/>
      <c r="C114" s="4"/>
      <c r="D114" s="4"/>
    </row>
    <row r="115" spans="1:4" ht="10.5" thickBot="1" x14ac:dyDescent="0.4">
      <c r="A115" s="13"/>
      <c r="B115" s="5" t="s">
        <v>28</v>
      </c>
      <c r="C115" s="5">
        <v>0</v>
      </c>
      <c r="D115" s="5">
        <f>+C115</f>
        <v>0</v>
      </c>
    </row>
    <row r="116" spans="1:4" ht="10.5" thickBot="1" x14ac:dyDescent="0.4">
      <c r="A116" s="13"/>
      <c r="B116" s="5" t="s">
        <v>29</v>
      </c>
      <c r="C116" s="5">
        <v>0</v>
      </c>
      <c r="D116" s="5">
        <f>+C116</f>
        <v>0</v>
      </c>
    </row>
    <row r="117" spans="1:4" ht="10.5" thickBot="1" x14ac:dyDescent="0.4">
      <c r="A117" s="43" t="s">
        <v>35</v>
      </c>
      <c r="B117" s="44"/>
      <c r="C117" s="44"/>
      <c r="D117" s="4">
        <f>SUM(D115:D116)</f>
        <v>0</v>
      </c>
    </row>
    <row r="118" spans="1:4" ht="10.5" thickBot="1" x14ac:dyDescent="0.4">
      <c r="A118" s="8" t="str">
        <f>'PI skaičiuoklė'!C54</f>
        <v>Veiksmas B3</v>
      </c>
      <c r="B118" s="4"/>
      <c r="C118" s="4"/>
      <c r="D118" s="4"/>
    </row>
    <row r="119" spans="1:4" ht="10.5" thickBot="1" x14ac:dyDescent="0.4">
      <c r="A119" s="13"/>
      <c r="B119" s="5" t="s">
        <v>182</v>
      </c>
      <c r="C119" s="5">
        <v>0</v>
      </c>
      <c r="D119" s="5">
        <f>+C119</f>
        <v>0</v>
      </c>
    </row>
    <row r="120" spans="1:4" ht="10.5" thickBot="1" x14ac:dyDescent="0.4">
      <c r="A120" s="13"/>
      <c r="B120" s="5" t="s">
        <v>183</v>
      </c>
      <c r="C120" s="5">
        <v>0</v>
      </c>
      <c r="D120" s="5">
        <f>+C120</f>
        <v>0</v>
      </c>
    </row>
    <row r="121" spans="1:4" ht="10.5" thickBot="1" x14ac:dyDescent="0.4">
      <c r="A121" s="43" t="s">
        <v>199</v>
      </c>
      <c r="B121" s="44"/>
      <c r="C121" s="44"/>
      <c r="D121" s="4">
        <f>SUM(D119:D120)</f>
        <v>0</v>
      </c>
    </row>
    <row r="122" spans="1:4" ht="10.5" thickBot="1" x14ac:dyDescent="0.4">
      <c r="A122" s="51" t="s">
        <v>36</v>
      </c>
      <c r="B122" s="52"/>
      <c r="C122" s="52"/>
      <c r="D122" s="4">
        <f>SUM(D113,D117,D121)</f>
        <v>0</v>
      </c>
    </row>
    <row r="123" spans="1:4" ht="230.5" thickBot="1" x14ac:dyDescent="0.4">
      <c r="A123" s="24" t="str">
        <f>'PI skaičiuoklė'!B57</f>
        <v xml:space="preserve">8 straipsnis. Įstatymo papildymas 11(1) straipsniu 
Papildyti Įstatymą 11(1) straipsniu:
„11(1) straipsnis. Likvidumo valdymo priemonės ir jų taikymo sąlygos
2. Valdymo įmonė pasirenka bent dvi tinkamas likvidumo valdymo priemones iš šio straipsnio 1 dalies 2–8 punktuose nuodytų priemonių, atsižvelgdama į šių priemonių tinkamumą taikyti jos valdomo kolektyvinio investavimo subjekto pasirinktai investavimo strategijai, likvidumo pobūdžiui ir išpirkimo politikai. Valdymo įmonė įtraukia pasirinktas likvidumo valdymo priemones į kolektyvinio investavimo subjekto steigimo dokumentus, kad galėtų jas taikyti atsižvelgdama į konkretaus kolektyvinio investavimo subjekto investuotojų interesus. Valdymo įmonės pasirinktos likvidumo valdymo priemonės negali būti tik šio straipsnio 1 dalies 5 ir 6 punktuose nurodytos priemonės.  </v>
      </c>
      <c r="B123" s="4"/>
      <c r="C123" s="4"/>
      <c r="D123" s="4"/>
    </row>
    <row r="124" spans="1:4" ht="10.5" thickBot="1" x14ac:dyDescent="0.4">
      <c r="A124" s="8" t="str">
        <f>'PI skaičiuoklė'!C58</f>
        <v>Dokumentų parengimas</v>
      </c>
      <c r="B124" s="4"/>
      <c r="C124" s="4"/>
      <c r="D124" s="4"/>
    </row>
    <row r="125" spans="1:4" ht="10.5" thickBot="1" x14ac:dyDescent="0.4">
      <c r="A125" s="13"/>
      <c r="B125" s="5" t="s">
        <v>149</v>
      </c>
      <c r="C125" s="5">
        <v>0</v>
      </c>
      <c r="D125" s="5">
        <f>+C125</f>
        <v>0</v>
      </c>
    </row>
    <row r="126" spans="1:4" ht="10.5" thickBot="1" x14ac:dyDescent="0.4">
      <c r="A126" s="13"/>
      <c r="B126" s="5" t="s">
        <v>150</v>
      </c>
      <c r="C126" s="5">
        <v>0</v>
      </c>
      <c r="D126" s="5">
        <f>+C126</f>
        <v>0</v>
      </c>
    </row>
    <row r="127" spans="1:4" ht="10.5" thickBot="1" x14ac:dyDescent="0.4">
      <c r="A127" s="43" t="s">
        <v>200</v>
      </c>
      <c r="B127" s="44"/>
      <c r="C127" s="44"/>
      <c r="D127" s="4">
        <f>SUM(D125:D126)</f>
        <v>0</v>
      </c>
    </row>
    <row r="128" spans="1:4" ht="10.5" thickBot="1" x14ac:dyDescent="0.4">
      <c r="A128" s="8" t="str">
        <f>'PI skaičiuoklė'!C59</f>
        <v>Veiksmas C2</v>
      </c>
      <c r="B128" s="4"/>
      <c r="C128" s="4"/>
      <c r="D128" s="4"/>
    </row>
    <row r="129" spans="1:4" ht="10.5" thickBot="1" x14ac:dyDescent="0.4">
      <c r="A129" s="13"/>
      <c r="B129" s="5" t="s">
        <v>151</v>
      </c>
      <c r="C129" s="5">
        <v>0</v>
      </c>
      <c r="D129" s="5">
        <f>+C129</f>
        <v>0</v>
      </c>
    </row>
    <row r="130" spans="1:4" ht="10.5" thickBot="1" x14ac:dyDescent="0.4">
      <c r="A130" s="13"/>
      <c r="B130" s="5" t="s">
        <v>152</v>
      </c>
      <c r="C130" s="5">
        <v>0</v>
      </c>
      <c r="D130" s="5">
        <f>+C130</f>
        <v>0</v>
      </c>
    </row>
    <row r="131" spans="1:4" ht="10.5" thickBot="1" x14ac:dyDescent="0.4">
      <c r="A131" s="43" t="s">
        <v>201</v>
      </c>
      <c r="B131" s="44"/>
      <c r="C131" s="44"/>
      <c r="D131" s="4">
        <f>SUM(D129:D130)</f>
        <v>0</v>
      </c>
    </row>
    <row r="132" spans="1:4" ht="10.5" thickBot="1" x14ac:dyDescent="0.4">
      <c r="A132" s="8" t="str">
        <f>'PI skaičiuoklė'!C60</f>
        <v>Veiksmas C3</v>
      </c>
      <c r="B132" s="4"/>
      <c r="C132" s="4"/>
      <c r="D132" s="4"/>
    </row>
    <row r="133" spans="1:4" ht="10.5" thickBot="1" x14ac:dyDescent="0.4">
      <c r="A133" s="13"/>
      <c r="B133" s="5" t="s">
        <v>189</v>
      </c>
      <c r="C133" s="5">
        <v>0</v>
      </c>
      <c r="D133" s="5">
        <f>+C133</f>
        <v>0</v>
      </c>
    </row>
    <row r="134" spans="1:4" ht="10.5" thickBot="1" x14ac:dyDescent="0.4">
      <c r="A134" s="13"/>
      <c r="B134" s="5" t="s">
        <v>190</v>
      </c>
      <c r="C134" s="5">
        <v>0</v>
      </c>
      <c r="D134" s="5">
        <f>+C134</f>
        <v>0</v>
      </c>
    </row>
    <row r="135" spans="1:4" ht="10.5" thickBot="1" x14ac:dyDescent="0.4">
      <c r="A135" s="43" t="s">
        <v>202</v>
      </c>
      <c r="B135" s="44"/>
      <c r="C135" s="44"/>
      <c r="D135" s="4">
        <f>SUM(D133:D134)</f>
        <v>0</v>
      </c>
    </row>
    <row r="136" spans="1:4" ht="10.5" thickBot="1" x14ac:dyDescent="0.4">
      <c r="A136" s="51" t="s">
        <v>206</v>
      </c>
      <c r="B136" s="52"/>
      <c r="C136" s="52"/>
      <c r="D136" s="4">
        <f>SUM(D127,D131,D135)</f>
        <v>0</v>
      </c>
    </row>
    <row r="137" spans="1:4" ht="190.5" thickBot="1" x14ac:dyDescent="0.4">
      <c r="A137" s="24" t="str">
        <f>'PI skaičiuoklė'!B63</f>
        <v>8 straipsnis. Įstatymo papildymas 11(1) straipsniu 
Papildyti Įstatymą 11(1) straipsniu:
„11(1) straipsnis. Likvidumo valdymo priemonės ir jų taikymo sąlygos
4. Valdymo įmonė įgyvendina išsamią bet kurios pasirinktos likvidumo valdymo priemonės taikymo ir taikymo sustabdymo politiką ir procedūras, taip pat nustato šių priemonių taikymo ir administravimo tvarką. Valdymo įmonė apie pasirinktas šio straipsnio 2 ir 3 dalyse nurodytas priemones ir jų taikymo bei taikymo sustabdymo politiką ir procedūras bei šių priemonių taikymo ir administravimo tvarką nedelsdama, ne vėliau kaip per 3 darbo dienas nuo konkrečių likvidumo valdymo priemonių pasirinkimo dienos, praneša priežiūros institucijai.</v>
      </c>
      <c r="B137" s="5"/>
      <c r="C137" s="5"/>
      <c r="D137" s="5"/>
    </row>
    <row r="138" spans="1:4" ht="10.5" thickBot="1" x14ac:dyDescent="0.4">
      <c r="A138" s="8" t="str">
        <f>'PI skaičiuoklė'!C64</f>
        <v>Dokumentų parengimas</v>
      </c>
      <c r="B138" s="4"/>
      <c r="C138" s="4"/>
      <c r="D138" s="4"/>
    </row>
    <row r="139" spans="1:4" ht="10.5" thickBot="1" x14ac:dyDescent="0.4">
      <c r="A139" s="13"/>
      <c r="B139" s="5" t="s">
        <v>159</v>
      </c>
      <c r="C139" s="5">
        <v>0</v>
      </c>
      <c r="D139" s="5">
        <f>+C139</f>
        <v>0</v>
      </c>
    </row>
    <row r="140" spans="1:4" ht="10.5" thickBot="1" x14ac:dyDescent="0.4">
      <c r="A140" s="13"/>
      <c r="B140" s="5" t="s">
        <v>160</v>
      </c>
      <c r="C140" s="5">
        <v>0</v>
      </c>
      <c r="D140" s="5">
        <f>+C140</f>
        <v>0</v>
      </c>
    </row>
    <row r="141" spans="1:4" ht="10.5" thickBot="1" x14ac:dyDescent="0.4">
      <c r="A141" s="43" t="s">
        <v>203</v>
      </c>
      <c r="B141" s="44"/>
      <c r="C141" s="44"/>
      <c r="D141" s="4">
        <f>SUM(D139:D140)</f>
        <v>0</v>
      </c>
    </row>
    <row r="142" spans="1:4" ht="10.5" thickBot="1" x14ac:dyDescent="0.4">
      <c r="A142" s="8" t="str">
        <f>'PI skaičiuoklė'!C65</f>
        <v>Informavimas priežiūros instituciją</v>
      </c>
      <c r="B142" s="4"/>
      <c r="C142" s="4"/>
      <c r="D142" s="4"/>
    </row>
    <row r="143" spans="1:4" ht="10.5" thickBot="1" x14ac:dyDescent="0.4">
      <c r="A143" s="13"/>
      <c r="B143" s="5" t="s">
        <v>161</v>
      </c>
      <c r="C143" s="5">
        <v>0</v>
      </c>
      <c r="D143" s="5">
        <f>+C143</f>
        <v>0</v>
      </c>
    </row>
    <row r="144" spans="1:4" ht="10.5" thickBot="1" x14ac:dyDescent="0.4">
      <c r="A144" s="13"/>
      <c r="B144" s="5" t="s">
        <v>162</v>
      </c>
      <c r="C144" s="5">
        <v>0</v>
      </c>
      <c r="D144" s="5">
        <f>+C144</f>
        <v>0</v>
      </c>
    </row>
    <row r="145" spans="1:4" ht="10.5" thickBot="1" x14ac:dyDescent="0.4">
      <c r="A145" s="43" t="s">
        <v>204</v>
      </c>
      <c r="B145" s="44"/>
      <c r="C145" s="44"/>
      <c r="D145" s="4">
        <f>SUM(D143:D144)</f>
        <v>0</v>
      </c>
    </row>
    <row r="146" spans="1:4" ht="10.5" thickBot="1" x14ac:dyDescent="0.4">
      <c r="A146" s="8" t="str">
        <f>'PI skaičiuoklė'!C66</f>
        <v>Veiksmas D3</v>
      </c>
      <c r="B146" s="4"/>
      <c r="C146" s="4"/>
      <c r="D146" s="4"/>
    </row>
    <row r="147" spans="1:4" ht="10.5" thickBot="1" x14ac:dyDescent="0.4">
      <c r="A147" s="13"/>
      <c r="B147" s="5" t="s">
        <v>192</v>
      </c>
      <c r="C147" s="5">
        <v>0</v>
      </c>
      <c r="D147" s="5">
        <f>+C147</f>
        <v>0</v>
      </c>
    </row>
    <row r="148" spans="1:4" ht="10.5" thickBot="1" x14ac:dyDescent="0.4">
      <c r="A148" s="13"/>
      <c r="B148" s="5" t="s">
        <v>193</v>
      </c>
      <c r="C148" s="5">
        <v>0</v>
      </c>
      <c r="D148" s="5">
        <f>+C148</f>
        <v>0</v>
      </c>
    </row>
    <row r="149" spans="1:4" ht="10.5" thickBot="1" x14ac:dyDescent="0.4">
      <c r="A149" s="43" t="s">
        <v>205</v>
      </c>
      <c r="B149" s="44"/>
      <c r="C149" s="44"/>
      <c r="D149" s="4">
        <f>SUM(D147:D148)</f>
        <v>0</v>
      </c>
    </row>
    <row r="150" spans="1:4" ht="10.5" thickBot="1" x14ac:dyDescent="0.4">
      <c r="A150" s="51" t="s">
        <v>207</v>
      </c>
      <c r="B150" s="52"/>
      <c r="C150" s="52"/>
      <c r="D150" s="4">
        <f>SUM(D141,D145,D149)</f>
        <v>0</v>
      </c>
    </row>
    <row r="151" spans="1:4" ht="30.5" thickBot="1" x14ac:dyDescent="0.4">
      <c r="A151" s="24" t="str">
        <f>'PI skaičiuoklė'!B69</f>
        <v>10 straipsnis. 27 straipsnio pakeitimas
Papildyti 27 straipsnį 6 punktu:
„6) veiklos ataskaitą.“</v>
      </c>
      <c r="B151" s="4"/>
      <c r="C151" s="4"/>
      <c r="D151" s="4"/>
    </row>
    <row r="152" spans="1:4" ht="10.5" thickBot="1" x14ac:dyDescent="0.4">
      <c r="A152" s="8" t="str">
        <f>'PI skaičiuoklė'!C70</f>
        <v>Dokumentų parengimas</v>
      </c>
      <c r="B152" s="4"/>
      <c r="C152" s="4"/>
      <c r="D152" s="4"/>
    </row>
    <row r="153" spans="1:4" ht="10.5" thickBot="1" x14ac:dyDescent="0.4">
      <c r="A153" s="13"/>
      <c r="B153" s="5" t="s">
        <v>165</v>
      </c>
      <c r="C153" s="5">
        <v>0</v>
      </c>
      <c r="D153" s="5">
        <f>+C153</f>
        <v>0</v>
      </c>
    </row>
    <row r="154" spans="1:4" ht="10.5" thickBot="1" x14ac:dyDescent="0.4">
      <c r="A154" s="13"/>
      <c r="B154" s="5" t="s">
        <v>166</v>
      </c>
      <c r="C154" s="5">
        <v>0</v>
      </c>
      <c r="D154" s="5">
        <f>+C154</f>
        <v>0</v>
      </c>
    </row>
    <row r="155" spans="1:4" ht="10.5" thickBot="1" x14ac:dyDescent="0.4">
      <c r="A155" s="43" t="s">
        <v>208</v>
      </c>
      <c r="B155" s="44"/>
      <c r="C155" s="44"/>
      <c r="D155" s="4">
        <f>SUM(D153:D154)</f>
        <v>0</v>
      </c>
    </row>
    <row r="156" spans="1:4" ht="10.5" thickBot="1" x14ac:dyDescent="0.4">
      <c r="A156" s="8" t="str">
        <f>'PI skaičiuoklė'!C71</f>
        <v>Veiksmas E2</v>
      </c>
      <c r="B156" s="4"/>
      <c r="C156" s="4"/>
      <c r="D156" s="4"/>
    </row>
    <row r="157" spans="1:4" ht="10.5" thickBot="1" x14ac:dyDescent="0.4">
      <c r="A157" s="13"/>
      <c r="B157" s="5" t="s">
        <v>168</v>
      </c>
      <c r="C157" s="5">
        <v>0</v>
      </c>
      <c r="D157" s="5">
        <f>+C157</f>
        <v>0</v>
      </c>
    </row>
    <row r="158" spans="1:4" ht="10.5" thickBot="1" x14ac:dyDescent="0.4">
      <c r="A158" s="13"/>
      <c r="B158" s="5" t="s">
        <v>167</v>
      </c>
      <c r="C158" s="5">
        <v>0</v>
      </c>
      <c r="D158" s="5">
        <f>+C158</f>
        <v>0</v>
      </c>
    </row>
    <row r="159" spans="1:4" ht="10.5" thickBot="1" x14ac:dyDescent="0.4">
      <c r="A159" s="43" t="s">
        <v>209</v>
      </c>
      <c r="B159" s="44"/>
      <c r="C159" s="44"/>
      <c r="D159" s="4">
        <f>SUM(D157:D158)</f>
        <v>0</v>
      </c>
    </row>
    <row r="160" spans="1:4" ht="10.5" thickBot="1" x14ac:dyDescent="0.4">
      <c r="A160" s="8" t="str">
        <f>'PI skaičiuoklė'!C72</f>
        <v>Veiksmas E3</v>
      </c>
      <c r="B160" s="4"/>
      <c r="C160" s="4"/>
      <c r="D160" s="4"/>
    </row>
    <row r="161" spans="1:4" ht="10.5" thickBot="1" x14ac:dyDescent="0.4">
      <c r="A161" s="13"/>
      <c r="B161" s="5" t="s">
        <v>195</v>
      </c>
      <c r="C161" s="5">
        <v>0</v>
      </c>
      <c r="D161" s="5">
        <f>+C161</f>
        <v>0</v>
      </c>
    </row>
    <row r="162" spans="1:4" ht="10.5" thickBot="1" x14ac:dyDescent="0.4">
      <c r="A162" s="13"/>
      <c r="B162" s="5" t="s">
        <v>196</v>
      </c>
      <c r="C162" s="5">
        <v>0</v>
      </c>
      <c r="D162" s="5">
        <f>+C162</f>
        <v>0</v>
      </c>
    </row>
    <row r="163" spans="1:4" ht="10.5" thickBot="1" x14ac:dyDescent="0.4">
      <c r="A163" s="43" t="s">
        <v>210</v>
      </c>
      <c r="B163" s="44"/>
      <c r="C163" s="44"/>
      <c r="D163" s="4">
        <f>SUM(D161:D162)</f>
        <v>0</v>
      </c>
    </row>
    <row r="164" spans="1:4" ht="10.5" thickBot="1" x14ac:dyDescent="0.4">
      <c r="A164" s="51" t="s">
        <v>211</v>
      </c>
      <c r="B164" s="52"/>
      <c r="C164" s="52"/>
      <c r="D164" s="4">
        <f>SUM(D155,D159,D163)</f>
        <v>0</v>
      </c>
    </row>
    <row r="165" spans="1:4" ht="150.5" thickBot="1" x14ac:dyDescent="0.4">
      <c r="A165" s="24" t="str">
        <f>'PI skaičiuoklė'!B75</f>
        <v xml:space="preserve">11 straipsnis. 28 straipsnio pakeitimas
1. Papildyti 28 straipsnį 3(1) dalimi:
„3(1). Valdymo įmonė priežiūros institucijos nustatyta tvarka ir apimtimi teikia jai veiklos ataskaitą, kurioje, be kita ko, nurodo rinkas, kurių nare ji yra ar kuriose ji aktyviai prekiauja savo valdomų kolektyvinio investavimo subjektų vardu, ir kiekvieno valdomo kolektyvinio investavimo subjekto pozicijas ir turtą. Informacija apima LEI kodus, kad pateiktus duomenis apie kolektyvinio investavimo subjektą, jo turtą ir valdymo įmonę būtų galima susieti su kitais priežiūros ar viešai prieinamais duomenų šaltiniais.“ </v>
      </c>
      <c r="B165" s="5"/>
      <c r="C165" s="5"/>
      <c r="D165" s="5"/>
    </row>
    <row r="166" spans="1:4" ht="10.5" thickBot="1" x14ac:dyDescent="0.4">
      <c r="A166" s="8" t="str">
        <f>'PI skaičiuoklė'!C76</f>
        <v>Dokumentų parengimas</v>
      </c>
      <c r="B166" s="4"/>
      <c r="C166" s="4"/>
      <c r="D166" s="4"/>
    </row>
    <row r="167" spans="1:4" ht="10.5" thickBot="1" x14ac:dyDescent="0.4">
      <c r="A167" s="13"/>
      <c r="B167" s="5" t="s">
        <v>173</v>
      </c>
      <c r="C167" s="5">
        <v>0</v>
      </c>
      <c r="D167" s="5">
        <f>+C167</f>
        <v>0</v>
      </c>
    </row>
    <row r="168" spans="1:4" ht="10.5" thickBot="1" x14ac:dyDescent="0.4">
      <c r="A168" s="13"/>
      <c r="B168" s="5" t="s">
        <v>174</v>
      </c>
      <c r="C168" s="5">
        <v>0</v>
      </c>
      <c r="D168" s="5">
        <f>+C168</f>
        <v>0</v>
      </c>
    </row>
    <row r="169" spans="1:4" ht="10.5" thickBot="1" x14ac:dyDescent="0.4">
      <c r="A169" s="43" t="s">
        <v>212</v>
      </c>
      <c r="B169" s="44"/>
      <c r="C169" s="44"/>
      <c r="D169" s="4">
        <f>SUM(D167:D168)</f>
        <v>0</v>
      </c>
    </row>
    <row r="170" spans="1:4" ht="10.5" thickBot="1" x14ac:dyDescent="0.4">
      <c r="A170" s="8" t="str">
        <f>'PI skaičiuoklė'!C77</f>
        <v>Informavimas priežiūros instituciją</v>
      </c>
      <c r="B170" s="4"/>
      <c r="C170" s="4"/>
      <c r="D170" s="4"/>
    </row>
    <row r="171" spans="1:4" ht="10.5" thickBot="1" x14ac:dyDescent="0.4">
      <c r="A171" s="13"/>
      <c r="B171" s="5" t="s">
        <v>175</v>
      </c>
      <c r="C171" s="5">
        <v>0</v>
      </c>
      <c r="D171" s="5">
        <f>+C171</f>
        <v>0</v>
      </c>
    </row>
    <row r="172" spans="1:4" ht="10.5" thickBot="1" x14ac:dyDescent="0.4">
      <c r="A172" s="13"/>
      <c r="B172" s="5" t="s">
        <v>176</v>
      </c>
      <c r="C172" s="5">
        <v>0</v>
      </c>
      <c r="D172" s="5">
        <f>+C172</f>
        <v>0</v>
      </c>
    </row>
    <row r="173" spans="1:4" ht="10.5" thickBot="1" x14ac:dyDescent="0.4">
      <c r="A173" s="43" t="s">
        <v>213</v>
      </c>
      <c r="B173" s="44"/>
      <c r="C173" s="44"/>
      <c r="D173" s="4">
        <f>SUM(D171:D172)</f>
        <v>0</v>
      </c>
    </row>
    <row r="174" spans="1:4" ht="10.5" thickBot="1" x14ac:dyDescent="0.4">
      <c r="A174" s="8" t="str">
        <f>'PI skaičiuoklė'!C78</f>
        <v>Veiksmas F3</v>
      </c>
      <c r="B174" s="4"/>
      <c r="C174" s="4"/>
      <c r="D174" s="4"/>
    </row>
    <row r="175" spans="1:4" ht="10.5" thickBot="1" x14ac:dyDescent="0.4">
      <c r="A175" s="13"/>
      <c r="B175" s="5" t="s">
        <v>186</v>
      </c>
      <c r="C175" s="5">
        <v>0</v>
      </c>
      <c r="D175" s="5">
        <f>+C175</f>
        <v>0</v>
      </c>
    </row>
    <row r="176" spans="1:4" ht="10.5" thickBot="1" x14ac:dyDescent="0.4">
      <c r="A176" s="13"/>
      <c r="B176" s="5" t="s">
        <v>187</v>
      </c>
      <c r="C176" s="5">
        <v>0</v>
      </c>
      <c r="D176" s="5">
        <f>+C176</f>
        <v>0</v>
      </c>
    </row>
    <row r="177" spans="1:4" ht="10.5" thickBot="1" x14ac:dyDescent="0.4">
      <c r="A177" s="43" t="s">
        <v>214</v>
      </c>
      <c r="B177" s="44"/>
      <c r="C177" s="44"/>
      <c r="D177" s="4">
        <f>SUM(D175:D176)</f>
        <v>0</v>
      </c>
    </row>
    <row r="178" spans="1:4" ht="10.5" thickBot="1" x14ac:dyDescent="0.4">
      <c r="A178" s="51" t="s">
        <v>215</v>
      </c>
      <c r="B178" s="52"/>
      <c r="C178" s="52"/>
      <c r="D178" s="4">
        <f>SUM(D169,D173,D177)</f>
        <v>0</v>
      </c>
    </row>
  </sheetData>
  <mergeCells count="54">
    <mergeCell ref="B3:C3"/>
    <mergeCell ref="B93:C93"/>
    <mergeCell ref="B94:C94"/>
    <mergeCell ref="A30:C30"/>
    <mergeCell ref="A16:C16"/>
    <mergeCell ref="A40:C40"/>
    <mergeCell ref="A44:C44"/>
    <mergeCell ref="A45:C45"/>
    <mergeCell ref="A50:C50"/>
    <mergeCell ref="A54:C54"/>
    <mergeCell ref="A58:C58"/>
    <mergeCell ref="A59:C59"/>
    <mergeCell ref="A64:C64"/>
    <mergeCell ref="A68:C68"/>
    <mergeCell ref="A72:C72"/>
    <mergeCell ref="A73:C73"/>
    <mergeCell ref="A113:C113"/>
    <mergeCell ref="A117:C117"/>
    <mergeCell ref="A122:C122"/>
    <mergeCell ref="A1:D1"/>
    <mergeCell ref="A92:D92"/>
    <mergeCell ref="A99:C99"/>
    <mergeCell ref="A103:C103"/>
    <mergeCell ref="A108:C108"/>
    <mergeCell ref="A31:C31"/>
    <mergeCell ref="A8:C8"/>
    <mergeCell ref="A12:C12"/>
    <mergeCell ref="A17:C17"/>
    <mergeCell ref="A22:C22"/>
    <mergeCell ref="A26:C26"/>
    <mergeCell ref="B2:C2"/>
    <mergeCell ref="A36:C36"/>
    <mergeCell ref="A78:C78"/>
    <mergeCell ref="A82:C82"/>
    <mergeCell ref="A86:C86"/>
    <mergeCell ref="A87:C87"/>
    <mergeCell ref="A107:C107"/>
    <mergeCell ref="A121:C121"/>
    <mergeCell ref="A127:C127"/>
    <mergeCell ref="A131:C131"/>
    <mergeCell ref="A135:C135"/>
    <mergeCell ref="A136:C136"/>
    <mergeCell ref="A141:C141"/>
    <mergeCell ref="A145:C145"/>
    <mergeCell ref="A149:C149"/>
    <mergeCell ref="A169:C169"/>
    <mergeCell ref="A173:C173"/>
    <mergeCell ref="A177:C177"/>
    <mergeCell ref="A178:C178"/>
    <mergeCell ref="A150:C150"/>
    <mergeCell ref="A155:C155"/>
    <mergeCell ref="A159:C159"/>
    <mergeCell ref="A163:C163"/>
    <mergeCell ref="A164:C164"/>
  </mergeCells>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4BBA4"/>
  </sheetPr>
  <dimension ref="A1:E193"/>
  <sheetViews>
    <sheetView zoomScale="85" zoomScaleNormal="85" workbookViewId="0">
      <selection activeCell="H62" sqref="H62"/>
    </sheetView>
  </sheetViews>
  <sheetFormatPr defaultColWidth="8.7265625" defaultRowHeight="10" x14ac:dyDescent="0.35"/>
  <cols>
    <col min="1" max="1" width="31.54296875" style="1" customWidth="1"/>
    <col min="2" max="2" width="18" style="1" customWidth="1"/>
    <col min="3" max="3" width="18.1796875" style="1" customWidth="1"/>
    <col min="4" max="4" width="37.453125" style="1" customWidth="1"/>
    <col min="5" max="5" width="14.54296875" style="1" customWidth="1"/>
    <col min="6" max="16384" width="8.7265625" style="1"/>
  </cols>
  <sheetData>
    <row r="1" spans="1:5" ht="20.25" customHeight="1" thickBot="1" x14ac:dyDescent="0.4">
      <c r="A1" s="63" t="s">
        <v>64</v>
      </c>
      <c r="B1" s="64"/>
      <c r="C1" s="64"/>
      <c r="D1" s="64"/>
      <c r="E1" s="65"/>
    </row>
    <row r="2" spans="1:5" ht="36.75" customHeight="1" thickBot="1" x14ac:dyDescent="0.4">
      <c r="A2" s="31" t="s">
        <v>88</v>
      </c>
      <c r="B2" s="32" t="s">
        <v>90</v>
      </c>
      <c r="C2" s="32" t="s">
        <v>61</v>
      </c>
      <c r="D2" s="32" t="s">
        <v>91</v>
      </c>
      <c r="E2" s="32" t="s">
        <v>4</v>
      </c>
    </row>
    <row r="3" spans="1:5" ht="11.25" customHeight="1" thickBot="1" x14ac:dyDescent="0.4">
      <c r="A3" s="33">
        <v>1</v>
      </c>
      <c r="B3" s="34">
        <v>2</v>
      </c>
      <c r="C3" s="34">
        <v>3</v>
      </c>
      <c r="D3" s="34">
        <v>4</v>
      </c>
      <c r="E3" s="34">
        <v>5</v>
      </c>
    </row>
    <row r="4" spans="1:5" ht="24.75" customHeight="1" thickBot="1" x14ac:dyDescent="0.4">
      <c r="A4" s="24" t="str">
        <f>'PI skaičiuoklė'!B6</f>
        <v>Straipsnis (-iai), punktas (-ai) ir įpareigojimas</v>
      </c>
      <c r="B4" s="4"/>
      <c r="C4" s="4"/>
      <c r="D4" s="4"/>
      <c r="E4" s="4"/>
    </row>
    <row r="5" spans="1:5" ht="10.5" thickBot="1" x14ac:dyDescent="0.4">
      <c r="A5" s="8" t="str">
        <f>'PI skaičiuoklė'!C7</f>
        <v>Veiksmas A1</v>
      </c>
      <c r="B5" s="4"/>
      <c r="C5" s="4"/>
      <c r="D5" s="4"/>
      <c r="E5" s="4"/>
    </row>
    <row r="6" spans="1:5" ht="10.5" thickBot="1" x14ac:dyDescent="0.4">
      <c r="A6" s="13"/>
      <c r="B6" s="5" t="s">
        <v>22</v>
      </c>
      <c r="C6" s="5">
        <v>0</v>
      </c>
      <c r="D6" s="5">
        <v>0</v>
      </c>
      <c r="E6" s="5">
        <f>+C6*D6</f>
        <v>0</v>
      </c>
    </row>
    <row r="7" spans="1:5" ht="10.5" thickBot="1" x14ac:dyDescent="0.4">
      <c r="A7" s="13"/>
      <c r="B7" s="5" t="s">
        <v>23</v>
      </c>
      <c r="C7" s="5">
        <v>0</v>
      </c>
      <c r="D7" s="5">
        <v>0</v>
      </c>
      <c r="E7" s="5">
        <f>+C7*D7</f>
        <v>0</v>
      </c>
    </row>
    <row r="8" spans="1:5" ht="14.15" customHeight="1" thickBot="1" x14ac:dyDescent="0.4">
      <c r="A8" s="43" t="s">
        <v>37</v>
      </c>
      <c r="B8" s="44"/>
      <c r="C8" s="44"/>
      <c r="D8" s="45"/>
      <c r="E8" s="5">
        <f>SUM(E6:E7)</f>
        <v>0</v>
      </c>
    </row>
    <row r="9" spans="1:5" ht="10.5" thickBot="1" x14ac:dyDescent="0.4">
      <c r="A9" s="8" t="str">
        <f>'PI skaičiuoklė'!C8</f>
        <v>Veiksmas A2</v>
      </c>
      <c r="B9" s="4"/>
      <c r="C9" s="4"/>
      <c r="D9" s="4"/>
      <c r="E9" s="4"/>
    </row>
    <row r="10" spans="1:5" ht="10.5" thickBot="1" x14ac:dyDescent="0.4">
      <c r="A10" s="13"/>
      <c r="B10" s="5" t="s">
        <v>24</v>
      </c>
      <c r="C10" s="5">
        <v>0</v>
      </c>
      <c r="D10" s="5">
        <v>0</v>
      </c>
      <c r="E10" s="5">
        <f t="shared" ref="E10:E11" si="0">+C10*D10</f>
        <v>0</v>
      </c>
    </row>
    <row r="11" spans="1:5" ht="10.5" thickBot="1" x14ac:dyDescent="0.4">
      <c r="A11" s="13"/>
      <c r="B11" s="5" t="s">
        <v>25</v>
      </c>
      <c r="C11" s="5">
        <v>0</v>
      </c>
      <c r="D11" s="5">
        <v>0</v>
      </c>
      <c r="E11" s="5">
        <f t="shared" si="0"/>
        <v>0</v>
      </c>
    </row>
    <row r="12" spans="1:5" ht="10.5" thickBot="1" x14ac:dyDescent="0.4">
      <c r="A12" s="43" t="s">
        <v>38</v>
      </c>
      <c r="B12" s="44"/>
      <c r="C12" s="44"/>
      <c r="D12" s="45"/>
      <c r="E12" s="5">
        <f>SUM(E10:E11)</f>
        <v>0</v>
      </c>
    </row>
    <row r="13" spans="1:5" ht="10.5" thickBot="1" x14ac:dyDescent="0.4">
      <c r="A13" s="8" t="str">
        <f>'PI skaičiuoklė'!C9</f>
        <v>Veiksmas A3</v>
      </c>
      <c r="B13" s="4"/>
      <c r="C13" s="4"/>
      <c r="D13" s="4"/>
      <c r="E13" s="4"/>
    </row>
    <row r="14" spans="1:5" ht="10.5" thickBot="1" x14ac:dyDescent="0.4">
      <c r="A14" s="13"/>
      <c r="B14" s="5" t="s">
        <v>184</v>
      </c>
      <c r="C14" s="5">
        <v>0</v>
      </c>
      <c r="D14" s="5">
        <v>0</v>
      </c>
      <c r="E14" s="5">
        <f t="shared" ref="E14:E15" si="1">+C14*D14</f>
        <v>0</v>
      </c>
    </row>
    <row r="15" spans="1:5" ht="10.5" thickBot="1" x14ac:dyDescent="0.4">
      <c r="A15" s="13"/>
      <c r="B15" s="5" t="s">
        <v>185</v>
      </c>
      <c r="C15" s="5">
        <v>0</v>
      </c>
      <c r="D15" s="5">
        <v>0</v>
      </c>
      <c r="E15" s="5">
        <f t="shared" si="1"/>
        <v>0</v>
      </c>
    </row>
    <row r="16" spans="1:5" ht="10.5" thickBot="1" x14ac:dyDescent="0.4">
      <c r="A16" s="43" t="s">
        <v>216</v>
      </c>
      <c r="B16" s="44"/>
      <c r="C16" s="44"/>
      <c r="D16" s="45"/>
      <c r="E16" s="5">
        <f>SUM(E14:E15)</f>
        <v>0</v>
      </c>
    </row>
    <row r="17" spans="1:5" ht="10.5" thickBot="1" x14ac:dyDescent="0.4">
      <c r="A17" s="13"/>
      <c r="B17" s="5" t="s">
        <v>11</v>
      </c>
      <c r="C17" s="5"/>
      <c r="D17" s="5"/>
      <c r="E17" s="5" t="s">
        <v>92</v>
      </c>
    </row>
    <row r="18" spans="1:5" ht="10.5" thickBot="1" x14ac:dyDescent="0.4">
      <c r="A18" s="51" t="s">
        <v>39</v>
      </c>
      <c r="B18" s="52"/>
      <c r="C18" s="52"/>
      <c r="D18" s="53"/>
      <c r="E18" s="4">
        <f>SUM(E8,E12,E16)</f>
        <v>0</v>
      </c>
    </row>
    <row r="19" spans="1:5" ht="20.5" thickBot="1" x14ac:dyDescent="0.4">
      <c r="A19" s="24" t="str">
        <f>'PI skaičiuoklė'!B12</f>
        <v>Straipsnis (-iai), punktas (-ai) ir įpareigojimas</v>
      </c>
      <c r="B19" s="39"/>
      <c r="C19" s="39"/>
      <c r="D19" s="39"/>
      <c r="E19" s="39"/>
    </row>
    <row r="20" spans="1:5" ht="10.5" thickBot="1" x14ac:dyDescent="0.4">
      <c r="A20" s="8" t="str">
        <f>'PI skaičiuoklė'!C13</f>
        <v>Veiksmas B1</v>
      </c>
      <c r="B20" s="39"/>
      <c r="C20" s="39"/>
      <c r="D20" s="39"/>
      <c r="E20" s="39"/>
    </row>
    <row r="21" spans="1:5" ht="10.5" thickBot="1" x14ac:dyDescent="0.4">
      <c r="A21" s="13"/>
      <c r="B21" s="5" t="s">
        <v>26</v>
      </c>
      <c r="C21" s="5">
        <v>0</v>
      </c>
      <c r="D21" s="5">
        <v>0</v>
      </c>
      <c r="E21" s="5">
        <f t="shared" ref="E21:E22" si="2">+C21*D21</f>
        <v>0</v>
      </c>
    </row>
    <row r="22" spans="1:5" ht="10.5" thickBot="1" x14ac:dyDescent="0.4">
      <c r="A22" s="13"/>
      <c r="B22" s="5" t="s">
        <v>27</v>
      </c>
      <c r="C22" s="5">
        <v>0</v>
      </c>
      <c r="D22" s="5">
        <v>0</v>
      </c>
      <c r="E22" s="5">
        <f t="shared" si="2"/>
        <v>0</v>
      </c>
    </row>
    <row r="23" spans="1:5" ht="10.5" thickBot="1" x14ac:dyDescent="0.4">
      <c r="A23" s="43" t="s">
        <v>40</v>
      </c>
      <c r="B23" s="44"/>
      <c r="C23" s="44"/>
      <c r="D23" s="45"/>
      <c r="E23" s="5">
        <f>SUM(E21:E22)</f>
        <v>0</v>
      </c>
    </row>
    <row r="24" spans="1:5" ht="10.5" thickBot="1" x14ac:dyDescent="0.4">
      <c r="A24" s="8" t="str">
        <f>'PI skaičiuoklė'!C14</f>
        <v>Veiksmas B2</v>
      </c>
      <c r="B24" s="4"/>
      <c r="C24" s="4"/>
      <c r="D24" s="4"/>
      <c r="E24" s="4"/>
    </row>
    <row r="25" spans="1:5" ht="10.5" thickBot="1" x14ac:dyDescent="0.4">
      <c r="A25" s="13"/>
      <c r="B25" s="5" t="s">
        <v>28</v>
      </c>
      <c r="C25" s="5">
        <v>0</v>
      </c>
      <c r="D25" s="5">
        <v>0</v>
      </c>
      <c r="E25" s="5">
        <f t="shared" ref="E25:E26" si="3">+C25*D25</f>
        <v>0</v>
      </c>
    </row>
    <row r="26" spans="1:5" ht="10.5" thickBot="1" x14ac:dyDescent="0.4">
      <c r="A26" s="13"/>
      <c r="B26" s="5" t="s">
        <v>29</v>
      </c>
      <c r="C26" s="5">
        <v>0</v>
      </c>
      <c r="D26" s="5">
        <v>0</v>
      </c>
      <c r="E26" s="5">
        <f t="shared" si="3"/>
        <v>0</v>
      </c>
    </row>
    <row r="27" spans="1:5" ht="10.5" thickBot="1" x14ac:dyDescent="0.4">
      <c r="A27" s="43" t="s">
        <v>42</v>
      </c>
      <c r="B27" s="44"/>
      <c r="C27" s="44"/>
      <c r="D27" s="45"/>
      <c r="E27" s="5">
        <f>SUM(E25:E26)</f>
        <v>0</v>
      </c>
    </row>
    <row r="28" spans="1:5" ht="10.5" thickBot="1" x14ac:dyDescent="0.4">
      <c r="A28" s="8" t="str">
        <f>'PI skaičiuoklė'!C15</f>
        <v>Veiksmas B3</v>
      </c>
      <c r="B28" s="4"/>
      <c r="C28" s="4"/>
      <c r="D28" s="4"/>
      <c r="E28" s="4"/>
    </row>
    <row r="29" spans="1:5" ht="10.5" thickBot="1" x14ac:dyDescent="0.4">
      <c r="A29" s="13"/>
      <c r="B29" s="5" t="s">
        <v>182</v>
      </c>
      <c r="C29" s="5">
        <v>0</v>
      </c>
      <c r="D29" s="5">
        <v>0</v>
      </c>
      <c r="E29" s="5">
        <f t="shared" ref="E29:E30" si="4">+C29*D29</f>
        <v>0</v>
      </c>
    </row>
    <row r="30" spans="1:5" ht="10.5" thickBot="1" x14ac:dyDescent="0.4">
      <c r="A30" s="13"/>
      <c r="B30" s="5" t="s">
        <v>183</v>
      </c>
      <c r="C30" s="5">
        <v>0</v>
      </c>
      <c r="D30" s="5">
        <v>0</v>
      </c>
      <c r="E30" s="5">
        <f t="shared" si="4"/>
        <v>0</v>
      </c>
    </row>
    <row r="31" spans="1:5" ht="10.5" thickBot="1" x14ac:dyDescent="0.4">
      <c r="A31" s="43" t="s">
        <v>217</v>
      </c>
      <c r="B31" s="44"/>
      <c r="C31" s="44"/>
      <c r="D31" s="45"/>
      <c r="E31" s="5">
        <f>SUM(E29:E30)</f>
        <v>0</v>
      </c>
    </row>
    <row r="32" spans="1:5" ht="10.5" thickBot="1" x14ac:dyDescent="0.4">
      <c r="A32" s="13"/>
      <c r="B32" s="5" t="s">
        <v>11</v>
      </c>
      <c r="C32" s="5"/>
      <c r="D32" s="5"/>
      <c r="E32" s="5" t="s">
        <v>17</v>
      </c>
    </row>
    <row r="33" spans="1:5" ht="10.5" thickBot="1" x14ac:dyDescent="0.4">
      <c r="A33" s="51" t="s">
        <v>41</v>
      </c>
      <c r="B33" s="52"/>
      <c r="C33" s="52"/>
      <c r="D33" s="53"/>
      <c r="E33" s="4">
        <f>SUM(E23,E27,E31)</f>
        <v>0</v>
      </c>
    </row>
    <row r="34" spans="1:5" ht="20.5" thickBot="1" x14ac:dyDescent="0.4">
      <c r="A34" s="24" t="str">
        <f>'PI skaičiuoklė'!B18</f>
        <v>Straipsnis (-iai), punktas (-ai) ir įpareigojimas</v>
      </c>
      <c r="B34" s="39"/>
      <c r="C34" s="39"/>
      <c r="D34" s="39"/>
      <c r="E34" s="39"/>
    </row>
    <row r="35" spans="1:5" ht="10.5" thickBot="1" x14ac:dyDescent="0.4">
      <c r="A35" s="8" t="str">
        <f>'PI skaičiuoklė'!C19</f>
        <v>Veiksmas C1</v>
      </c>
      <c r="B35" s="39"/>
      <c r="C35" s="39"/>
      <c r="D35" s="39"/>
      <c r="E35" s="39"/>
    </row>
    <row r="36" spans="1:5" ht="10.5" thickBot="1" x14ac:dyDescent="0.4">
      <c r="A36" s="13"/>
      <c r="B36" s="5" t="s">
        <v>149</v>
      </c>
      <c r="C36" s="5">
        <v>0</v>
      </c>
      <c r="D36" s="5">
        <v>0</v>
      </c>
      <c r="E36" s="5">
        <f>+C36*D36</f>
        <v>0</v>
      </c>
    </row>
    <row r="37" spans="1:5" ht="10.5" thickBot="1" x14ac:dyDescent="0.4">
      <c r="A37" s="13"/>
      <c r="B37" s="5" t="s">
        <v>150</v>
      </c>
      <c r="C37" s="5">
        <v>0</v>
      </c>
      <c r="D37" s="5">
        <v>0</v>
      </c>
      <c r="E37" s="5">
        <f>+C37*D37</f>
        <v>0</v>
      </c>
    </row>
    <row r="38" spans="1:5" ht="14.15" customHeight="1" thickBot="1" x14ac:dyDescent="0.4">
      <c r="A38" s="43" t="s">
        <v>218</v>
      </c>
      <c r="B38" s="44"/>
      <c r="C38" s="44"/>
      <c r="D38" s="45"/>
      <c r="E38" s="5">
        <f>SUM(E36:E37)</f>
        <v>0</v>
      </c>
    </row>
    <row r="39" spans="1:5" ht="10.5" thickBot="1" x14ac:dyDescent="0.4">
      <c r="A39" s="8" t="str">
        <f>'PI skaičiuoklė'!C20</f>
        <v>Veiksmas C2</v>
      </c>
      <c r="B39" s="4"/>
      <c r="C39" s="4"/>
      <c r="D39" s="4"/>
      <c r="E39" s="4"/>
    </row>
    <row r="40" spans="1:5" ht="10.5" thickBot="1" x14ac:dyDescent="0.4">
      <c r="A40" s="13"/>
      <c r="B40" s="5" t="s">
        <v>151</v>
      </c>
      <c r="C40" s="5">
        <v>0</v>
      </c>
      <c r="D40" s="5">
        <v>0</v>
      </c>
      <c r="E40" s="5">
        <f t="shared" ref="E40:E41" si="5">+C40*D40</f>
        <v>0</v>
      </c>
    </row>
    <row r="41" spans="1:5" ht="10.5" thickBot="1" x14ac:dyDescent="0.4">
      <c r="A41" s="13"/>
      <c r="B41" s="5" t="s">
        <v>152</v>
      </c>
      <c r="C41" s="5">
        <v>0</v>
      </c>
      <c r="D41" s="5">
        <v>0</v>
      </c>
      <c r="E41" s="5">
        <f t="shared" si="5"/>
        <v>0</v>
      </c>
    </row>
    <row r="42" spans="1:5" ht="10.5" thickBot="1" x14ac:dyDescent="0.4">
      <c r="A42" s="43" t="s">
        <v>219</v>
      </c>
      <c r="B42" s="44"/>
      <c r="C42" s="44"/>
      <c r="D42" s="45"/>
      <c r="E42" s="5">
        <f>SUM(E40:E41)</f>
        <v>0</v>
      </c>
    </row>
    <row r="43" spans="1:5" ht="10.5" thickBot="1" x14ac:dyDescent="0.4">
      <c r="A43" s="8" t="str">
        <f>'PI skaičiuoklė'!C21</f>
        <v>Veiksmas C3</v>
      </c>
      <c r="B43" s="4"/>
      <c r="C43" s="4"/>
      <c r="D43" s="4"/>
      <c r="E43" s="4"/>
    </row>
    <row r="44" spans="1:5" ht="10.5" thickBot="1" x14ac:dyDescent="0.4">
      <c r="A44" s="13"/>
      <c r="B44" s="5" t="s">
        <v>189</v>
      </c>
      <c r="C44" s="5">
        <v>0</v>
      </c>
      <c r="D44" s="5">
        <v>0</v>
      </c>
      <c r="E44" s="5">
        <f t="shared" ref="E44:E45" si="6">+C44*D44</f>
        <v>0</v>
      </c>
    </row>
    <row r="45" spans="1:5" ht="10.5" thickBot="1" x14ac:dyDescent="0.4">
      <c r="A45" s="13"/>
      <c r="B45" s="5" t="s">
        <v>190</v>
      </c>
      <c r="C45" s="5">
        <v>0</v>
      </c>
      <c r="D45" s="5">
        <v>0</v>
      </c>
      <c r="E45" s="5">
        <f t="shared" si="6"/>
        <v>0</v>
      </c>
    </row>
    <row r="46" spans="1:5" ht="10.5" thickBot="1" x14ac:dyDescent="0.4">
      <c r="A46" s="43" t="s">
        <v>220</v>
      </c>
      <c r="B46" s="44"/>
      <c r="C46" s="44"/>
      <c r="D46" s="45"/>
      <c r="E46" s="5">
        <f>SUM(E44:E45)</f>
        <v>0</v>
      </c>
    </row>
    <row r="47" spans="1:5" ht="10.5" thickBot="1" x14ac:dyDescent="0.4">
      <c r="A47" s="13"/>
      <c r="B47" s="5" t="s">
        <v>11</v>
      </c>
      <c r="C47" s="5"/>
      <c r="D47" s="5"/>
      <c r="E47" s="5" t="s">
        <v>92</v>
      </c>
    </row>
    <row r="48" spans="1:5" ht="10.5" thickBot="1" x14ac:dyDescent="0.4">
      <c r="A48" s="51" t="s">
        <v>221</v>
      </c>
      <c r="B48" s="52"/>
      <c r="C48" s="52"/>
      <c r="D48" s="53"/>
      <c r="E48" s="4">
        <f>SUM(E38,E42,E46)</f>
        <v>0</v>
      </c>
    </row>
    <row r="49" spans="1:5" ht="20.5" thickBot="1" x14ac:dyDescent="0.4">
      <c r="A49" s="24" t="str">
        <f>'PI skaičiuoklė'!B25</f>
        <v>Straipsnis (-iai), punktas (-ai) ir įpareigojimas</v>
      </c>
      <c r="B49" s="4"/>
      <c r="C49" s="4"/>
      <c r="D49" s="4"/>
      <c r="E49" s="4"/>
    </row>
    <row r="50" spans="1:5" ht="10.5" thickBot="1" x14ac:dyDescent="0.4">
      <c r="A50" s="8" t="str">
        <f>'PI skaičiuoklė'!C26</f>
        <v>Veiksmas D1</v>
      </c>
      <c r="B50" s="4"/>
      <c r="C50" s="4"/>
      <c r="D50" s="4"/>
      <c r="E50" s="4"/>
    </row>
    <row r="51" spans="1:5" ht="10.5" thickBot="1" x14ac:dyDescent="0.4">
      <c r="A51" s="13"/>
      <c r="B51" s="5" t="s">
        <v>159</v>
      </c>
      <c r="C51" s="5">
        <v>0</v>
      </c>
      <c r="D51" s="5">
        <v>0</v>
      </c>
      <c r="E51" s="5">
        <f t="shared" ref="E51:E52" si="7">+C51*D51</f>
        <v>0</v>
      </c>
    </row>
    <row r="52" spans="1:5" ht="10.5" thickBot="1" x14ac:dyDescent="0.4">
      <c r="A52" s="13"/>
      <c r="B52" s="5" t="s">
        <v>160</v>
      </c>
      <c r="C52" s="5">
        <v>0</v>
      </c>
      <c r="D52" s="5">
        <v>0</v>
      </c>
      <c r="E52" s="5">
        <f t="shared" si="7"/>
        <v>0</v>
      </c>
    </row>
    <row r="53" spans="1:5" ht="10.5" thickBot="1" x14ac:dyDescent="0.4">
      <c r="A53" s="43" t="s">
        <v>222</v>
      </c>
      <c r="B53" s="44"/>
      <c r="C53" s="44"/>
      <c r="D53" s="45"/>
      <c r="E53" s="5">
        <f>SUM(E51:E52)</f>
        <v>0</v>
      </c>
    </row>
    <row r="54" spans="1:5" ht="10.5" thickBot="1" x14ac:dyDescent="0.4">
      <c r="A54" s="8" t="str">
        <f>'PI skaičiuoklė'!C27</f>
        <v>Veiksmas D2</v>
      </c>
      <c r="B54" s="4"/>
      <c r="C54" s="4"/>
      <c r="D54" s="4"/>
      <c r="E54" s="4"/>
    </row>
    <row r="55" spans="1:5" ht="10.5" thickBot="1" x14ac:dyDescent="0.4">
      <c r="A55" s="13"/>
      <c r="B55" s="5" t="s">
        <v>161</v>
      </c>
      <c r="C55" s="5">
        <v>0</v>
      </c>
      <c r="D55" s="5">
        <v>0</v>
      </c>
      <c r="E55" s="5">
        <f t="shared" ref="E55:E56" si="8">+C55*D55</f>
        <v>0</v>
      </c>
    </row>
    <row r="56" spans="1:5" ht="10.5" thickBot="1" x14ac:dyDescent="0.4">
      <c r="A56" s="13"/>
      <c r="B56" s="5" t="s">
        <v>162</v>
      </c>
      <c r="C56" s="5">
        <v>0</v>
      </c>
      <c r="D56" s="5">
        <v>0</v>
      </c>
      <c r="E56" s="5">
        <f t="shared" si="8"/>
        <v>0</v>
      </c>
    </row>
    <row r="57" spans="1:5" ht="10.5" thickBot="1" x14ac:dyDescent="0.4">
      <c r="A57" s="43" t="s">
        <v>223</v>
      </c>
      <c r="B57" s="44"/>
      <c r="C57" s="44"/>
      <c r="D57" s="45"/>
      <c r="E57" s="5">
        <f>SUM(E55:E56)</f>
        <v>0</v>
      </c>
    </row>
    <row r="58" spans="1:5" ht="10.5" thickBot="1" x14ac:dyDescent="0.4">
      <c r="A58" s="8" t="str">
        <f>'PI skaičiuoklė'!C28</f>
        <v>Veiksmas D3</v>
      </c>
      <c r="B58" s="4"/>
      <c r="C58" s="4"/>
      <c r="D58" s="4"/>
      <c r="E58" s="4"/>
    </row>
    <row r="59" spans="1:5" ht="10.5" thickBot="1" x14ac:dyDescent="0.4">
      <c r="A59" s="13"/>
      <c r="B59" s="5" t="s">
        <v>192</v>
      </c>
      <c r="C59" s="5">
        <v>0</v>
      </c>
      <c r="D59" s="5">
        <v>0</v>
      </c>
      <c r="E59" s="5">
        <f t="shared" ref="E59:E60" si="9">+C59*D59</f>
        <v>0</v>
      </c>
    </row>
    <row r="60" spans="1:5" ht="10.5" thickBot="1" x14ac:dyDescent="0.4">
      <c r="A60" s="13"/>
      <c r="B60" s="5" t="s">
        <v>193</v>
      </c>
      <c r="C60" s="5">
        <v>0</v>
      </c>
      <c r="D60" s="5">
        <v>0</v>
      </c>
      <c r="E60" s="5">
        <f t="shared" si="9"/>
        <v>0</v>
      </c>
    </row>
    <row r="61" spans="1:5" ht="10.5" thickBot="1" x14ac:dyDescent="0.4">
      <c r="A61" s="43" t="s">
        <v>224</v>
      </c>
      <c r="B61" s="44"/>
      <c r="C61" s="44"/>
      <c r="D61" s="45"/>
      <c r="E61" s="5">
        <f>SUM(E59:E60)</f>
        <v>0</v>
      </c>
    </row>
    <row r="62" spans="1:5" ht="10.5" thickBot="1" x14ac:dyDescent="0.4">
      <c r="A62" s="13"/>
      <c r="B62" s="5" t="s">
        <v>11</v>
      </c>
      <c r="C62" s="5"/>
      <c r="D62" s="5"/>
      <c r="E62" s="5" t="s">
        <v>17</v>
      </c>
    </row>
    <row r="63" spans="1:5" ht="10.5" thickBot="1" x14ac:dyDescent="0.4">
      <c r="A63" s="51" t="s">
        <v>225</v>
      </c>
      <c r="B63" s="52"/>
      <c r="C63" s="52"/>
      <c r="D63" s="53"/>
      <c r="E63" s="4">
        <f>SUM(E53,E57,E61)</f>
        <v>0</v>
      </c>
    </row>
    <row r="64" spans="1:5" ht="20.5" thickBot="1" x14ac:dyDescent="0.4">
      <c r="A64" s="24" t="str">
        <f>'PI skaičiuoklė'!B31</f>
        <v>Straipsnis (-iai), punktas (-ai) ir įpareigojimas</v>
      </c>
      <c r="B64" s="39"/>
      <c r="C64" s="39"/>
      <c r="D64" s="39"/>
      <c r="E64" s="39"/>
    </row>
    <row r="65" spans="1:5" ht="10.5" thickBot="1" x14ac:dyDescent="0.4">
      <c r="A65" s="8" t="str">
        <f>'PI skaičiuoklė'!C32</f>
        <v>Veiksmas E1</v>
      </c>
      <c r="B65" s="4"/>
      <c r="C65" s="4"/>
      <c r="D65" s="4"/>
      <c r="E65" s="4"/>
    </row>
    <row r="66" spans="1:5" ht="10.5" thickBot="1" x14ac:dyDescent="0.4">
      <c r="A66" s="13"/>
      <c r="B66" s="5" t="s">
        <v>165</v>
      </c>
      <c r="C66" s="5">
        <v>0</v>
      </c>
      <c r="D66" s="5">
        <v>0</v>
      </c>
      <c r="E66" s="5">
        <f>+C66*D66</f>
        <v>0</v>
      </c>
    </row>
    <row r="67" spans="1:5" ht="10.5" thickBot="1" x14ac:dyDescent="0.4">
      <c r="A67" s="13"/>
      <c r="B67" s="5" t="s">
        <v>166</v>
      </c>
      <c r="C67" s="5">
        <v>0</v>
      </c>
      <c r="D67" s="5">
        <v>0</v>
      </c>
      <c r="E67" s="5">
        <f>+C67*D67</f>
        <v>0</v>
      </c>
    </row>
    <row r="68" spans="1:5" ht="14.15" customHeight="1" thickBot="1" x14ac:dyDescent="0.4">
      <c r="A68" s="43" t="s">
        <v>226</v>
      </c>
      <c r="B68" s="44"/>
      <c r="C68" s="44"/>
      <c r="D68" s="45"/>
      <c r="E68" s="5">
        <f>SUM(E66:E67)</f>
        <v>0</v>
      </c>
    </row>
    <row r="69" spans="1:5" ht="10.5" thickBot="1" x14ac:dyDescent="0.4">
      <c r="A69" s="8" t="str">
        <f>'PI skaičiuoklė'!C33</f>
        <v>Veiksmas E2</v>
      </c>
      <c r="B69" s="4"/>
      <c r="C69" s="4"/>
      <c r="D69" s="4"/>
      <c r="E69" s="4"/>
    </row>
    <row r="70" spans="1:5" ht="10.5" thickBot="1" x14ac:dyDescent="0.4">
      <c r="A70" s="13"/>
      <c r="B70" s="5" t="s">
        <v>168</v>
      </c>
      <c r="C70" s="5">
        <v>0</v>
      </c>
      <c r="D70" s="5">
        <v>0</v>
      </c>
      <c r="E70" s="5">
        <f t="shared" ref="E70:E71" si="10">+C70*D70</f>
        <v>0</v>
      </c>
    </row>
    <row r="71" spans="1:5" ht="10.5" thickBot="1" x14ac:dyDescent="0.4">
      <c r="A71" s="13"/>
      <c r="B71" s="5" t="s">
        <v>167</v>
      </c>
      <c r="C71" s="5">
        <v>0</v>
      </c>
      <c r="D71" s="5">
        <v>0</v>
      </c>
      <c r="E71" s="5">
        <f t="shared" si="10"/>
        <v>0</v>
      </c>
    </row>
    <row r="72" spans="1:5" ht="10.5" thickBot="1" x14ac:dyDescent="0.4">
      <c r="A72" s="43" t="s">
        <v>227</v>
      </c>
      <c r="B72" s="44"/>
      <c r="C72" s="44"/>
      <c r="D72" s="45"/>
      <c r="E72" s="5">
        <f>SUM(E70:E71)</f>
        <v>0</v>
      </c>
    </row>
    <row r="73" spans="1:5" ht="10.5" thickBot="1" x14ac:dyDescent="0.4">
      <c r="A73" s="8" t="str">
        <f>'PI skaičiuoklė'!C34</f>
        <v>Veiksmas E3</v>
      </c>
      <c r="B73" s="4"/>
      <c r="C73" s="4"/>
      <c r="D73" s="4"/>
      <c r="E73" s="4"/>
    </row>
    <row r="74" spans="1:5" ht="10.5" thickBot="1" x14ac:dyDescent="0.4">
      <c r="A74" s="13"/>
      <c r="B74" s="5" t="s">
        <v>195</v>
      </c>
      <c r="C74" s="5">
        <v>0</v>
      </c>
      <c r="D74" s="5">
        <v>0</v>
      </c>
      <c r="E74" s="5">
        <f t="shared" ref="E74:E75" si="11">+C74*D74</f>
        <v>0</v>
      </c>
    </row>
    <row r="75" spans="1:5" ht="10.5" thickBot="1" x14ac:dyDescent="0.4">
      <c r="A75" s="13"/>
      <c r="B75" s="5" t="s">
        <v>196</v>
      </c>
      <c r="C75" s="5">
        <v>0</v>
      </c>
      <c r="D75" s="5">
        <v>0</v>
      </c>
      <c r="E75" s="5">
        <f t="shared" si="11"/>
        <v>0</v>
      </c>
    </row>
    <row r="76" spans="1:5" ht="10.5" thickBot="1" x14ac:dyDescent="0.4">
      <c r="A76" s="43" t="s">
        <v>228</v>
      </c>
      <c r="B76" s="44"/>
      <c r="C76" s="44"/>
      <c r="D76" s="45"/>
      <c r="E76" s="5">
        <f>SUM(E74:E75)</f>
        <v>0</v>
      </c>
    </row>
    <row r="77" spans="1:5" ht="10.5" thickBot="1" x14ac:dyDescent="0.4">
      <c r="A77" s="13"/>
      <c r="B77" s="5" t="s">
        <v>11</v>
      </c>
      <c r="C77" s="5"/>
      <c r="D77" s="5"/>
      <c r="E77" s="5" t="s">
        <v>92</v>
      </c>
    </row>
    <row r="78" spans="1:5" ht="10.5" thickBot="1" x14ac:dyDescent="0.4">
      <c r="A78" s="51" t="s">
        <v>229</v>
      </c>
      <c r="B78" s="52"/>
      <c r="C78" s="52"/>
      <c r="D78" s="53"/>
      <c r="E78" s="4">
        <f>SUM(E68,E72,E76)</f>
        <v>0</v>
      </c>
    </row>
    <row r="79" spans="1:5" ht="20.5" thickBot="1" x14ac:dyDescent="0.4">
      <c r="A79" s="24" t="str">
        <f>'PI skaičiuoklė'!B37</f>
        <v>Straipsnis (-iai), punktas (-ai) ir įpareigojimas</v>
      </c>
      <c r="B79" s="4"/>
      <c r="C79" s="4"/>
      <c r="D79" s="4"/>
      <c r="E79" s="4"/>
    </row>
    <row r="80" spans="1:5" ht="10.5" thickBot="1" x14ac:dyDescent="0.4">
      <c r="A80" s="8" t="str">
        <f>'PI skaičiuoklė'!C38</f>
        <v>Veiksmas F1</v>
      </c>
      <c r="B80" s="4"/>
      <c r="C80" s="4"/>
      <c r="D80" s="4"/>
      <c r="E80" s="4"/>
    </row>
    <row r="81" spans="1:5" ht="10.5" thickBot="1" x14ac:dyDescent="0.4">
      <c r="A81" s="13"/>
      <c r="B81" s="5" t="s">
        <v>173</v>
      </c>
      <c r="C81" s="5">
        <v>0</v>
      </c>
      <c r="D81" s="5">
        <v>0</v>
      </c>
      <c r="E81" s="5">
        <f t="shared" ref="E81:E82" si="12">+C81*D81</f>
        <v>0</v>
      </c>
    </row>
    <row r="82" spans="1:5" ht="10.5" thickBot="1" x14ac:dyDescent="0.4">
      <c r="A82" s="13"/>
      <c r="B82" s="5" t="s">
        <v>174</v>
      </c>
      <c r="C82" s="5">
        <v>0</v>
      </c>
      <c r="D82" s="5">
        <v>0</v>
      </c>
      <c r="E82" s="5">
        <f t="shared" si="12"/>
        <v>0</v>
      </c>
    </row>
    <row r="83" spans="1:5" ht="10.5" thickBot="1" x14ac:dyDescent="0.4">
      <c r="A83" s="43" t="s">
        <v>230</v>
      </c>
      <c r="B83" s="44"/>
      <c r="C83" s="44"/>
      <c r="D83" s="45"/>
      <c r="E83" s="5">
        <f>SUM(E81:E82)</f>
        <v>0</v>
      </c>
    </row>
    <row r="84" spans="1:5" ht="10.5" thickBot="1" x14ac:dyDescent="0.4">
      <c r="A84" s="8" t="str">
        <f>'PI skaičiuoklė'!C39</f>
        <v>Veiksmas F2</v>
      </c>
      <c r="B84" s="4"/>
      <c r="C84" s="4"/>
      <c r="D84" s="4"/>
      <c r="E84" s="4"/>
    </row>
    <row r="85" spans="1:5" ht="10.5" thickBot="1" x14ac:dyDescent="0.4">
      <c r="A85" s="13"/>
      <c r="B85" s="5" t="s">
        <v>175</v>
      </c>
      <c r="C85" s="5">
        <v>0</v>
      </c>
      <c r="D85" s="5">
        <v>0</v>
      </c>
      <c r="E85" s="5">
        <f t="shared" ref="E85:E86" si="13">+C85*D85</f>
        <v>0</v>
      </c>
    </row>
    <row r="86" spans="1:5" ht="10.5" thickBot="1" x14ac:dyDescent="0.4">
      <c r="A86" s="13"/>
      <c r="B86" s="5" t="s">
        <v>176</v>
      </c>
      <c r="C86" s="5">
        <v>0</v>
      </c>
      <c r="D86" s="5">
        <v>0</v>
      </c>
      <c r="E86" s="5">
        <f t="shared" si="13"/>
        <v>0</v>
      </c>
    </row>
    <row r="87" spans="1:5" ht="10.5" thickBot="1" x14ac:dyDescent="0.4">
      <c r="A87" s="43" t="s">
        <v>231</v>
      </c>
      <c r="B87" s="44"/>
      <c r="C87" s="44"/>
      <c r="D87" s="45"/>
      <c r="E87" s="5">
        <f>SUM(E85:E86)</f>
        <v>0</v>
      </c>
    </row>
    <row r="88" spans="1:5" ht="10.5" thickBot="1" x14ac:dyDescent="0.4">
      <c r="A88" s="8" t="str">
        <f>'PI skaičiuoklė'!C40</f>
        <v>Veiksmas F3</v>
      </c>
      <c r="B88" s="4"/>
      <c r="C88" s="4"/>
      <c r="D88" s="4"/>
      <c r="E88" s="4"/>
    </row>
    <row r="89" spans="1:5" ht="10.5" thickBot="1" x14ac:dyDescent="0.4">
      <c r="A89" s="13"/>
      <c r="B89" s="5" t="s">
        <v>186</v>
      </c>
      <c r="C89" s="5">
        <v>0</v>
      </c>
      <c r="D89" s="5">
        <v>0</v>
      </c>
      <c r="E89" s="5">
        <f t="shared" ref="E89:E90" si="14">+C89*D89</f>
        <v>0</v>
      </c>
    </row>
    <row r="90" spans="1:5" ht="10.5" thickBot="1" x14ac:dyDescent="0.4">
      <c r="A90" s="13"/>
      <c r="B90" s="5" t="s">
        <v>187</v>
      </c>
      <c r="C90" s="5">
        <v>0</v>
      </c>
      <c r="D90" s="5">
        <v>0</v>
      </c>
      <c r="E90" s="5">
        <f t="shared" si="14"/>
        <v>0</v>
      </c>
    </row>
    <row r="91" spans="1:5" ht="10.5" thickBot="1" x14ac:dyDescent="0.4">
      <c r="A91" s="43" t="s">
        <v>232</v>
      </c>
      <c r="B91" s="44"/>
      <c r="C91" s="44"/>
      <c r="D91" s="45"/>
      <c r="E91" s="5">
        <f>SUM(E89:E90)</f>
        <v>0</v>
      </c>
    </row>
    <row r="92" spans="1:5" ht="10.5" thickBot="1" x14ac:dyDescent="0.4">
      <c r="A92" s="13"/>
      <c r="B92" s="5" t="s">
        <v>11</v>
      </c>
      <c r="C92" s="5"/>
      <c r="D92" s="5"/>
      <c r="E92" s="5" t="s">
        <v>17</v>
      </c>
    </row>
    <row r="93" spans="1:5" ht="10.5" thickBot="1" x14ac:dyDescent="0.4">
      <c r="A93" s="51" t="s">
        <v>233</v>
      </c>
      <c r="B93" s="52"/>
      <c r="C93" s="52"/>
      <c r="D93" s="53"/>
      <c r="E93" s="4">
        <f>SUM(E83,E87,E91)</f>
        <v>0</v>
      </c>
    </row>
    <row r="94" spans="1:5" x14ac:dyDescent="0.35">
      <c r="A94" s="28"/>
      <c r="B94" s="28"/>
      <c r="C94" s="28"/>
      <c r="D94" s="28"/>
      <c r="E94" s="30"/>
    </row>
    <row r="95" spans="1:5" x14ac:dyDescent="0.35">
      <c r="A95" s="28"/>
      <c r="B95" s="28"/>
      <c r="C95" s="28"/>
      <c r="D95" s="28"/>
      <c r="E95" s="30"/>
    </row>
    <row r="96" spans="1:5" x14ac:dyDescent="0.35">
      <c r="A96" s="28"/>
      <c r="B96" s="28"/>
      <c r="C96" s="28"/>
      <c r="D96" s="28"/>
      <c r="E96" s="30"/>
    </row>
    <row r="97" spans="1:5" x14ac:dyDescent="0.35">
      <c r="A97" s="28"/>
      <c r="B97" s="28"/>
      <c r="C97" s="28"/>
      <c r="D97" s="28"/>
      <c r="E97" s="30"/>
    </row>
    <row r="98" spans="1:5" x14ac:dyDescent="0.35">
      <c r="A98" s="28"/>
      <c r="B98" s="28"/>
      <c r="C98" s="28"/>
      <c r="D98" s="28"/>
      <c r="E98" s="30"/>
    </row>
    <row r="100" spans="1:5" ht="10.5" thickBot="1" x14ac:dyDescent="0.4"/>
    <row r="101" spans="1:5" ht="21" customHeight="1" thickBot="1" x14ac:dyDescent="0.4">
      <c r="A101" s="66" t="s">
        <v>65</v>
      </c>
      <c r="B101" s="67"/>
      <c r="C101" s="67"/>
      <c r="D101" s="67"/>
      <c r="E101" s="68"/>
    </row>
    <row r="102" spans="1:5" ht="40.5" thickBot="1" x14ac:dyDescent="0.4">
      <c r="A102" s="31" t="s">
        <v>89</v>
      </c>
      <c r="B102" s="32" t="s">
        <v>90</v>
      </c>
      <c r="C102" s="32" t="s">
        <v>61</v>
      </c>
      <c r="D102" s="32" t="s">
        <v>91</v>
      </c>
      <c r="E102" s="32" t="s">
        <v>4</v>
      </c>
    </row>
    <row r="103" spans="1:5" ht="10.5" thickBot="1" x14ac:dyDescent="0.4">
      <c r="A103" s="33">
        <v>1</v>
      </c>
      <c r="B103" s="34">
        <v>2</v>
      </c>
      <c r="C103" s="34">
        <v>3</v>
      </c>
      <c r="D103" s="34">
        <v>4</v>
      </c>
      <c r="E103" s="34">
        <v>5</v>
      </c>
    </row>
    <row r="104" spans="1:5" ht="30" customHeight="1" thickBot="1" x14ac:dyDescent="0.4">
      <c r="A104" s="24" t="str">
        <f>'PI skaičiuoklė'!B45</f>
        <v>4 straipsnis. 6 straipsnio pakeitimas
2. Papildyti 6 straipsnį 1(1) dalimi:
„1(1). Kartu su prašymu valdymo įmonės ar investicinės bendrovės-valdytojos licenciją siekiantis gauti juridinis asmuo turi pateikti: 
2) veiklos planą, kuriame:
c) nurodomas išsamus atitinkamų žmogiškųjų ir techninių išteklių, kuriuos valdymo įmonė ar investicinė bendrovė-valdytoja naudos savo veiklai vykdyti, aprašymas;
d) nurodoma informacija apie darbuotojus, faktiškai vykdančius valdymo įmonės ar investicinės bendrovės-valdytojos veiklą, įskaitant jų einamas pareigas, atliekamas funkcijas, pavaldumo ir atskaitomybės (hierarchinės) ryšius, atsakomybės sritis, kvalifikaciją ir laiko, kurį kiekvienas iš šių asmenų skiria kiekvienai atsakomybės sričiai, apžvalgą;
e) nurodoma informacija, kaip valdymo įmonė ar investicinė bendrovė-valdytoja užtikrins šio įstatymo laikymąsi ir atliks savo pareigas pagal šį įstatymą ir pagal Reglamento (ES) 2019/2088 3 straipsnio 1 dalį, 6 straipsnio 1 dalies a punktą ir 13 straipsnio 1 dalį, taip pat pateikiamas išsamus žmogiškųjų ir techninių išteklių, kuriuos valdymo įmonė ar investicinė bendrovė-valdytoja naudos šiems tikslams, aprašymas.“
3. Papildyti 6 straipsnį 2(1) dalimi:
„2(1). Be šio straipsnio 1 ir 1(1) dalyse nurodytų dokumentų, informacijos ir duomenų, privaloma priežiūros institucijai pateikti informaciją apie funkcijų perdavimo ir tolesnio perdavimo, įskaitant susitarimus, kuriais pavedama atlikti dalį valdymo funkcijų ar teikti dalį paslaugų, nurodytų šio įstatymo 4 straipsnio 1 dalyje, kitai įmonei (įgaliotiniui) tvarką pagal šio įstatymo 21 straipsnį. Pateikiama informacija turi apimti bent šiuos duomenis:
1) valdymo įmonės ar investicinės bendrovės-valdytojos pavadinimą ir juridinio asmens kodą; 
2) kiekvieno asmens, kuriam ketinama pavesti dalį valdymo įmonės ar investicinės bendrovės-valdytojos funkcijų, pavadinimą, juridinio asmens kodą, registruotą buveinę ir jo priežiūros instituciją, jeigu ji yra;
3) išsamų valdymo įmonės ar investicinės bendrovės-valdytojos darbuotojų, įskaitant jų funkcijų, kvalifikacijos, atsakomybės sričių ir pavaldumo ryšių bei techninių išteklių, kuriuos ji naudoja kasdienėms investicinių priemonių portfelio valdymo ar rizikos valdymo funkcijoms atlikti ir perduotų dalies valdymo funkcijų atlikimo ar paslaugų, nurodytų šio įstatymo 4 straipsnio 1 dalyje, teikimo stebėsenai vykdyti, aprašą;
4) informaciją apie kiekvieną kolektyvinio investavimo subjektą, kurį valdymo įmonė valdo arba ketina valdyti, – trumpą pavedamų investicinių priemonių portfelio valdymo funkcijų aprašymą, nurodant, ar šių funkcijų perdavimas yra dalinis ar visiškas, ir trumpą pavedamų rizikos valdymo funkcijų aprašymą, nurodant, ar šių funkcijų perdavimas yra dalinis ar visiškas;
5) periodinio išsamaus patikrinimo priemonių, kurias valdymo įmonė ar investicinė bendrovė-valdytoja ketina taikyti perduotų funkcijų atlikimo ar paslaugų teikimo stebėsenai vykdyti, aprašymą.“</v>
      </c>
      <c r="B104" s="4"/>
      <c r="C104" s="4"/>
      <c r="D104" s="4"/>
      <c r="E104" s="4"/>
    </row>
    <row r="105" spans="1:5" ht="10.5" thickBot="1" x14ac:dyDescent="0.4">
      <c r="A105" s="8" t="str">
        <f>'PI skaičiuoklė'!C46</f>
        <v>Dokumentų parengimas</v>
      </c>
      <c r="B105" s="4"/>
      <c r="C105" s="4"/>
      <c r="D105" s="4"/>
      <c r="E105" s="4"/>
    </row>
    <row r="106" spans="1:5" ht="10.5" thickBot="1" x14ac:dyDescent="0.4">
      <c r="A106" s="13"/>
      <c r="B106" s="5" t="s">
        <v>22</v>
      </c>
      <c r="C106" s="5">
        <v>0</v>
      </c>
      <c r="D106" s="5">
        <v>0</v>
      </c>
      <c r="E106" s="5">
        <f>+C106*D106</f>
        <v>0</v>
      </c>
    </row>
    <row r="107" spans="1:5" ht="10.5" thickBot="1" x14ac:dyDescent="0.4">
      <c r="A107" s="13"/>
      <c r="B107" s="5" t="s">
        <v>23</v>
      </c>
      <c r="C107" s="5">
        <v>0</v>
      </c>
      <c r="D107" s="5">
        <v>0</v>
      </c>
      <c r="E107" s="5">
        <f>+C107*D107</f>
        <v>0</v>
      </c>
    </row>
    <row r="108" spans="1:5" ht="10.5" thickBot="1" x14ac:dyDescent="0.4">
      <c r="A108" s="43" t="s">
        <v>37</v>
      </c>
      <c r="B108" s="44"/>
      <c r="C108" s="44"/>
      <c r="D108" s="45"/>
      <c r="E108" s="5">
        <f>SUM(E106:E107)</f>
        <v>0</v>
      </c>
    </row>
    <row r="109" spans="1:5" ht="10.5" thickBot="1" x14ac:dyDescent="0.4">
      <c r="A109" s="8" t="str">
        <f>'PI skaičiuoklė'!C47</f>
        <v>Veiksmas A2</v>
      </c>
      <c r="B109" s="4"/>
      <c r="C109" s="4"/>
      <c r="D109" s="4"/>
      <c r="E109" s="4"/>
    </row>
    <row r="110" spans="1:5" ht="10.5" thickBot="1" x14ac:dyDescent="0.4">
      <c r="A110" s="13"/>
      <c r="B110" s="5" t="s">
        <v>24</v>
      </c>
      <c r="C110" s="5">
        <v>0</v>
      </c>
      <c r="D110" s="5">
        <v>0</v>
      </c>
      <c r="E110" s="5">
        <f t="shared" ref="E110:E111" si="15">+C110*D110</f>
        <v>0</v>
      </c>
    </row>
    <row r="111" spans="1:5" ht="10.5" thickBot="1" x14ac:dyDescent="0.4">
      <c r="A111" s="13"/>
      <c r="B111" s="5" t="s">
        <v>25</v>
      </c>
      <c r="C111" s="5">
        <v>0</v>
      </c>
      <c r="D111" s="5">
        <v>0</v>
      </c>
      <c r="E111" s="5">
        <f t="shared" si="15"/>
        <v>0</v>
      </c>
    </row>
    <row r="112" spans="1:5" ht="10.5" thickBot="1" x14ac:dyDescent="0.4">
      <c r="A112" s="43" t="s">
        <v>38</v>
      </c>
      <c r="B112" s="44"/>
      <c r="C112" s="44"/>
      <c r="D112" s="45"/>
      <c r="E112" s="5">
        <f>SUM(E110:E111)</f>
        <v>0</v>
      </c>
    </row>
    <row r="113" spans="1:5" ht="10.5" thickBot="1" x14ac:dyDescent="0.4">
      <c r="A113" s="8" t="str">
        <f>'PI skaičiuoklė'!C48</f>
        <v>Veiksmas A3</v>
      </c>
      <c r="B113" s="4"/>
      <c r="C113" s="4"/>
      <c r="D113" s="4"/>
      <c r="E113" s="4"/>
    </row>
    <row r="114" spans="1:5" ht="10.5" thickBot="1" x14ac:dyDescent="0.4">
      <c r="A114" s="13"/>
      <c r="B114" s="5" t="s">
        <v>184</v>
      </c>
      <c r="C114" s="5">
        <v>0</v>
      </c>
      <c r="D114" s="5">
        <v>0</v>
      </c>
      <c r="E114" s="5">
        <f>+C114*D114</f>
        <v>0</v>
      </c>
    </row>
    <row r="115" spans="1:5" ht="10.5" thickBot="1" x14ac:dyDescent="0.4">
      <c r="A115" s="13"/>
      <c r="B115" s="5" t="s">
        <v>185</v>
      </c>
      <c r="C115" s="5">
        <v>0</v>
      </c>
      <c r="D115" s="5">
        <v>0</v>
      </c>
      <c r="E115" s="5">
        <f>+C115*D115</f>
        <v>0</v>
      </c>
    </row>
    <row r="116" spans="1:5" ht="10.5" thickBot="1" x14ac:dyDescent="0.4">
      <c r="A116" s="43" t="s">
        <v>216</v>
      </c>
      <c r="B116" s="44"/>
      <c r="C116" s="44"/>
      <c r="D116" s="45"/>
      <c r="E116" s="5">
        <f>SUM(E114:E115)</f>
        <v>0</v>
      </c>
    </row>
    <row r="117" spans="1:5" ht="10.5" thickBot="1" x14ac:dyDescent="0.4">
      <c r="A117" s="13"/>
      <c r="B117" s="5" t="s">
        <v>11</v>
      </c>
      <c r="C117" s="5"/>
      <c r="D117" s="5"/>
      <c r="E117" s="5" t="s">
        <v>92</v>
      </c>
    </row>
    <row r="118" spans="1:5" ht="10.5" thickBot="1" x14ac:dyDescent="0.4">
      <c r="A118" s="51" t="s">
        <v>39</v>
      </c>
      <c r="B118" s="52"/>
      <c r="C118" s="52"/>
      <c r="D118" s="53"/>
      <c r="E118" s="4">
        <f>SUM(E108,E112,E116)</f>
        <v>0</v>
      </c>
    </row>
    <row r="119" spans="1:5" ht="22.5" customHeight="1" thickBot="1" x14ac:dyDescent="0.4">
      <c r="A119" s="24" t="str">
        <f>'PI skaičiuoklė'!B51</f>
        <v>4 straipsnis. 6 straipsnio pakeitimas
8. Papildyti 6 straipsnį 12(1) dalimi:
„12(1). Valdymo įmonė ar investicinė bendrovė-valdytoja turi informuoti priežiūros instituciją apie visus esminius po licencijos išdavimo atsiradusius pasikeitimus, susijusius su šiame straipsnyje nurodyta priežiūros institucijai pateikti privaloma informacija, prieš juos įgyvendindama.“</v>
      </c>
      <c r="B119" s="4"/>
      <c r="C119" s="4"/>
      <c r="D119" s="4"/>
      <c r="E119" s="4"/>
    </row>
    <row r="120" spans="1:5" ht="10.5" thickBot="1" x14ac:dyDescent="0.4">
      <c r="A120" s="8" t="str">
        <f>'PI skaičiuoklė'!C52</f>
        <v>Dokumentų parengimas</v>
      </c>
      <c r="B120" s="4"/>
      <c r="C120" s="4"/>
      <c r="D120" s="4"/>
      <c r="E120" s="4"/>
    </row>
    <row r="121" spans="1:5" ht="10.5" thickBot="1" x14ac:dyDescent="0.4">
      <c r="A121" s="13"/>
      <c r="B121" s="5" t="s">
        <v>26</v>
      </c>
      <c r="C121" s="5">
        <v>0</v>
      </c>
      <c r="D121" s="5">
        <v>0</v>
      </c>
      <c r="E121" s="5">
        <f t="shared" ref="E121:E122" si="16">+C121*D121</f>
        <v>0</v>
      </c>
    </row>
    <row r="122" spans="1:5" ht="10.5" thickBot="1" x14ac:dyDescent="0.4">
      <c r="A122" s="13"/>
      <c r="B122" s="5" t="s">
        <v>27</v>
      </c>
      <c r="C122" s="5">
        <v>0</v>
      </c>
      <c r="D122" s="5">
        <v>0</v>
      </c>
      <c r="E122" s="5">
        <f t="shared" si="16"/>
        <v>0</v>
      </c>
    </row>
    <row r="123" spans="1:5" ht="10.5" thickBot="1" x14ac:dyDescent="0.4">
      <c r="A123" s="43" t="s">
        <v>40</v>
      </c>
      <c r="B123" s="44"/>
      <c r="C123" s="44"/>
      <c r="D123" s="45"/>
      <c r="E123" s="5">
        <f>SUM(E121:E122)</f>
        <v>0</v>
      </c>
    </row>
    <row r="124" spans="1:5" ht="10.5" thickBot="1" x14ac:dyDescent="0.4">
      <c r="A124" s="8" t="str">
        <f>'PI skaičiuoklė'!C53</f>
        <v>Informavimas priežiūros instituciją</v>
      </c>
      <c r="B124" s="4"/>
      <c r="C124" s="4"/>
      <c r="D124" s="4"/>
      <c r="E124" s="4"/>
    </row>
    <row r="125" spans="1:5" ht="10.5" thickBot="1" x14ac:dyDescent="0.4">
      <c r="A125" s="13"/>
      <c r="B125" s="5" t="s">
        <v>28</v>
      </c>
      <c r="C125" s="5">
        <v>0</v>
      </c>
      <c r="D125" s="5">
        <v>0</v>
      </c>
      <c r="E125" s="5">
        <f t="shared" ref="E125:E126" si="17">+C125*D125</f>
        <v>0</v>
      </c>
    </row>
    <row r="126" spans="1:5" ht="10.5" thickBot="1" x14ac:dyDescent="0.4">
      <c r="A126" s="13"/>
      <c r="B126" s="5" t="s">
        <v>29</v>
      </c>
      <c r="C126" s="5">
        <v>0</v>
      </c>
      <c r="D126" s="5">
        <v>0</v>
      </c>
      <c r="E126" s="5">
        <f t="shared" si="17"/>
        <v>0</v>
      </c>
    </row>
    <row r="127" spans="1:5" ht="10.5" thickBot="1" x14ac:dyDescent="0.4">
      <c r="A127" s="43" t="s">
        <v>42</v>
      </c>
      <c r="B127" s="44"/>
      <c r="C127" s="44"/>
      <c r="D127" s="45"/>
      <c r="E127" s="5">
        <f>SUM(E125:E126)</f>
        <v>0</v>
      </c>
    </row>
    <row r="128" spans="1:5" ht="10.5" thickBot="1" x14ac:dyDescent="0.4">
      <c r="A128" s="8" t="str">
        <f>'PI skaičiuoklė'!C54</f>
        <v>Veiksmas B3</v>
      </c>
      <c r="B128" s="4"/>
      <c r="C128" s="4"/>
      <c r="D128" s="4"/>
      <c r="E128" s="4"/>
    </row>
    <row r="129" spans="1:5" ht="10.5" thickBot="1" x14ac:dyDescent="0.4">
      <c r="A129" s="13"/>
      <c r="B129" s="5" t="s">
        <v>182</v>
      </c>
      <c r="C129" s="5">
        <v>0</v>
      </c>
      <c r="D129" s="5">
        <v>0</v>
      </c>
      <c r="E129" s="5">
        <f t="shared" ref="E129:E130" si="18">+C129*D129</f>
        <v>0</v>
      </c>
    </row>
    <row r="130" spans="1:5" ht="10.5" thickBot="1" x14ac:dyDescent="0.4">
      <c r="A130" s="13"/>
      <c r="B130" s="5" t="s">
        <v>183</v>
      </c>
      <c r="C130" s="5">
        <v>0</v>
      </c>
      <c r="D130" s="5">
        <v>0</v>
      </c>
      <c r="E130" s="5">
        <f t="shared" si="18"/>
        <v>0</v>
      </c>
    </row>
    <row r="131" spans="1:5" ht="10.5" thickBot="1" x14ac:dyDescent="0.4">
      <c r="A131" s="43" t="s">
        <v>217</v>
      </c>
      <c r="B131" s="44"/>
      <c r="C131" s="44"/>
      <c r="D131" s="45"/>
      <c r="E131" s="5">
        <f>SUM(E129:E130)</f>
        <v>0</v>
      </c>
    </row>
    <row r="132" spans="1:5" ht="10.5" thickBot="1" x14ac:dyDescent="0.4">
      <c r="A132" s="13"/>
      <c r="B132" s="5" t="s">
        <v>11</v>
      </c>
      <c r="C132" s="5"/>
      <c r="D132" s="5"/>
      <c r="E132" s="5" t="s">
        <v>17</v>
      </c>
    </row>
    <row r="133" spans="1:5" ht="10.5" thickBot="1" x14ac:dyDescent="0.4">
      <c r="A133" s="51" t="s">
        <v>41</v>
      </c>
      <c r="B133" s="52"/>
      <c r="C133" s="52"/>
      <c r="D133" s="53"/>
      <c r="E133" s="4">
        <f>SUM(E123,E127,E131)</f>
        <v>0</v>
      </c>
    </row>
    <row r="134" spans="1:5" ht="240.5" thickBot="1" x14ac:dyDescent="0.4">
      <c r="A134" s="24" t="str">
        <f>'PI skaičiuoklė'!B57</f>
        <v xml:space="preserve">8 straipsnis. Įstatymo papildymas 11(1) straipsniu 
Papildyti Įstatymą 11(1) straipsniu:
„11(1) straipsnis. Likvidumo valdymo priemonės ir jų taikymo sąlygos
2. Valdymo įmonė pasirenka bent dvi tinkamas likvidumo valdymo priemones iš šio straipsnio 1 dalies 2–8 punktuose nuodytų priemonių, atsižvelgdama į šių priemonių tinkamumą taikyti jos valdomo kolektyvinio investavimo subjekto pasirinktai investavimo strategijai, likvidumo pobūdžiui ir išpirkimo politikai. Valdymo įmonė įtraukia pasirinktas likvidumo valdymo priemones į kolektyvinio investavimo subjekto steigimo dokumentus, kad galėtų jas taikyti atsižvelgdama į konkretaus kolektyvinio investavimo subjekto investuotojų interesus. Valdymo įmonės pasirinktos likvidumo valdymo priemonės negali būti tik šio straipsnio 1 dalies 5 ir 6 punktuose nurodytos priemonės.  </v>
      </c>
      <c r="B134" s="4"/>
      <c r="C134" s="4"/>
      <c r="D134" s="4"/>
      <c r="E134" s="4"/>
    </row>
    <row r="135" spans="1:5" ht="10.5" thickBot="1" x14ac:dyDescent="0.4">
      <c r="A135" s="8" t="str">
        <f>'PI skaičiuoklė'!C58</f>
        <v>Dokumentų parengimas</v>
      </c>
      <c r="B135" s="4"/>
      <c r="C135" s="4"/>
      <c r="D135" s="4"/>
      <c r="E135" s="4"/>
    </row>
    <row r="136" spans="1:5" ht="10.5" thickBot="1" x14ac:dyDescent="0.4">
      <c r="A136" s="13"/>
      <c r="B136" s="5" t="s">
        <v>149</v>
      </c>
      <c r="C136" s="5">
        <v>0</v>
      </c>
      <c r="D136" s="5">
        <v>0</v>
      </c>
      <c r="E136" s="5">
        <f>+C136*D136</f>
        <v>0</v>
      </c>
    </row>
    <row r="137" spans="1:5" ht="10.5" thickBot="1" x14ac:dyDescent="0.4">
      <c r="A137" s="13"/>
      <c r="B137" s="5" t="s">
        <v>150</v>
      </c>
      <c r="C137" s="5">
        <v>0</v>
      </c>
      <c r="D137" s="5">
        <v>0</v>
      </c>
      <c r="E137" s="5">
        <f>+C137*D137</f>
        <v>0</v>
      </c>
    </row>
    <row r="138" spans="1:5" ht="14.15" customHeight="1" thickBot="1" x14ac:dyDescent="0.4">
      <c r="A138" s="43" t="s">
        <v>218</v>
      </c>
      <c r="B138" s="44"/>
      <c r="C138" s="44"/>
      <c r="D138" s="45"/>
      <c r="E138" s="5">
        <f>SUM(E136:E137)</f>
        <v>0</v>
      </c>
    </row>
    <row r="139" spans="1:5" ht="10.5" thickBot="1" x14ac:dyDescent="0.4">
      <c r="A139" s="8" t="str">
        <f>'PI skaičiuoklė'!C59</f>
        <v>Veiksmas C2</v>
      </c>
      <c r="B139" s="4"/>
      <c r="C139" s="4"/>
      <c r="D139" s="4"/>
      <c r="E139" s="4"/>
    </row>
    <row r="140" spans="1:5" ht="10.5" thickBot="1" x14ac:dyDescent="0.4">
      <c r="A140" s="13"/>
      <c r="B140" s="5" t="s">
        <v>151</v>
      </c>
      <c r="C140" s="5">
        <v>0</v>
      </c>
      <c r="D140" s="5">
        <v>0</v>
      </c>
      <c r="E140" s="5">
        <f t="shared" ref="E140:E141" si="19">+C140*D140</f>
        <v>0</v>
      </c>
    </row>
    <row r="141" spans="1:5" ht="10.5" thickBot="1" x14ac:dyDescent="0.4">
      <c r="A141" s="13"/>
      <c r="B141" s="5" t="s">
        <v>152</v>
      </c>
      <c r="C141" s="5">
        <v>0</v>
      </c>
      <c r="D141" s="5">
        <v>0</v>
      </c>
      <c r="E141" s="5">
        <f t="shared" si="19"/>
        <v>0</v>
      </c>
    </row>
    <row r="142" spans="1:5" ht="10.5" thickBot="1" x14ac:dyDescent="0.4">
      <c r="A142" s="43" t="s">
        <v>219</v>
      </c>
      <c r="B142" s="44"/>
      <c r="C142" s="44"/>
      <c r="D142" s="45"/>
      <c r="E142" s="5">
        <f>SUM(E140:E141)</f>
        <v>0</v>
      </c>
    </row>
    <row r="143" spans="1:5" ht="10.5" thickBot="1" x14ac:dyDescent="0.4">
      <c r="A143" s="8" t="str">
        <f>'PI skaičiuoklė'!C60</f>
        <v>Veiksmas C3</v>
      </c>
      <c r="B143" s="4"/>
      <c r="C143" s="4"/>
      <c r="D143" s="4"/>
      <c r="E143" s="4"/>
    </row>
    <row r="144" spans="1:5" ht="10.5" thickBot="1" x14ac:dyDescent="0.4">
      <c r="A144" s="13"/>
      <c r="B144" s="5" t="s">
        <v>189</v>
      </c>
      <c r="C144" s="5">
        <v>0</v>
      </c>
      <c r="D144" s="5">
        <v>0</v>
      </c>
      <c r="E144" s="5">
        <f t="shared" ref="E144:E145" si="20">+C144*D144</f>
        <v>0</v>
      </c>
    </row>
    <row r="145" spans="1:5" ht="10.5" thickBot="1" x14ac:dyDescent="0.4">
      <c r="A145" s="13"/>
      <c r="B145" s="5" t="s">
        <v>190</v>
      </c>
      <c r="C145" s="5">
        <v>0</v>
      </c>
      <c r="D145" s="5">
        <v>0</v>
      </c>
      <c r="E145" s="5">
        <f t="shared" si="20"/>
        <v>0</v>
      </c>
    </row>
    <row r="146" spans="1:5" ht="10.5" thickBot="1" x14ac:dyDescent="0.4">
      <c r="A146" s="43" t="s">
        <v>220</v>
      </c>
      <c r="B146" s="44"/>
      <c r="C146" s="44"/>
      <c r="D146" s="45"/>
      <c r="E146" s="5">
        <f>SUM(E144:E145)</f>
        <v>0</v>
      </c>
    </row>
    <row r="147" spans="1:5" ht="10.5" thickBot="1" x14ac:dyDescent="0.4">
      <c r="A147" s="13"/>
      <c r="B147" s="5" t="s">
        <v>11</v>
      </c>
      <c r="C147" s="5"/>
      <c r="D147" s="5"/>
      <c r="E147" s="5" t="s">
        <v>92</v>
      </c>
    </row>
    <row r="148" spans="1:5" ht="10.5" thickBot="1" x14ac:dyDescent="0.4">
      <c r="A148" s="51" t="s">
        <v>221</v>
      </c>
      <c r="B148" s="52"/>
      <c r="C148" s="52"/>
      <c r="D148" s="53"/>
      <c r="E148" s="4">
        <f>SUM(E138,E142,E146)</f>
        <v>0</v>
      </c>
    </row>
    <row r="149" spans="1:5" ht="200.5" thickBot="1" x14ac:dyDescent="0.4">
      <c r="A149" s="24" t="str">
        <f>'PI skaičiuoklė'!B63</f>
        <v>8 straipsnis. Įstatymo papildymas 11(1) straipsniu 
Papildyti Įstatymą 11(1) straipsniu:
„11(1) straipsnis. Likvidumo valdymo priemonės ir jų taikymo sąlygos
4. Valdymo įmonė įgyvendina išsamią bet kurios pasirinktos likvidumo valdymo priemonės taikymo ir taikymo sustabdymo politiką ir procedūras, taip pat nustato šių priemonių taikymo ir administravimo tvarką. Valdymo įmonė apie pasirinktas šio straipsnio 2 ir 3 dalyse nurodytas priemones ir jų taikymo bei taikymo sustabdymo politiką ir procedūras bei šių priemonių taikymo ir administravimo tvarką nedelsdama, ne vėliau kaip per 3 darbo dienas nuo konkrečių likvidumo valdymo priemonių pasirinkimo dienos, praneša priežiūros institucijai.</v>
      </c>
      <c r="B149" s="4"/>
      <c r="C149" s="4"/>
      <c r="D149" s="4"/>
      <c r="E149" s="4"/>
    </row>
    <row r="150" spans="1:5" ht="10.5" thickBot="1" x14ac:dyDescent="0.4">
      <c r="A150" s="8" t="str">
        <f>'PI skaičiuoklė'!C64</f>
        <v>Dokumentų parengimas</v>
      </c>
      <c r="B150" s="4"/>
      <c r="C150" s="4"/>
      <c r="D150" s="4"/>
      <c r="E150" s="4"/>
    </row>
    <row r="151" spans="1:5" ht="10.5" thickBot="1" x14ac:dyDescent="0.4">
      <c r="A151" s="13"/>
      <c r="B151" s="5" t="s">
        <v>159</v>
      </c>
      <c r="C151" s="5">
        <v>0</v>
      </c>
      <c r="D151" s="5">
        <v>0</v>
      </c>
      <c r="E151" s="5">
        <f t="shared" ref="E151:E152" si="21">+C151*D151</f>
        <v>0</v>
      </c>
    </row>
    <row r="152" spans="1:5" ht="10.5" thickBot="1" x14ac:dyDescent="0.4">
      <c r="A152" s="13"/>
      <c r="B152" s="5" t="s">
        <v>160</v>
      </c>
      <c r="C152" s="5">
        <v>0</v>
      </c>
      <c r="D152" s="5">
        <v>0</v>
      </c>
      <c r="E152" s="5">
        <f t="shared" si="21"/>
        <v>0</v>
      </c>
    </row>
    <row r="153" spans="1:5" ht="10.5" thickBot="1" x14ac:dyDescent="0.4">
      <c r="A153" s="43" t="s">
        <v>222</v>
      </c>
      <c r="B153" s="44"/>
      <c r="C153" s="44"/>
      <c r="D153" s="45"/>
      <c r="E153" s="5">
        <f>SUM(E151:E152)</f>
        <v>0</v>
      </c>
    </row>
    <row r="154" spans="1:5" ht="10.5" thickBot="1" x14ac:dyDescent="0.4">
      <c r="A154" s="8" t="str">
        <f>'PI skaičiuoklė'!C65</f>
        <v>Informavimas priežiūros instituciją</v>
      </c>
      <c r="B154" s="4"/>
      <c r="C154" s="4"/>
      <c r="D154" s="4"/>
      <c r="E154" s="4"/>
    </row>
    <row r="155" spans="1:5" ht="10.5" thickBot="1" x14ac:dyDescent="0.4">
      <c r="A155" s="13"/>
      <c r="B155" s="5" t="s">
        <v>161</v>
      </c>
      <c r="C155" s="5">
        <v>0</v>
      </c>
      <c r="D155" s="5">
        <v>0</v>
      </c>
      <c r="E155" s="5">
        <f t="shared" ref="E155:E156" si="22">+C155*D155</f>
        <v>0</v>
      </c>
    </row>
    <row r="156" spans="1:5" ht="10.5" thickBot="1" x14ac:dyDescent="0.4">
      <c r="A156" s="13"/>
      <c r="B156" s="5" t="s">
        <v>162</v>
      </c>
      <c r="C156" s="5">
        <v>0</v>
      </c>
      <c r="D156" s="5">
        <v>0</v>
      </c>
      <c r="E156" s="5">
        <f t="shared" si="22"/>
        <v>0</v>
      </c>
    </row>
    <row r="157" spans="1:5" ht="10.5" thickBot="1" x14ac:dyDescent="0.4">
      <c r="A157" s="43" t="s">
        <v>223</v>
      </c>
      <c r="B157" s="44"/>
      <c r="C157" s="44"/>
      <c r="D157" s="45"/>
      <c r="E157" s="5">
        <f>SUM(E155:E156)</f>
        <v>0</v>
      </c>
    </row>
    <row r="158" spans="1:5" ht="10.5" thickBot="1" x14ac:dyDescent="0.4">
      <c r="A158" s="8" t="str">
        <f>'PI skaičiuoklė'!C66</f>
        <v>Veiksmas D3</v>
      </c>
      <c r="B158" s="4"/>
      <c r="C158" s="4"/>
      <c r="D158" s="4"/>
      <c r="E158" s="4"/>
    </row>
    <row r="159" spans="1:5" ht="10.5" thickBot="1" x14ac:dyDescent="0.4">
      <c r="A159" s="13"/>
      <c r="B159" s="5" t="s">
        <v>192</v>
      </c>
      <c r="C159" s="5">
        <v>0</v>
      </c>
      <c r="D159" s="5">
        <v>0</v>
      </c>
      <c r="E159" s="5">
        <f t="shared" ref="E159:E160" si="23">+C159*D159</f>
        <v>0</v>
      </c>
    </row>
    <row r="160" spans="1:5" ht="10.5" thickBot="1" x14ac:dyDescent="0.4">
      <c r="A160" s="13"/>
      <c r="B160" s="5" t="s">
        <v>193</v>
      </c>
      <c r="C160" s="5">
        <v>0</v>
      </c>
      <c r="D160" s="5">
        <v>0</v>
      </c>
      <c r="E160" s="5">
        <f t="shared" si="23"/>
        <v>0</v>
      </c>
    </row>
    <row r="161" spans="1:5" ht="10.5" thickBot="1" x14ac:dyDescent="0.4">
      <c r="A161" s="43" t="s">
        <v>224</v>
      </c>
      <c r="B161" s="44"/>
      <c r="C161" s="44"/>
      <c r="D161" s="45"/>
      <c r="E161" s="5">
        <f>SUM(E159:E160)</f>
        <v>0</v>
      </c>
    </row>
    <row r="162" spans="1:5" ht="10.5" thickBot="1" x14ac:dyDescent="0.4">
      <c r="A162" s="13"/>
      <c r="B162" s="5" t="s">
        <v>11</v>
      </c>
      <c r="C162" s="5"/>
      <c r="D162" s="5"/>
      <c r="E162" s="5" t="s">
        <v>17</v>
      </c>
    </row>
    <row r="163" spans="1:5" ht="10.5" thickBot="1" x14ac:dyDescent="0.4">
      <c r="A163" s="51" t="s">
        <v>225</v>
      </c>
      <c r="B163" s="52"/>
      <c r="C163" s="52"/>
      <c r="D163" s="53"/>
      <c r="E163" s="4">
        <f>SUM(E153,E157,E161)</f>
        <v>0</v>
      </c>
    </row>
    <row r="164" spans="1:5" ht="30.5" thickBot="1" x14ac:dyDescent="0.4">
      <c r="A164" s="24" t="str">
        <f>'PI skaičiuoklė'!B69</f>
        <v>10 straipsnis. 27 straipsnio pakeitimas
Papildyti 27 straipsnį 6 punktu:
„6) veiklos ataskaitą.“</v>
      </c>
      <c r="B164" s="4"/>
      <c r="C164" s="4"/>
      <c r="D164" s="4"/>
      <c r="E164" s="4"/>
    </row>
    <row r="165" spans="1:5" ht="10.5" thickBot="1" x14ac:dyDescent="0.4">
      <c r="A165" s="8" t="str">
        <f>'PI skaičiuoklė'!C70</f>
        <v>Dokumentų parengimas</v>
      </c>
      <c r="B165" s="4"/>
      <c r="C165" s="4"/>
      <c r="D165" s="4"/>
      <c r="E165" s="4"/>
    </row>
    <row r="166" spans="1:5" ht="10.5" thickBot="1" x14ac:dyDescent="0.4">
      <c r="A166" s="13"/>
      <c r="B166" s="5" t="s">
        <v>165</v>
      </c>
      <c r="C166" s="5">
        <v>0</v>
      </c>
      <c r="D166" s="5">
        <v>0</v>
      </c>
      <c r="E166" s="5">
        <f>+C166*D166</f>
        <v>0</v>
      </c>
    </row>
    <row r="167" spans="1:5" ht="10.5" thickBot="1" x14ac:dyDescent="0.4">
      <c r="A167" s="13"/>
      <c r="B167" s="5" t="s">
        <v>166</v>
      </c>
      <c r="C167" s="5">
        <v>0</v>
      </c>
      <c r="D167" s="5">
        <v>0</v>
      </c>
      <c r="E167" s="5">
        <f>+C167*D167</f>
        <v>0</v>
      </c>
    </row>
    <row r="168" spans="1:5" ht="14.15" customHeight="1" thickBot="1" x14ac:dyDescent="0.4">
      <c r="A168" s="43" t="s">
        <v>226</v>
      </c>
      <c r="B168" s="44"/>
      <c r="C168" s="44"/>
      <c r="D168" s="45"/>
      <c r="E168" s="5">
        <f>SUM(E166:E167)</f>
        <v>0</v>
      </c>
    </row>
    <row r="169" spans="1:5" ht="10.5" thickBot="1" x14ac:dyDescent="0.4">
      <c r="A169" s="8" t="str">
        <f>'PI skaičiuoklė'!C71</f>
        <v>Veiksmas E2</v>
      </c>
      <c r="B169" s="4"/>
      <c r="C169" s="4"/>
      <c r="D169" s="4"/>
      <c r="E169" s="4"/>
    </row>
    <row r="170" spans="1:5" ht="10.5" thickBot="1" x14ac:dyDescent="0.4">
      <c r="A170" s="13"/>
      <c r="B170" s="5" t="s">
        <v>168</v>
      </c>
      <c r="C170" s="5">
        <v>0</v>
      </c>
      <c r="D170" s="5">
        <v>0</v>
      </c>
      <c r="E170" s="5">
        <f t="shared" ref="E170:E171" si="24">+C170*D170</f>
        <v>0</v>
      </c>
    </row>
    <row r="171" spans="1:5" ht="10.5" thickBot="1" x14ac:dyDescent="0.4">
      <c r="A171" s="13"/>
      <c r="B171" s="5" t="s">
        <v>167</v>
      </c>
      <c r="C171" s="5">
        <v>0</v>
      </c>
      <c r="D171" s="5">
        <v>0</v>
      </c>
      <c r="E171" s="5">
        <f t="shared" si="24"/>
        <v>0</v>
      </c>
    </row>
    <row r="172" spans="1:5" ht="10.5" thickBot="1" x14ac:dyDescent="0.4">
      <c r="A172" s="43" t="s">
        <v>227</v>
      </c>
      <c r="B172" s="44"/>
      <c r="C172" s="44"/>
      <c r="D172" s="45"/>
      <c r="E172" s="5">
        <f>SUM(E170:E171)</f>
        <v>0</v>
      </c>
    </row>
    <row r="173" spans="1:5" ht="10.5" thickBot="1" x14ac:dyDescent="0.4">
      <c r="A173" s="8" t="str">
        <f>'PI skaičiuoklė'!C72</f>
        <v>Veiksmas E3</v>
      </c>
      <c r="B173" s="4"/>
      <c r="C173" s="4"/>
      <c r="D173" s="4"/>
      <c r="E173" s="4"/>
    </row>
    <row r="174" spans="1:5" ht="10.5" thickBot="1" x14ac:dyDescent="0.4">
      <c r="A174" s="13"/>
      <c r="B174" s="5" t="s">
        <v>195</v>
      </c>
      <c r="C174" s="5">
        <v>0</v>
      </c>
      <c r="D174" s="5">
        <v>0</v>
      </c>
      <c r="E174" s="5">
        <f t="shared" ref="E174:E175" si="25">+C174*D174</f>
        <v>0</v>
      </c>
    </row>
    <row r="175" spans="1:5" ht="10.5" thickBot="1" x14ac:dyDescent="0.4">
      <c r="A175" s="13"/>
      <c r="B175" s="5" t="s">
        <v>196</v>
      </c>
      <c r="C175" s="5">
        <v>0</v>
      </c>
      <c r="D175" s="5">
        <v>0</v>
      </c>
      <c r="E175" s="5">
        <f t="shared" si="25"/>
        <v>0</v>
      </c>
    </row>
    <row r="176" spans="1:5" ht="10.5" thickBot="1" x14ac:dyDescent="0.4">
      <c r="A176" s="43" t="s">
        <v>228</v>
      </c>
      <c r="B176" s="44"/>
      <c r="C176" s="44"/>
      <c r="D176" s="45"/>
      <c r="E176" s="5">
        <f>SUM(E174:E175)</f>
        <v>0</v>
      </c>
    </row>
    <row r="177" spans="1:5" ht="10.5" thickBot="1" x14ac:dyDescent="0.4">
      <c r="A177" s="13"/>
      <c r="B177" s="5" t="s">
        <v>11</v>
      </c>
      <c r="C177" s="5"/>
      <c r="D177" s="5"/>
      <c r="E177" s="5" t="s">
        <v>92</v>
      </c>
    </row>
    <row r="178" spans="1:5" ht="10.5" thickBot="1" x14ac:dyDescent="0.4">
      <c r="A178" s="51" t="s">
        <v>229</v>
      </c>
      <c r="B178" s="52"/>
      <c r="C178" s="52"/>
      <c r="D178" s="53"/>
      <c r="E178" s="4">
        <f>SUM(E168,E172,E176)</f>
        <v>0</v>
      </c>
    </row>
    <row r="179" spans="1:5" ht="160.5" thickBot="1" x14ac:dyDescent="0.4">
      <c r="A179" s="24" t="str">
        <f>'PI skaičiuoklė'!B75</f>
        <v xml:space="preserve">11 straipsnis. 28 straipsnio pakeitimas
1. Papildyti 28 straipsnį 3(1) dalimi:
„3(1). Valdymo įmonė priežiūros institucijos nustatyta tvarka ir apimtimi teikia jai veiklos ataskaitą, kurioje, be kita ko, nurodo rinkas, kurių nare ji yra ar kuriose ji aktyviai prekiauja savo valdomų kolektyvinio investavimo subjektų vardu, ir kiekvieno valdomo kolektyvinio investavimo subjekto pozicijas ir turtą. Informacija apima LEI kodus, kad pateiktus duomenis apie kolektyvinio investavimo subjektą, jo turtą ir valdymo įmonę būtų galima susieti su kitais priežiūros ar viešai prieinamais duomenų šaltiniais.“ </v>
      </c>
      <c r="B179" s="4"/>
      <c r="C179" s="4"/>
      <c r="D179" s="4"/>
      <c r="E179" s="4"/>
    </row>
    <row r="180" spans="1:5" ht="10.5" thickBot="1" x14ac:dyDescent="0.4">
      <c r="A180" s="8" t="str">
        <f>'PI skaičiuoklė'!C76</f>
        <v>Dokumentų parengimas</v>
      </c>
      <c r="B180" s="4"/>
      <c r="C180" s="4"/>
      <c r="D180" s="4"/>
      <c r="E180" s="4"/>
    </row>
    <row r="181" spans="1:5" ht="10.5" thickBot="1" x14ac:dyDescent="0.4">
      <c r="A181" s="13"/>
      <c r="B181" s="5" t="s">
        <v>173</v>
      </c>
      <c r="C181" s="5">
        <v>0</v>
      </c>
      <c r="D181" s="5">
        <v>0</v>
      </c>
      <c r="E181" s="5">
        <f t="shared" ref="E181:E182" si="26">+C181*D181</f>
        <v>0</v>
      </c>
    </row>
    <row r="182" spans="1:5" ht="10.5" thickBot="1" x14ac:dyDescent="0.4">
      <c r="A182" s="13"/>
      <c r="B182" s="5" t="s">
        <v>174</v>
      </c>
      <c r="C182" s="5">
        <v>0</v>
      </c>
      <c r="D182" s="5">
        <v>0</v>
      </c>
      <c r="E182" s="5">
        <f t="shared" si="26"/>
        <v>0</v>
      </c>
    </row>
    <row r="183" spans="1:5" ht="10.5" thickBot="1" x14ac:dyDescent="0.4">
      <c r="A183" s="43" t="s">
        <v>230</v>
      </c>
      <c r="B183" s="44"/>
      <c r="C183" s="44"/>
      <c r="D183" s="45"/>
      <c r="E183" s="5">
        <f>SUM(E181:E182)</f>
        <v>0</v>
      </c>
    </row>
    <row r="184" spans="1:5" ht="10.5" thickBot="1" x14ac:dyDescent="0.4">
      <c r="A184" s="8" t="str">
        <f>'PI skaičiuoklė'!C77</f>
        <v>Informavimas priežiūros instituciją</v>
      </c>
      <c r="B184" s="4"/>
      <c r="C184" s="4"/>
      <c r="D184" s="4"/>
      <c r="E184" s="4"/>
    </row>
    <row r="185" spans="1:5" ht="10.5" thickBot="1" x14ac:dyDescent="0.4">
      <c r="A185" s="13"/>
      <c r="B185" s="5" t="s">
        <v>175</v>
      </c>
      <c r="C185" s="5">
        <v>0</v>
      </c>
      <c r="D185" s="5">
        <v>0</v>
      </c>
      <c r="E185" s="5">
        <f t="shared" ref="E185:E186" si="27">+C185*D185</f>
        <v>0</v>
      </c>
    </row>
    <row r="186" spans="1:5" ht="10.5" thickBot="1" x14ac:dyDescent="0.4">
      <c r="A186" s="13"/>
      <c r="B186" s="5" t="s">
        <v>176</v>
      </c>
      <c r="C186" s="5">
        <v>0</v>
      </c>
      <c r="D186" s="5">
        <v>0</v>
      </c>
      <c r="E186" s="5">
        <f t="shared" si="27"/>
        <v>0</v>
      </c>
    </row>
    <row r="187" spans="1:5" ht="10.5" thickBot="1" x14ac:dyDescent="0.4">
      <c r="A187" s="43" t="s">
        <v>231</v>
      </c>
      <c r="B187" s="44"/>
      <c r="C187" s="44"/>
      <c r="D187" s="45"/>
      <c r="E187" s="5">
        <f>SUM(E185:E186)</f>
        <v>0</v>
      </c>
    </row>
    <row r="188" spans="1:5" ht="10.5" thickBot="1" x14ac:dyDescent="0.4">
      <c r="A188" s="8" t="str">
        <f>'PI skaičiuoklė'!C78</f>
        <v>Veiksmas F3</v>
      </c>
      <c r="B188" s="4"/>
      <c r="C188" s="4"/>
      <c r="D188" s="4"/>
      <c r="E188" s="4"/>
    </row>
    <row r="189" spans="1:5" ht="10.5" thickBot="1" x14ac:dyDescent="0.4">
      <c r="A189" s="13"/>
      <c r="B189" s="5" t="s">
        <v>186</v>
      </c>
      <c r="C189" s="5">
        <v>0</v>
      </c>
      <c r="D189" s="5">
        <v>0</v>
      </c>
      <c r="E189" s="5">
        <f t="shared" ref="E189:E190" si="28">+C189*D189</f>
        <v>0</v>
      </c>
    </row>
    <row r="190" spans="1:5" ht="10.5" thickBot="1" x14ac:dyDescent="0.4">
      <c r="A190" s="13"/>
      <c r="B190" s="5" t="s">
        <v>187</v>
      </c>
      <c r="C190" s="5">
        <v>0</v>
      </c>
      <c r="D190" s="5">
        <v>0</v>
      </c>
      <c r="E190" s="5">
        <f t="shared" si="28"/>
        <v>0</v>
      </c>
    </row>
    <row r="191" spans="1:5" ht="10.5" thickBot="1" x14ac:dyDescent="0.4">
      <c r="A191" s="43" t="s">
        <v>232</v>
      </c>
      <c r="B191" s="44"/>
      <c r="C191" s="44"/>
      <c r="D191" s="45"/>
      <c r="E191" s="5">
        <f>SUM(E189:E190)</f>
        <v>0</v>
      </c>
    </row>
    <row r="192" spans="1:5" ht="10.5" thickBot="1" x14ac:dyDescent="0.4">
      <c r="A192" s="13"/>
      <c r="B192" s="5" t="s">
        <v>11</v>
      </c>
      <c r="C192" s="5"/>
      <c r="D192" s="5"/>
      <c r="E192" s="5" t="s">
        <v>17</v>
      </c>
    </row>
    <row r="193" spans="1:5" ht="10.5" thickBot="1" x14ac:dyDescent="0.4">
      <c r="A193" s="51" t="s">
        <v>233</v>
      </c>
      <c r="B193" s="52"/>
      <c r="C193" s="52"/>
      <c r="D193" s="53"/>
      <c r="E193" s="4">
        <f>SUM(E183,E187,E191)</f>
        <v>0</v>
      </c>
    </row>
  </sheetData>
  <mergeCells count="50">
    <mergeCell ref="A1:E1"/>
    <mergeCell ref="A101:E101"/>
    <mergeCell ref="A108:D108"/>
    <mergeCell ref="A112:D112"/>
    <mergeCell ref="A118:D118"/>
    <mergeCell ref="A33:D33"/>
    <mergeCell ref="A8:D8"/>
    <mergeCell ref="A12:D12"/>
    <mergeCell ref="A18:D18"/>
    <mergeCell ref="A23:D23"/>
    <mergeCell ref="A27:D27"/>
    <mergeCell ref="A16:D16"/>
    <mergeCell ref="A31:D31"/>
    <mergeCell ref="A38:D38"/>
    <mergeCell ref="A42:D42"/>
    <mergeCell ref="A46:D46"/>
    <mergeCell ref="A48:D48"/>
    <mergeCell ref="A53:D53"/>
    <mergeCell ref="A57:D57"/>
    <mergeCell ref="A61:D61"/>
    <mergeCell ref="A63:D63"/>
    <mergeCell ref="A68:D68"/>
    <mergeCell ref="A72:D72"/>
    <mergeCell ref="A93:D93"/>
    <mergeCell ref="A116:D116"/>
    <mergeCell ref="A131:D131"/>
    <mergeCell ref="A138:D138"/>
    <mergeCell ref="A76:D76"/>
    <mergeCell ref="A78:D78"/>
    <mergeCell ref="A83:D83"/>
    <mergeCell ref="A87:D87"/>
    <mergeCell ref="A91:D91"/>
    <mergeCell ref="A123:D123"/>
    <mergeCell ref="A127:D127"/>
    <mergeCell ref="A133:D133"/>
    <mergeCell ref="A142:D142"/>
    <mergeCell ref="A146:D146"/>
    <mergeCell ref="A148:D148"/>
    <mergeCell ref="A153:D153"/>
    <mergeCell ref="A157:D157"/>
    <mergeCell ref="A161:D161"/>
    <mergeCell ref="A163:D163"/>
    <mergeCell ref="A168:D168"/>
    <mergeCell ref="A172:D172"/>
    <mergeCell ref="A176:D176"/>
    <mergeCell ref="A178:D178"/>
    <mergeCell ref="A183:D183"/>
    <mergeCell ref="A187:D187"/>
    <mergeCell ref="A191:D191"/>
    <mergeCell ref="A193:D193"/>
  </mergeCells>
  <pageMargins left="0.70866141732283472" right="0.70866141732283472" top="1.3385826771653544" bottom="1.3385826771653544"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2F1F0"/>
  </sheetPr>
  <dimension ref="A1:C192"/>
  <sheetViews>
    <sheetView zoomScale="85" zoomScaleNormal="85" workbookViewId="0">
      <selection activeCell="F133" sqref="F133"/>
    </sheetView>
  </sheetViews>
  <sheetFormatPr defaultColWidth="8.7265625" defaultRowHeight="10" x14ac:dyDescent="0.35"/>
  <cols>
    <col min="1" max="1" width="44.7265625" style="1" customWidth="1"/>
    <col min="2" max="2" width="31.453125" style="1" customWidth="1"/>
    <col min="3" max="3" width="25.81640625" style="1" customWidth="1"/>
    <col min="4" max="16384" width="8.7265625" style="1"/>
  </cols>
  <sheetData>
    <row r="1" spans="1:3" ht="30.75" customHeight="1" thickBot="1" x14ac:dyDescent="0.4">
      <c r="A1" s="57" t="s">
        <v>93</v>
      </c>
      <c r="B1" s="58"/>
      <c r="C1" s="59"/>
    </row>
    <row r="2" spans="1:3" ht="26.5" customHeight="1" thickBot="1" x14ac:dyDescent="0.4">
      <c r="A2" s="31" t="s">
        <v>88</v>
      </c>
      <c r="B2" s="32" t="s">
        <v>43</v>
      </c>
      <c r="C2" s="32" t="s">
        <v>44</v>
      </c>
    </row>
    <row r="3" spans="1:3" ht="11.25" customHeight="1" thickBot="1" x14ac:dyDescent="0.4">
      <c r="A3" s="33">
        <v>1</v>
      </c>
      <c r="B3" s="34">
        <v>2</v>
      </c>
      <c r="C3" s="34">
        <v>3</v>
      </c>
    </row>
    <row r="4" spans="1:3" ht="39.75" customHeight="1" thickBot="1" x14ac:dyDescent="0.4">
      <c r="A4" s="24" t="str">
        <f>'PI skaičiuoklė'!B6</f>
        <v>Straipsnis (-iai), punktas (-ai) ir įpareigojimas</v>
      </c>
      <c r="B4" s="4"/>
      <c r="C4" s="4"/>
    </row>
    <row r="5" spans="1:3" ht="10.5" thickBot="1" x14ac:dyDescent="0.4">
      <c r="A5" s="8" t="str">
        <f>'PI skaičiuoklė'!C7</f>
        <v>Veiksmas A1</v>
      </c>
      <c r="B5" s="4"/>
      <c r="C5" s="4"/>
    </row>
    <row r="6" spans="1:3" ht="10.5" thickBot="1" x14ac:dyDescent="0.4">
      <c r="A6" s="13"/>
      <c r="B6" s="5" t="s">
        <v>22</v>
      </c>
      <c r="C6" s="5">
        <v>0</v>
      </c>
    </row>
    <row r="7" spans="1:3" ht="10.5" thickBot="1" x14ac:dyDescent="0.4">
      <c r="A7" s="13"/>
      <c r="B7" s="5" t="s">
        <v>23</v>
      </c>
      <c r="C7" s="5">
        <v>0</v>
      </c>
    </row>
    <row r="8" spans="1:3" ht="12" customHeight="1" thickBot="1" x14ac:dyDescent="0.4">
      <c r="A8" s="43" t="s">
        <v>45</v>
      </c>
      <c r="B8" s="45"/>
      <c r="C8" s="5">
        <f>SUM(C6:C7)</f>
        <v>0</v>
      </c>
    </row>
    <row r="9" spans="1:3" ht="10.5" thickBot="1" x14ac:dyDescent="0.4">
      <c r="A9" s="8" t="str">
        <f>'PI skaičiuoklė'!C8</f>
        <v>Veiksmas A2</v>
      </c>
      <c r="B9" s="4"/>
      <c r="C9" s="4"/>
    </row>
    <row r="10" spans="1:3" ht="10.5" thickBot="1" x14ac:dyDescent="0.4">
      <c r="A10" s="13"/>
      <c r="B10" s="5" t="s">
        <v>24</v>
      </c>
      <c r="C10" s="5">
        <v>0</v>
      </c>
    </row>
    <row r="11" spans="1:3" ht="10.5" thickBot="1" x14ac:dyDescent="0.4">
      <c r="A11" s="13"/>
      <c r="B11" s="5" t="s">
        <v>25</v>
      </c>
      <c r="C11" s="5">
        <v>0</v>
      </c>
    </row>
    <row r="12" spans="1:3" ht="19" customHeight="1" thickBot="1" x14ac:dyDescent="0.4">
      <c r="A12" s="43" t="s">
        <v>46</v>
      </c>
      <c r="B12" s="45"/>
      <c r="C12" s="5">
        <f>SUM(C10:C11)</f>
        <v>0</v>
      </c>
    </row>
    <row r="13" spans="1:3" ht="10.5" thickBot="1" x14ac:dyDescent="0.4">
      <c r="A13" s="8" t="str">
        <f>'PI skaičiuoklė'!C9</f>
        <v>Veiksmas A3</v>
      </c>
      <c r="B13" s="4"/>
      <c r="C13" s="4"/>
    </row>
    <row r="14" spans="1:3" ht="10.5" thickBot="1" x14ac:dyDescent="0.4">
      <c r="A14" s="13"/>
      <c r="B14" s="5" t="s">
        <v>184</v>
      </c>
      <c r="C14" s="5">
        <v>0</v>
      </c>
    </row>
    <row r="15" spans="1:3" ht="10.5" thickBot="1" x14ac:dyDescent="0.4">
      <c r="A15" s="13"/>
      <c r="B15" s="5" t="s">
        <v>185</v>
      </c>
      <c r="C15" s="5">
        <v>0</v>
      </c>
    </row>
    <row r="16" spans="1:3" ht="19" customHeight="1" thickBot="1" x14ac:dyDescent="0.4">
      <c r="A16" s="43" t="s">
        <v>234</v>
      </c>
      <c r="B16" s="45"/>
      <c r="C16" s="5">
        <f>SUM(C14:C15)</f>
        <v>0</v>
      </c>
    </row>
    <row r="17" spans="1:3" ht="10.5" thickBot="1" x14ac:dyDescent="0.4">
      <c r="A17" s="13"/>
      <c r="B17" s="5" t="s">
        <v>11</v>
      </c>
      <c r="C17" s="5"/>
    </row>
    <row r="18" spans="1:3" ht="15" customHeight="1" thickBot="1" x14ac:dyDescent="0.4">
      <c r="A18" s="51" t="s">
        <v>47</v>
      </c>
      <c r="B18" s="53"/>
      <c r="C18" s="35">
        <f>SUM(C8,C12,C16)</f>
        <v>0</v>
      </c>
    </row>
    <row r="19" spans="1:3" ht="26.25" customHeight="1" thickBot="1" x14ac:dyDescent="0.4">
      <c r="A19" s="24" t="str">
        <f>'PI skaičiuoklė'!B12</f>
        <v>Straipsnis (-iai), punktas (-ai) ir įpareigojimas</v>
      </c>
      <c r="B19" s="4"/>
      <c r="C19" s="4"/>
    </row>
    <row r="20" spans="1:3" ht="10.5" thickBot="1" x14ac:dyDescent="0.4">
      <c r="A20" s="8" t="str">
        <f>'PI skaičiuoklė'!C13</f>
        <v>Veiksmas B1</v>
      </c>
      <c r="B20" s="4"/>
      <c r="C20" s="4"/>
    </row>
    <row r="21" spans="1:3" ht="10.5" thickBot="1" x14ac:dyDescent="0.4">
      <c r="A21" s="36"/>
      <c r="B21" s="5" t="s">
        <v>26</v>
      </c>
      <c r="C21" s="5">
        <v>0</v>
      </c>
    </row>
    <row r="22" spans="1:3" ht="10.5" thickBot="1" x14ac:dyDescent="0.4">
      <c r="A22" s="13"/>
      <c r="B22" s="5" t="s">
        <v>27</v>
      </c>
      <c r="C22" s="5">
        <v>0</v>
      </c>
    </row>
    <row r="23" spans="1:3" ht="15" customHeight="1" thickBot="1" x14ac:dyDescent="0.4">
      <c r="A23" s="43" t="s">
        <v>48</v>
      </c>
      <c r="B23" s="45"/>
      <c r="C23" s="5">
        <f>SUM(C21:C22)</f>
        <v>0</v>
      </c>
    </row>
    <row r="24" spans="1:3" ht="10.5" thickBot="1" x14ac:dyDescent="0.4">
      <c r="A24" s="8" t="str">
        <f>'PI skaičiuoklė'!C14</f>
        <v>Veiksmas B2</v>
      </c>
      <c r="B24" s="4"/>
      <c r="C24" s="4"/>
    </row>
    <row r="25" spans="1:3" ht="10.5" thickBot="1" x14ac:dyDescent="0.4">
      <c r="A25" s="13"/>
      <c r="B25" s="5" t="s">
        <v>28</v>
      </c>
      <c r="C25" s="5">
        <v>0</v>
      </c>
    </row>
    <row r="26" spans="1:3" ht="10.5" thickBot="1" x14ac:dyDescent="0.4">
      <c r="A26" s="13"/>
      <c r="B26" s="5" t="s">
        <v>29</v>
      </c>
      <c r="C26" s="5">
        <v>0</v>
      </c>
    </row>
    <row r="27" spans="1:3" ht="16.5" customHeight="1" thickBot="1" x14ac:dyDescent="0.4">
      <c r="A27" s="43" t="s">
        <v>49</v>
      </c>
      <c r="B27" s="45"/>
      <c r="C27" s="5">
        <f>SUM(C25:C26)</f>
        <v>0</v>
      </c>
    </row>
    <row r="28" spans="1:3" ht="10.5" thickBot="1" x14ac:dyDescent="0.4">
      <c r="A28" s="8" t="str">
        <f>'PI skaičiuoklė'!C15</f>
        <v>Veiksmas B3</v>
      </c>
      <c r="B28" s="4"/>
      <c r="C28" s="4"/>
    </row>
    <row r="29" spans="1:3" ht="10.5" thickBot="1" x14ac:dyDescent="0.4">
      <c r="A29" s="13"/>
      <c r="B29" s="5" t="s">
        <v>182</v>
      </c>
      <c r="C29" s="5">
        <v>0</v>
      </c>
    </row>
    <row r="30" spans="1:3" ht="10.5" thickBot="1" x14ac:dyDescent="0.4">
      <c r="A30" s="13"/>
      <c r="B30" s="5" t="s">
        <v>183</v>
      </c>
      <c r="C30" s="5">
        <v>0</v>
      </c>
    </row>
    <row r="31" spans="1:3" ht="16.5" customHeight="1" thickBot="1" x14ac:dyDescent="0.4">
      <c r="A31" s="43" t="s">
        <v>235</v>
      </c>
      <c r="B31" s="45"/>
      <c r="C31" s="5">
        <f>SUM(C29:C30)</f>
        <v>0</v>
      </c>
    </row>
    <row r="32" spans="1:3" ht="10.5" thickBot="1" x14ac:dyDescent="0.4">
      <c r="A32" s="13"/>
      <c r="B32" s="5" t="s">
        <v>11</v>
      </c>
      <c r="C32" s="5" t="s">
        <v>11</v>
      </c>
    </row>
    <row r="33" spans="1:3" ht="15" customHeight="1" thickBot="1" x14ac:dyDescent="0.4">
      <c r="A33" s="51" t="s">
        <v>50</v>
      </c>
      <c r="B33" s="53"/>
      <c r="C33" s="35">
        <f>SUM(C23,C27,C31)</f>
        <v>0</v>
      </c>
    </row>
    <row r="34" spans="1:3" ht="10.5" thickBot="1" x14ac:dyDescent="0.4">
      <c r="A34" s="24" t="str">
        <f>'PI skaičiuoklė'!B18</f>
        <v>Straipsnis (-iai), punktas (-ai) ir įpareigojimas</v>
      </c>
      <c r="B34" s="4"/>
      <c r="C34" s="4"/>
    </row>
    <row r="35" spans="1:3" ht="10.5" thickBot="1" x14ac:dyDescent="0.4">
      <c r="A35" s="8" t="str">
        <f>'PI skaičiuoklė'!C19</f>
        <v>Veiksmas C1</v>
      </c>
      <c r="B35" s="4"/>
      <c r="C35" s="4"/>
    </row>
    <row r="36" spans="1:3" ht="10.5" thickBot="1" x14ac:dyDescent="0.4">
      <c r="A36" s="13"/>
      <c r="B36" s="5" t="s">
        <v>149</v>
      </c>
      <c r="C36" s="5">
        <v>0</v>
      </c>
    </row>
    <row r="37" spans="1:3" ht="10.5" thickBot="1" x14ac:dyDescent="0.4">
      <c r="A37" s="13"/>
      <c r="B37" s="5" t="s">
        <v>150</v>
      </c>
      <c r="C37" s="5">
        <v>0</v>
      </c>
    </row>
    <row r="38" spans="1:3" ht="12" customHeight="1" thickBot="1" x14ac:dyDescent="0.4">
      <c r="A38" s="43" t="s">
        <v>236</v>
      </c>
      <c r="B38" s="45"/>
      <c r="C38" s="5">
        <f>SUM(C36:C37)</f>
        <v>0</v>
      </c>
    </row>
    <row r="39" spans="1:3" ht="10.5" thickBot="1" x14ac:dyDescent="0.4">
      <c r="A39" s="8" t="str">
        <f>'PI skaičiuoklė'!C20</f>
        <v>Veiksmas C2</v>
      </c>
      <c r="B39" s="4"/>
      <c r="C39" s="4"/>
    </row>
    <row r="40" spans="1:3" ht="10.5" thickBot="1" x14ac:dyDescent="0.4">
      <c r="A40" s="13"/>
      <c r="B40" s="5" t="s">
        <v>151</v>
      </c>
      <c r="C40" s="5">
        <v>0</v>
      </c>
    </row>
    <row r="41" spans="1:3" ht="10.5" thickBot="1" x14ac:dyDescent="0.4">
      <c r="A41" s="13"/>
      <c r="B41" s="5" t="s">
        <v>152</v>
      </c>
      <c r="C41" s="5">
        <v>0</v>
      </c>
    </row>
    <row r="42" spans="1:3" ht="19" customHeight="1" thickBot="1" x14ac:dyDescent="0.4">
      <c r="A42" s="43" t="s">
        <v>237</v>
      </c>
      <c r="B42" s="45"/>
      <c r="C42" s="5">
        <f>SUM(C40:C41)</f>
        <v>0</v>
      </c>
    </row>
    <row r="43" spans="1:3" ht="10.5" thickBot="1" x14ac:dyDescent="0.4">
      <c r="A43" s="8" t="str">
        <f>'PI skaičiuoklė'!C21</f>
        <v>Veiksmas C3</v>
      </c>
      <c r="B43" s="4"/>
      <c r="C43" s="4"/>
    </row>
    <row r="44" spans="1:3" ht="10.5" thickBot="1" x14ac:dyDescent="0.4">
      <c r="A44" s="13"/>
      <c r="B44" s="5" t="s">
        <v>189</v>
      </c>
      <c r="C44" s="5">
        <v>0</v>
      </c>
    </row>
    <row r="45" spans="1:3" ht="10.5" thickBot="1" x14ac:dyDescent="0.4">
      <c r="A45" s="13"/>
      <c r="B45" s="5" t="s">
        <v>190</v>
      </c>
      <c r="C45" s="5">
        <v>0</v>
      </c>
    </row>
    <row r="46" spans="1:3" ht="19" customHeight="1" thickBot="1" x14ac:dyDescent="0.4">
      <c r="A46" s="43" t="s">
        <v>238</v>
      </c>
      <c r="B46" s="45"/>
      <c r="C46" s="5">
        <f>SUM(C44:C45)</f>
        <v>0</v>
      </c>
    </row>
    <row r="47" spans="1:3" ht="10.5" thickBot="1" x14ac:dyDescent="0.4">
      <c r="A47" s="13"/>
      <c r="B47" s="5" t="s">
        <v>11</v>
      </c>
      <c r="C47" s="5"/>
    </row>
    <row r="48" spans="1:3" ht="15" customHeight="1" thickBot="1" x14ac:dyDescent="0.4">
      <c r="A48" s="51" t="s">
        <v>239</v>
      </c>
      <c r="B48" s="53"/>
      <c r="C48" s="35">
        <f>SUM(C38,C42,C46)</f>
        <v>0</v>
      </c>
    </row>
    <row r="49" spans="1:3" ht="10.5" thickBot="1" x14ac:dyDescent="0.4">
      <c r="A49" s="24" t="str">
        <f>'PI skaičiuoklė'!B25</f>
        <v>Straipsnis (-iai), punktas (-ai) ir įpareigojimas</v>
      </c>
      <c r="B49" s="4"/>
      <c r="C49" s="4"/>
    </row>
    <row r="50" spans="1:3" ht="10.5" thickBot="1" x14ac:dyDescent="0.4">
      <c r="A50" s="8" t="str">
        <f>'PI skaičiuoklė'!C26</f>
        <v>Veiksmas D1</v>
      </c>
      <c r="B50" s="4"/>
      <c r="C50" s="4"/>
    </row>
    <row r="51" spans="1:3" ht="10.5" thickBot="1" x14ac:dyDescent="0.4">
      <c r="A51" s="36"/>
      <c r="B51" s="5" t="s">
        <v>159</v>
      </c>
      <c r="C51" s="5">
        <v>0</v>
      </c>
    </row>
    <row r="52" spans="1:3" ht="10.5" thickBot="1" x14ac:dyDescent="0.4">
      <c r="A52" s="13"/>
      <c r="B52" s="5" t="s">
        <v>160</v>
      </c>
      <c r="C52" s="5">
        <v>0</v>
      </c>
    </row>
    <row r="53" spans="1:3" ht="15" customHeight="1" thickBot="1" x14ac:dyDescent="0.4">
      <c r="A53" s="43" t="s">
        <v>240</v>
      </c>
      <c r="B53" s="45"/>
      <c r="C53" s="5">
        <f>SUM(C51:C52)</f>
        <v>0</v>
      </c>
    </row>
    <row r="54" spans="1:3" ht="10.5" thickBot="1" x14ac:dyDescent="0.4">
      <c r="A54" s="8" t="str">
        <f>'PI skaičiuoklė'!C27</f>
        <v>Veiksmas D2</v>
      </c>
      <c r="B54" s="4"/>
      <c r="C54" s="4"/>
    </row>
    <row r="55" spans="1:3" ht="10.5" thickBot="1" x14ac:dyDescent="0.4">
      <c r="A55" s="13"/>
      <c r="B55" s="5" t="s">
        <v>161</v>
      </c>
      <c r="C55" s="5">
        <v>0</v>
      </c>
    </row>
    <row r="56" spans="1:3" ht="10.5" thickBot="1" x14ac:dyDescent="0.4">
      <c r="A56" s="13"/>
      <c r="B56" s="5" t="s">
        <v>162</v>
      </c>
      <c r="C56" s="5">
        <v>0</v>
      </c>
    </row>
    <row r="57" spans="1:3" ht="16.5" customHeight="1" thickBot="1" x14ac:dyDescent="0.4">
      <c r="A57" s="43" t="s">
        <v>241</v>
      </c>
      <c r="B57" s="45"/>
      <c r="C57" s="5">
        <f>SUM(C55:C56)</f>
        <v>0</v>
      </c>
    </row>
    <row r="58" spans="1:3" ht="10.5" thickBot="1" x14ac:dyDescent="0.4">
      <c r="A58" s="8" t="str">
        <f>'PI skaičiuoklė'!C28</f>
        <v>Veiksmas D3</v>
      </c>
      <c r="B58" s="4"/>
      <c r="C58" s="4"/>
    </row>
    <row r="59" spans="1:3" ht="10.5" thickBot="1" x14ac:dyDescent="0.4">
      <c r="A59" s="13"/>
      <c r="B59" s="5" t="s">
        <v>192</v>
      </c>
      <c r="C59" s="5">
        <v>0</v>
      </c>
    </row>
    <row r="60" spans="1:3" ht="10.5" thickBot="1" x14ac:dyDescent="0.4">
      <c r="A60" s="13"/>
      <c r="B60" s="5" t="s">
        <v>193</v>
      </c>
      <c r="C60" s="5">
        <v>0</v>
      </c>
    </row>
    <row r="61" spans="1:3" ht="16.5" customHeight="1" thickBot="1" x14ac:dyDescent="0.4">
      <c r="A61" s="43" t="s">
        <v>242</v>
      </c>
      <c r="B61" s="45"/>
      <c r="C61" s="5">
        <f>SUM(C59:C60)</f>
        <v>0</v>
      </c>
    </row>
    <row r="62" spans="1:3" ht="10.5" thickBot="1" x14ac:dyDescent="0.4">
      <c r="A62" s="13"/>
      <c r="B62" s="5" t="s">
        <v>11</v>
      </c>
      <c r="C62" s="5" t="s">
        <v>11</v>
      </c>
    </row>
    <row r="63" spans="1:3" ht="15" customHeight="1" thickBot="1" x14ac:dyDescent="0.4">
      <c r="A63" s="51" t="s">
        <v>243</v>
      </c>
      <c r="B63" s="53"/>
      <c r="C63" s="35">
        <f>SUM(C53,C57,C61)</f>
        <v>0</v>
      </c>
    </row>
    <row r="64" spans="1:3" ht="10.5" thickBot="1" x14ac:dyDescent="0.4">
      <c r="A64" s="24" t="str">
        <f>'PI skaičiuoklė'!B31</f>
        <v>Straipsnis (-iai), punktas (-ai) ir įpareigojimas</v>
      </c>
      <c r="B64" s="4"/>
      <c r="C64" s="4"/>
    </row>
    <row r="65" spans="1:3" ht="10.5" thickBot="1" x14ac:dyDescent="0.4">
      <c r="A65" s="8" t="str">
        <f>'PI skaičiuoklė'!C32</f>
        <v>Veiksmas E1</v>
      </c>
      <c r="B65" s="4"/>
      <c r="C65" s="4"/>
    </row>
    <row r="66" spans="1:3" ht="10.5" thickBot="1" x14ac:dyDescent="0.4">
      <c r="A66" s="13"/>
      <c r="B66" s="5" t="s">
        <v>165</v>
      </c>
      <c r="C66" s="5">
        <v>0</v>
      </c>
    </row>
    <row r="67" spans="1:3" ht="10.5" thickBot="1" x14ac:dyDescent="0.4">
      <c r="A67" s="13"/>
      <c r="B67" s="5" t="s">
        <v>166</v>
      </c>
      <c r="C67" s="5">
        <v>0</v>
      </c>
    </row>
    <row r="68" spans="1:3" ht="12" customHeight="1" thickBot="1" x14ac:dyDescent="0.4">
      <c r="A68" s="43" t="s">
        <v>244</v>
      </c>
      <c r="B68" s="45"/>
      <c r="C68" s="5">
        <f>SUM(C66:C67)</f>
        <v>0</v>
      </c>
    </row>
    <row r="69" spans="1:3" ht="10.5" thickBot="1" x14ac:dyDescent="0.4">
      <c r="A69" s="8" t="str">
        <f>'PI skaičiuoklė'!C33</f>
        <v>Veiksmas E2</v>
      </c>
      <c r="B69" s="4"/>
      <c r="C69" s="4"/>
    </row>
    <row r="70" spans="1:3" ht="10.5" thickBot="1" x14ac:dyDescent="0.4">
      <c r="A70" s="13"/>
      <c r="B70" s="5" t="s">
        <v>168</v>
      </c>
      <c r="C70" s="5">
        <v>0</v>
      </c>
    </row>
    <row r="71" spans="1:3" ht="10.5" thickBot="1" x14ac:dyDescent="0.4">
      <c r="A71" s="13"/>
      <c r="B71" s="5" t="s">
        <v>167</v>
      </c>
      <c r="C71" s="5">
        <v>0</v>
      </c>
    </row>
    <row r="72" spans="1:3" ht="19" customHeight="1" thickBot="1" x14ac:dyDescent="0.4">
      <c r="A72" s="43" t="s">
        <v>245</v>
      </c>
      <c r="B72" s="45"/>
      <c r="C72" s="5">
        <f>SUM(C70:C71)</f>
        <v>0</v>
      </c>
    </row>
    <row r="73" spans="1:3" ht="10.5" thickBot="1" x14ac:dyDescent="0.4">
      <c r="A73" s="8" t="str">
        <f>'PI skaičiuoklė'!C34</f>
        <v>Veiksmas E3</v>
      </c>
      <c r="B73" s="4"/>
      <c r="C73" s="4"/>
    </row>
    <row r="74" spans="1:3" ht="10.5" thickBot="1" x14ac:dyDescent="0.4">
      <c r="A74" s="13"/>
      <c r="B74" s="5" t="s">
        <v>195</v>
      </c>
      <c r="C74" s="5">
        <v>0</v>
      </c>
    </row>
    <row r="75" spans="1:3" ht="10.5" thickBot="1" x14ac:dyDescent="0.4">
      <c r="A75" s="13"/>
      <c r="B75" s="5" t="s">
        <v>196</v>
      </c>
      <c r="C75" s="5">
        <v>0</v>
      </c>
    </row>
    <row r="76" spans="1:3" ht="19" customHeight="1" thickBot="1" x14ac:dyDescent="0.4">
      <c r="A76" s="43" t="s">
        <v>246</v>
      </c>
      <c r="B76" s="45"/>
      <c r="C76" s="5">
        <f>SUM(C74:C75)</f>
        <v>0</v>
      </c>
    </row>
    <row r="77" spans="1:3" ht="10.5" thickBot="1" x14ac:dyDescent="0.4">
      <c r="A77" s="13"/>
      <c r="B77" s="5" t="s">
        <v>11</v>
      </c>
      <c r="C77" s="5"/>
    </row>
    <row r="78" spans="1:3" ht="15" customHeight="1" thickBot="1" x14ac:dyDescent="0.4">
      <c r="A78" s="51" t="s">
        <v>247</v>
      </c>
      <c r="B78" s="53"/>
      <c r="C78" s="35">
        <f>SUM(C68,C72,C76)</f>
        <v>0</v>
      </c>
    </row>
    <row r="79" spans="1:3" ht="10.5" thickBot="1" x14ac:dyDescent="0.4">
      <c r="A79" s="24" t="str">
        <f>'PI skaičiuoklė'!B37</f>
        <v>Straipsnis (-iai), punktas (-ai) ir įpareigojimas</v>
      </c>
      <c r="B79" s="4"/>
      <c r="C79" s="4"/>
    </row>
    <row r="80" spans="1:3" ht="10.5" thickBot="1" x14ac:dyDescent="0.4">
      <c r="A80" s="8" t="str">
        <f>'PI skaičiuoklė'!C38</f>
        <v>Veiksmas F1</v>
      </c>
      <c r="B80" s="4"/>
      <c r="C80" s="4"/>
    </row>
    <row r="81" spans="1:3" ht="10.5" thickBot="1" x14ac:dyDescent="0.4">
      <c r="A81" s="36"/>
      <c r="B81" s="5" t="s">
        <v>173</v>
      </c>
      <c r="C81" s="5">
        <v>0</v>
      </c>
    </row>
    <row r="82" spans="1:3" ht="10.5" thickBot="1" x14ac:dyDescent="0.4">
      <c r="A82" s="13"/>
      <c r="B82" s="5" t="s">
        <v>174</v>
      </c>
      <c r="C82" s="5">
        <v>0</v>
      </c>
    </row>
    <row r="83" spans="1:3" ht="15" customHeight="1" thickBot="1" x14ac:dyDescent="0.4">
      <c r="A83" s="43" t="s">
        <v>248</v>
      </c>
      <c r="B83" s="45"/>
      <c r="C83" s="5">
        <f>SUM(C81:C82)</f>
        <v>0</v>
      </c>
    </row>
    <row r="84" spans="1:3" ht="10.5" thickBot="1" x14ac:dyDescent="0.4">
      <c r="A84" s="8" t="str">
        <f>'PI skaičiuoklė'!C39</f>
        <v>Veiksmas F2</v>
      </c>
      <c r="B84" s="4"/>
      <c r="C84" s="4"/>
    </row>
    <row r="85" spans="1:3" ht="10.5" thickBot="1" x14ac:dyDescent="0.4">
      <c r="A85" s="13"/>
      <c r="B85" s="5" t="s">
        <v>175</v>
      </c>
      <c r="C85" s="5">
        <v>0</v>
      </c>
    </row>
    <row r="86" spans="1:3" ht="10.5" thickBot="1" x14ac:dyDescent="0.4">
      <c r="A86" s="13"/>
      <c r="B86" s="5" t="s">
        <v>176</v>
      </c>
      <c r="C86" s="5">
        <v>0</v>
      </c>
    </row>
    <row r="87" spans="1:3" ht="16.5" customHeight="1" thickBot="1" x14ac:dyDescent="0.4">
      <c r="A87" s="43" t="s">
        <v>249</v>
      </c>
      <c r="B87" s="45"/>
      <c r="C87" s="5">
        <f>SUM(C85:C86)</f>
        <v>0</v>
      </c>
    </row>
    <row r="88" spans="1:3" ht="10.5" thickBot="1" x14ac:dyDescent="0.4">
      <c r="A88" s="8" t="str">
        <f>'PI skaičiuoklė'!C40</f>
        <v>Veiksmas F3</v>
      </c>
      <c r="B88" s="4"/>
      <c r="C88" s="4"/>
    </row>
    <row r="89" spans="1:3" ht="10.5" thickBot="1" x14ac:dyDescent="0.4">
      <c r="A89" s="13"/>
      <c r="B89" s="5" t="s">
        <v>186</v>
      </c>
      <c r="C89" s="5">
        <v>0</v>
      </c>
    </row>
    <row r="90" spans="1:3" ht="10.5" thickBot="1" x14ac:dyDescent="0.4">
      <c r="A90" s="13"/>
      <c r="B90" s="5" t="s">
        <v>187</v>
      </c>
      <c r="C90" s="5">
        <v>0</v>
      </c>
    </row>
    <row r="91" spans="1:3" ht="16.5" customHeight="1" thickBot="1" x14ac:dyDescent="0.4">
      <c r="A91" s="43" t="s">
        <v>250</v>
      </c>
      <c r="B91" s="45"/>
      <c r="C91" s="5">
        <f>SUM(C89:C90)</f>
        <v>0</v>
      </c>
    </row>
    <row r="92" spans="1:3" ht="10.5" thickBot="1" x14ac:dyDescent="0.4">
      <c r="A92" s="13"/>
      <c r="B92" s="5" t="s">
        <v>11</v>
      </c>
      <c r="C92" s="5" t="s">
        <v>11</v>
      </c>
    </row>
    <row r="93" spans="1:3" ht="15" customHeight="1" thickBot="1" x14ac:dyDescent="0.4">
      <c r="A93" s="51" t="s">
        <v>251</v>
      </c>
      <c r="B93" s="53"/>
      <c r="C93" s="35">
        <f>SUM(C83,C87,C91)</f>
        <v>0</v>
      </c>
    </row>
    <row r="94" spans="1:3" ht="15" customHeight="1" x14ac:dyDescent="0.35">
      <c r="A94" s="28"/>
      <c r="B94" s="28"/>
      <c r="C94" s="37"/>
    </row>
    <row r="95" spans="1:3" ht="15" customHeight="1" x14ac:dyDescent="0.35">
      <c r="A95" s="28"/>
      <c r="B95" s="28"/>
      <c r="C95" s="37"/>
    </row>
    <row r="96" spans="1:3" ht="15" customHeight="1" x14ac:dyDescent="0.35">
      <c r="A96" s="28"/>
      <c r="B96" s="28"/>
      <c r="C96" s="37"/>
    </row>
    <row r="97" spans="1:3" ht="15" customHeight="1" x14ac:dyDescent="0.35">
      <c r="A97" s="28"/>
      <c r="B97" s="28"/>
      <c r="C97" s="37"/>
    </row>
    <row r="99" spans="1:3" ht="10.5" thickBot="1" x14ac:dyDescent="0.4"/>
    <row r="100" spans="1:3" ht="28.5" customHeight="1" thickBot="1" x14ac:dyDescent="0.4">
      <c r="A100" s="60" t="s">
        <v>94</v>
      </c>
      <c r="B100" s="61"/>
      <c r="C100" s="62"/>
    </row>
    <row r="101" spans="1:3" ht="20.5" thickBot="1" x14ac:dyDescent="0.4">
      <c r="A101" s="31" t="s">
        <v>89</v>
      </c>
      <c r="B101" s="32" t="s">
        <v>43</v>
      </c>
      <c r="C101" s="32" t="s">
        <v>44</v>
      </c>
    </row>
    <row r="102" spans="1:3" ht="10.5" thickBot="1" x14ac:dyDescent="0.4">
      <c r="A102" s="33">
        <v>1</v>
      </c>
      <c r="B102" s="34">
        <v>2</v>
      </c>
      <c r="C102" s="34">
        <v>3</v>
      </c>
    </row>
    <row r="103" spans="1:3" ht="409.6" thickBot="1" x14ac:dyDescent="0.4">
      <c r="A103" s="24" t="str">
        <f>'PI skaičiuoklė'!B45</f>
        <v>4 straipsnis. 6 straipsnio pakeitimas
2. Papildyti 6 straipsnį 1(1) dalimi:
„1(1). Kartu su prašymu valdymo įmonės ar investicinės bendrovės-valdytojos licenciją siekiantis gauti juridinis asmuo turi pateikti: 
2) veiklos planą, kuriame:
c) nurodomas išsamus atitinkamų žmogiškųjų ir techninių išteklių, kuriuos valdymo įmonė ar investicinė bendrovė-valdytoja naudos savo veiklai vykdyti, aprašymas;
d) nurodoma informacija apie darbuotojus, faktiškai vykdančius valdymo įmonės ar investicinės bendrovės-valdytojos veiklą, įskaitant jų einamas pareigas, atliekamas funkcijas, pavaldumo ir atskaitomybės (hierarchinės) ryšius, atsakomybės sritis, kvalifikaciją ir laiko, kurį kiekvienas iš šių asmenų skiria kiekvienai atsakomybės sričiai, apžvalgą;
e) nurodoma informacija, kaip valdymo įmonė ar investicinė bendrovė-valdytoja užtikrins šio įstatymo laikymąsi ir atliks savo pareigas pagal šį įstatymą ir pagal Reglamento (ES) 2019/2088 3 straipsnio 1 dalį, 6 straipsnio 1 dalies a punktą ir 13 straipsnio 1 dalį, taip pat pateikiamas išsamus žmogiškųjų ir techninių išteklių, kuriuos valdymo įmonė ar investicinė bendrovė-valdytoja naudos šiems tikslams, aprašymas.“
3. Papildyti 6 straipsnį 2(1) dalimi:
„2(1). Be šio straipsnio 1 ir 1(1) dalyse nurodytų dokumentų, informacijos ir duomenų, privaloma priežiūros institucijai pateikti informaciją apie funkcijų perdavimo ir tolesnio perdavimo, įskaitant susitarimus, kuriais pavedama atlikti dalį valdymo funkcijų ar teikti dalį paslaugų, nurodytų šio įstatymo 4 straipsnio 1 dalyje, kitai įmonei (įgaliotiniui) tvarką pagal šio įstatymo 21 straipsnį. Pateikiama informacija turi apimti bent šiuos duomenis:
1) valdymo įmonės ar investicinės bendrovės-valdytojos pavadinimą ir juridinio asmens kodą; 
2) kiekvieno asmens, kuriam ketinama pavesti dalį valdymo įmonės ar investicinės bendrovės-valdytojos funkcijų, pavadinimą, juridinio asmens kodą, registruotą buveinę ir jo priežiūros instituciją, jeigu ji yra;
3) išsamų valdymo įmonės ar investicinės bendrovės-valdytojos darbuotojų, įskaitant jų funkcijų, kvalifikacijos, atsakomybės sričių ir pavaldumo ryšių bei techninių išteklių, kuriuos ji naudoja kasdienėms investicinių priemonių portfelio valdymo ar rizikos valdymo funkcijoms atlikti ir perduotų dalies valdymo funkcijų atlikimo ar paslaugų, nurodytų šio įstatymo 4 straipsnio 1 dalyje, teikimo stebėsenai vykdyti, aprašą;
4) informaciją apie kiekvieną kolektyvinio investavimo subjektą, kurį valdymo įmonė valdo arba ketina valdyti, – trumpą pavedamų investicinių priemonių portfelio valdymo funkcijų aprašymą, nurodant, ar šių funkcijų perdavimas yra dalinis ar visiškas, ir trumpą pavedamų rizikos valdymo funkcijų aprašymą, nurodant, ar šių funkcijų perdavimas yra dalinis ar visiškas;
5) periodinio išsamaus patikrinimo priemonių, kurias valdymo įmonė ar investicinė bendrovė-valdytoja ketina taikyti perduotų funkcijų atlikimo ar paslaugų teikimo stebėsenai vykdyti, aprašymą.“</v>
      </c>
      <c r="B103" s="4"/>
      <c r="C103" s="4"/>
    </row>
    <row r="104" spans="1:3" ht="10.5" thickBot="1" x14ac:dyDescent="0.4">
      <c r="A104" s="8" t="str">
        <f>'PI skaičiuoklė'!C46</f>
        <v>Dokumentų parengimas</v>
      </c>
      <c r="B104" s="4"/>
      <c r="C104" s="4"/>
    </row>
    <row r="105" spans="1:3" ht="10.5" thickBot="1" x14ac:dyDescent="0.4">
      <c r="A105" s="13"/>
      <c r="B105" s="5" t="s">
        <v>22</v>
      </c>
      <c r="C105" s="5">
        <v>0</v>
      </c>
    </row>
    <row r="106" spans="1:3" ht="10.5" thickBot="1" x14ac:dyDescent="0.4">
      <c r="A106" s="13"/>
      <c r="B106" s="5" t="s">
        <v>23</v>
      </c>
      <c r="C106" s="5">
        <v>0</v>
      </c>
    </row>
    <row r="107" spans="1:3" ht="10.5" thickBot="1" x14ac:dyDescent="0.4">
      <c r="A107" s="43" t="s">
        <v>45</v>
      </c>
      <c r="B107" s="45"/>
      <c r="C107" s="5">
        <f>SUM(C105:C106)</f>
        <v>0</v>
      </c>
    </row>
    <row r="108" spans="1:3" ht="10.5" thickBot="1" x14ac:dyDescent="0.4">
      <c r="A108" s="8" t="str">
        <f>'PI skaičiuoklė'!C47</f>
        <v>Veiksmas A2</v>
      </c>
      <c r="B108" s="4"/>
      <c r="C108" s="4"/>
    </row>
    <row r="109" spans="1:3" ht="10.5" thickBot="1" x14ac:dyDescent="0.4">
      <c r="A109" s="13"/>
      <c r="B109" s="5" t="s">
        <v>24</v>
      </c>
      <c r="C109" s="5">
        <v>0</v>
      </c>
    </row>
    <row r="110" spans="1:3" ht="10.5" thickBot="1" x14ac:dyDescent="0.4">
      <c r="A110" s="13"/>
      <c r="B110" s="5" t="s">
        <v>25</v>
      </c>
      <c r="C110" s="5">
        <v>0</v>
      </c>
    </row>
    <row r="111" spans="1:3" ht="10.5" thickBot="1" x14ac:dyDescent="0.4">
      <c r="A111" s="43" t="s">
        <v>46</v>
      </c>
      <c r="B111" s="45"/>
      <c r="C111" s="5">
        <f>SUM(C109:C110)</f>
        <v>0</v>
      </c>
    </row>
    <row r="112" spans="1:3" ht="10.5" thickBot="1" x14ac:dyDescent="0.4">
      <c r="A112" s="8" t="str">
        <f>'PI skaičiuoklė'!C48</f>
        <v>Veiksmas A3</v>
      </c>
      <c r="B112" s="4"/>
      <c r="C112" s="4"/>
    </row>
    <row r="113" spans="1:3" ht="10.5" thickBot="1" x14ac:dyDescent="0.4">
      <c r="A113" s="13"/>
      <c r="B113" s="5" t="s">
        <v>184</v>
      </c>
      <c r="C113" s="5">
        <v>0</v>
      </c>
    </row>
    <row r="114" spans="1:3" ht="10.5" thickBot="1" x14ac:dyDescent="0.4">
      <c r="A114" s="13"/>
      <c r="B114" s="5" t="s">
        <v>185</v>
      </c>
      <c r="C114" s="5">
        <v>0</v>
      </c>
    </row>
    <row r="115" spans="1:3" ht="10.5" thickBot="1" x14ac:dyDescent="0.4">
      <c r="A115" s="43" t="s">
        <v>234</v>
      </c>
      <c r="B115" s="45"/>
      <c r="C115" s="5">
        <f>SUM(C113:C114)</f>
        <v>0</v>
      </c>
    </row>
    <row r="116" spans="1:3" ht="10.5" thickBot="1" x14ac:dyDescent="0.4">
      <c r="A116" s="13"/>
      <c r="B116" s="5" t="s">
        <v>11</v>
      </c>
      <c r="C116" s="5"/>
    </row>
    <row r="117" spans="1:3" ht="10.5" thickBot="1" x14ac:dyDescent="0.4">
      <c r="A117" s="51" t="s">
        <v>47</v>
      </c>
      <c r="B117" s="53"/>
      <c r="C117" s="35">
        <f>SUM(C107,C111,C115)</f>
        <v>0</v>
      </c>
    </row>
    <row r="118" spans="1:3" ht="80.5" thickBot="1" x14ac:dyDescent="0.4">
      <c r="A118" s="24" t="str">
        <f>'PI skaičiuoklė'!B51</f>
        <v>4 straipsnis. 6 straipsnio pakeitimas
8. Papildyti 6 straipsnį 12(1) dalimi:
„12(1). Valdymo įmonė ar investicinė bendrovė-valdytoja turi informuoti priežiūros instituciją apie visus esminius po licencijos išdavimo atsiradusius pasikeitimus, susijusius su šiame straipsnyje nurodyta priežiūros institucijai pateikti privaloma informacija, prieš juos įgyvendindama.“</v>
      </c>
      <c r="B118" s="39"/>
      <c r="C118" s="39"/>
    </row>
    <row r="119" spans="1:3" ht="10.5" thickBot="1" x14ac:dyDescent="0.4">
      <c r="A119" s="8" t="str">
        <f>'PI skaičiuoklė'!C52</f>
        <v>Dokumentų parengimas</v>
      </c>
      <c r="B119" s="39"/>
      <c r="C119" s="39"/>
    </row>
    <row r="120" spans="1:3" ht="10.5" thickBot="1" x14ac:dyDescent="0.4">
      <c r="A120" s="36"/>
      <c r="B120" s="5" t="s">
        <v>26</v>
      </c>
      <c r="C120" s="5">
        <v>0</v>
      </c>
    </row>
    <row r="121" spans="1:3" ht="10.5" thickBot="1" x14ac:dyDescent="0.4">
      <c r="A121" s="13"/>
      <c r="B121" s="5" t="s">
        <v>27</v>
      </c>
      <c r="C121" s="5">
        <v>0</v>
      </c>
    </row>
    <row r="122" spans="1:3" ht="10.5" thickBot="1" x14ac:dyDescent="0.4">
      <c r="A122" s="43" t="s">
        <v>48</v>
      </c>
      <c r="B122" s="45"/>
      <c r="C122" s="5">
        <f>SUM(C120:C121)</f>
        <v>0</v>
      </c>
    </row>
    <row r="123" spans="1:3" ht="10.5" thickBot="1" x14ac:dyDescent="0.4">
      <c r="A123" s="8" t="str">
        <f>'PI skaičiuoklė'!C53</f>
        <v>Informavimas priežiūros instituciją</v>
      </c>
      <c r="B123" s="4"/>
      <c r="C123" s="4"/>
    </row>
    <row r="124" spans="1:3" ht="10.5" thickBot="1" x14ac:dyDescent="0.4">
      <c r="A124" s="13"/>
      <c r="B124" s="5" t="s">
        <v>28</v>
      </c>
      <c r="C124" s="5">
        <v>0</v>
      </c>
    </row>
    <row r="125" spans="1:3" ht="10.5" thickBot="1" x14ac:dyDescent="0.4">
      <c r="A125" s="13"/>
      <c r="B125" s="5" t="s">
        <v>29</v>
      </c>
      <c r="C125" s="5">
        <v>0</v>
      </c>
    </row>
    <row r="126" spans="1:3" ht="10.5" thickBot="1" x14ac:dyDescent="0.4">
      <c r="A126" s="43" t="s">
        <v>49</v>
      </c>
      <c r="B126" s="45"/>
      <c r="C126" s="5">
        <f>SUM(C124:C125)</f>
        <v>0</v>
      </c>
    </row>
    <row r="127" spans="1:3" ht="10.5" thickBot="1" x14ac:dyDescent="0.4">
      <c r="A127" s="8" t="str">
        <f>'PI skaičiuoklė'!C54</f>
        <v>Veiksmas B3</v>
      </c>
      <c r="B127" s="4"/>
      <c r="C127" s="4"/>
    </row>
    <row r="128" spans="1:3" ht="10.5" thickBot="1" x14ac:dyDescent="0.4">
      <c r="A128" s="36"/>
      <c r="B128" s="5" t="s">
        <v>182</v>
      </c>
      <c r="C128" s="5">
        <v>0</v>
      </c>
    </row>
    <row r="129" spans="1:3" ht="10.5" thickBot="1" x14ac:dyDescent="0.4">
      <c r="A129" s="13"/>
      <c r="B129" s="5" t="s">
        <v>183</v>
      </c>
      <c r="C129" s="5">
        <v>0</v>
      </c>
    </row>
    <row r="130" spans="1:3" ht="10.5" thickBot="1" x14ac:dyDescent="0.4">
      <c r="A130" s="43" t="s">
        <v>235</v>
      </c>
      <c r="B130" s="45"/>
      <c r="C130" s="5">
        <f>SUM(C128:C129)</f>
        <v>0</v>
      </c>
    </row>
    <row r="131" spans="1:3" ht="10.5" thickBot="1" x14ac:dyDescent="0.4">
      <c r="A131" s="13"/>
      <c r="B131" s="5" t="s">
        <v>11</v>
      </c>
      <c r="C131" s="5" t="s">
        <v>11</v>
      </c>
    </row>
    <row r="132" spans="1:3" ht="10.5" thickBot="1" x14ac:dyDescent="0.4">
      <c r="A132" s="51" t="s">
        <v>50</v>
      </c>
      <c r="B132" s="53"/>
      <c r="C132" s="35">
        <f>SUM(C122,C126,C130)</f>
        <v>0</v>
      </c>
    </row>
    <row r="133" spans="1:3" ht="170.5" thickBot="1" x14ac:dyDescent="0.4">
      <c r="A133" s="24" t="str">
        <f>'PI skaičiuoklė'!B57</f>
        <v xml:space="preserve">8 straipsnis. Įstatymo papildymas 11(1) straipsniu 
Papildyti Įstatymą 11(1) straipsniu:
„11(1) straipsnis. Likvidumo valdymo priemonės ir jų taikymo sąlygos
2. Valdymo įmonė pasirenka bent dvi tinkamas likvidumo valdymo priemones iš šio straipsnio 1 dalies 2–8 punktuose nuodytų priemonių, atsižvelgdama į šių priemonių tinkamumą taikyti jos valdomo kolektyvinio investavimo subjekto pasirinktai investavimo strategijai, likvidumo pobūdžiui ir išpirkimo politikai. Valdymo įmonė įtraukia pasirinktas likvidumo valdymo priemones į kolektyvinio investavimo subjekto steigimo dokumentus, kad galėtų jas taikyti atsižvelgdama į konkretaus kolektyvinio investavimo subjekto investuotojų interesus. Valdymo įmonės pasirinktos likvidumo valdymo priemonės negali būti tik šio straipsnio 1 dalies 5 ir 6 punktuose nurodytos priemonės.  </v>
      </c>
      <c r="B133" s="39"/>
      <c r="C133" s="39"/>
    </row>
    <row r="134" spans="1:3" ht="10.5" thickBot="1" x14ac:dyDescent="0.4">
      <c r="A134" s="8" t="str">
        <f>'PI skaičiuoklė'!C58</f>
        <v>Dokumentų parengimas</v>
      </c>
      <c r="B134" s="39"/>
      <c r="C134" s="39"/>
    </row>
    <row r="135" spans="1:3" ht="10.5" thickBot="1" x14ac:dyDescent="0.4">
      <c r="A135" s="13"/>
      <c r="B135" s="5" t="s">
        <v>149</v>
      </c>
      <c r="C135" s="5">
        <v>0</v>
      </c>
    </row>
    <row r="136" spans="1:3" ht="10.5" thickBot="1" x14ac:dyDescent="0.4">
      <c r="A136" s="13"/>
      <c r="B136" s="5" t="s">
        <v>150</v>
      </c>
      <c r="C136" s="5">
        <v>0</v>
      </c>
    </row>
    <row r="137" spans="1:3" ht="12" customHeight="1" thickBot="1" x14ac:dyDescent="0.4">
      <c r="A137" s="43" t="s">
        <v>236</v>
      </c>
      <c r="B137" s="45"/>
      <c r="C137" s="5">
        <f>SUM(C135:C136)</f>
        <v>0</v>
      </c>
    </row>
    <row r="138" spans="1:3" ht="10.5" thickBot="1" x14ac:dyDescent="0.4">
      <c r="A138" s="8" t="str">
        <f>'PI skaičiuoklė'!C59</f>
        <v>Veiksmas C2</v>
      </c>
      <c r="B138" s="4"/>
      <c r="C138" s="4"/>
    </row>
    <row r="139" spans="1:3" ht="10.5" thickBot="1" x14ac:dyDescent="0.4">
      <c r="A139" s="13"/>
      <c r="B139" s="5" t="s">
        <v>151</v>
      </c>
      <c r="C139" s="5">
        <v>0</v>
      </c>
    </row>
    <row r="140" spans="1:3" ht="10.5" thickBot="1" x14ac:dyDescent="0.4">
      <c r="A140" s="13"/>
      <c r="B140" s="5" t="s">
        <v>152</v>
      </c>
      <c r="C140" s="5">
        <v>0</v>
      </c>
    </row>
    <row r="141" spans="1:3" ht="19" customHeight="1" thickBot="1" x14ac:dyDescent="0.4">
      <c r="A141" s="43" t="s">
        <v>237</v>
      </c>
      <c r="B141" s="45"/>
      <c r="C141" s="5">
        <f>SUM(C139:C140)</f>
        <v>0</v>
      </c>
    </row>
    <row r="142" spans="1:3" ht="10.5" thickBot="1" x14ac:dyDescent="0.4">
      <c r="A142" s="8" t="str">
        <f>'PI skaičiuoklė'!C60</f>
        <v>Veiksmas C3</v>
      </c>
      <c r="B142" s="4"/>
      <c r="C142" s="4"/>
    </row>
    <row r="143" spans="1:3" ht="10.5" thickBot="1" x14ac:dyDescent="0.4">
      <c r="A143" s="13"/>
      <c r="B143" s="5" t="s">
        <v>189</v>
      </c>
      <c r="C143" s="5">
        <v>0</v>
      </c>
    </row>
    <row r="144" spans="1:3" ht="10.5" thickBot="1" x14ac:dyDescent="0.4">
      <c r="A144" s="13"/>
      <c r="B144" s="5" t="s">
        <v>190</v>
      </c>
      <c r="C144" s="5">
        <v>0</v>
      </c>
    </row>
    <row r="145" spans="1:3" ht="19" customHeight="1" thickBot="1" x14ac:dyDescent="0.4">
      <c r="A145" s="43" t="s">
        <v>238</v>
      </c>
      <c r="B145" s="45"/>
      <c r="C145" s="5">
        <f>SUM(C143:C144)</f>
        <v>0</v>
      </c>
    </row>
    <row r="146" spans="1:3" ht="10.5" thickBot="1" x14ac:dyDescent="0.4">
      <c r="A146" s="13"/>
      <c r="B146" s="5" t="s">
        <v>11</v>
      </c>
      <c r="C146" s="5"/>
    </row>
    <row r="147" spans="1:3" ht="15" customHeight="1" thickBot="1" x14ac:dyDescent="0.4">
      <c r="A147" s="51" t="s">
        <v>239</v>
      </c>
      <c r="B147" s="53"/>
      <c r="C147" s="35">
        <f>SUM(C137,C141,C145)</f>
        <v>0</v>
      </c>
    </row>
    <row r="148" spans="1:3" ht="11.5" customHeight="1" thickBot="1" x14ac:dyDescent="0.4">
      <c r="A148" s="24" t="str">
        <f>'PI skaičiuoklė'!B63</f>
        <v>8 straipsnis. Įstatymo papildymas 11(1) straipsniu 
Papildyti Įstatymą 11(1) straipsniu:
„11(1) straipsnis. Likvidumo valdymo priemonės ir jų taikymo sąlygos
4. Valdymo įmonė įgyvendina išsamią bet kurios pasirinktos likvidumo valdymo priemonės taikymo ir taikymo sustabdymo politiką ir procedūras, taip pat nustato šių priemonių taikymo ir administravimo tvarką. Valdymo įmonė apie pasirinktas šio straipsnio 2 ir 3 dalyse nurodytas priemones ir jų taikymo bei taikymo sustabdymo politiką ir procedūras bei šių priemonių taikymo ir administravimo tvarką nedelsdama, ne vėliau kaip per 3 darbo dienas nuo konkrečių likvidumo valdymo priemonių pasirinkimo dienos, praneša priežiūros institucijai.</v>
      </c>
      <c r="B148" s="39"/>
      <c r="C148" s="39"/>
    </row>
    <row r="149" spans="1:3" ht="10.5" thickBot="1" x14ac:dyDescent="0.4">
      <c r="A149" s="8" t="str">
        <f>'PI skaičiuoklė'!C64</f>
        <v>Dokumentų parengimas</v>
      </c>
      <c r="B149" s="39"/>
      <c r="C149" s="39"/>
    </row>
    <row r="150" spans="1:3" ht="10.5" thickBot="1" x14ac:dyDescent="0.4">
      <c r="A150" s="36"/>
      <c r="B150" s="5" t="s">
        <v>159</v>
      </c>
      <c r="C150" s="5">
        <v>0</v>
      </c>
    </row>
    <row r="151" spans="1:3" ht="10.5" thickBot="1" x14ac:dyDescent="0.4">
      <c r="A151" s="13"/>
      <c r="B151" s="5" t="s">
        <v>160</v>
      </c>
      <c r="C151" s="5">
        <v>0</v>
      </c>
    </row>
    <row r="152" spans="1:3" ht="15" customHeight="1" thickBot="1" x14ac:dyDescent="0.4">
      <c r="A152" s="43" t="s">
        <v>240</v>
      </c>
      <c r="B152" s="45"/>
      <c r="C152" s="5">
        <f>SUM(C150:C151)</f>
        <v>0</v>
      </c>
    </row>
    <row r="153" spans="1:3" ht="10.5" thickBot="1" x14ac:dyDescent="0.4">
      <c r="A153" s="8" t="str">
        <f>'PI skaičiuoklė'!C65</f>
        <v>Informavimas priežiūros instituciją</v>
      </c>
      <c r="B153" s="4"/>
      <c r="C153" s="4"/>
    </row>
    <row r="154" spans="1:3" ht="10.5" thickBot="1" x14ac:dyDescent="0.4">
      <c r="A154" s="13"/>
      <c r="B154" s="5" t="s">
        <v>161</v>
      </c>
      <c r="C154" s="5">
        <v>0</v>
      </c>
    </row>
    <row r="155" spans="1:3" ht="10.5" thickBot="1" x14ac:dyDescent="0.4">
      <c r="A155" s="13"/>
      <c r="B155" s="5" t="s">
        <v>162</v>
      </c>
      <c r="C155" s="5">
        <v>0</v>
      </c>
    </row>
    <row r="156" spans="1:3" ht="16.5" customHeight="1" thickBot="1" x14ac:dyDescent="0.4">
      <c r="A156" s="43" t="s">
        <v>241</v>
      </c>
      <c r="B156" s="45"/>
      <c r="C156" s="5">
        <f>SUM(C154:C155)</f>
        <v>0</v>
      </c>
    </row>
    <row r="157" spans="1:3" ht="10.5" thickBot="1" x14ac:dyDescent="0.4">
      <c r="A157" s="8" t="str">
        <f>'PI skaičiuoklė'!C66</f>
        <v>Veiksmas D3</v>
      </c>
      <c r="B157" s="4"/>
      <c r="C157" s="4"/>
    </row>
    <row r="158" spans="1:3" ht="10.5" thickBot="1" x14ac:dyDescent="0.4">
      <c r="A158" s="13"/>
      <c r="B158" s="5" t="s">
        <v>192</v>
      </c>
      <c r="C158" s="5">
        <v>0</v>
      </c>
    </row>
    <row r="159" spans="1:3" ht="10.5" thickBot="1" x14ac:dyDescent="0.4">
      <c r="A159" s="13"/>
      <c r="B159" s="5" t="s">
        <v>193</v>
      </c>
      <c r="C159" s="5">
        <v>0</v>
      </c>
    </row>
    <row r="160" spans="1:3" ht="16.5" customHeight="1" thickBot="1" x14ac:dyDescent="0.4">
      <c r="A160" s="43" t="s">
        <v>242</v>
      </c>
      <c r="B160" s="45"/>
      <c r="C160" s="5">
        <f>SUM(C158:C159)</f>
        <v>0</v>
      </c>
    </row>
    <row r="161" spans="1:3" ht="10.5" thickBot="1" x14ac:dyDescent="0.4">
      <c r="A161" s="13"/>
      <c r="B161" s="5" t="s">
        <v>11</v>
      </c>
      <c r="C161" s="5" t="s">
        <v>11</v>
      </c>
    </row>
    <row r="162" spans="1:3" ht="15" customHeight="1" thickBot="1" x14ac:dyDescent="0.4">
      <c r="A162" s="51" t="s">
        <v>243</v>
      </c>
      <c r="B162" s="53"/>
      <c r="C162" s="35">
        <f>SUM(C152,C156,C160)</f>
        <v>0</v>
      </c>
    </row>
    <row r="163" spans="1:3" ht="16.5" customHeight="1" thickBot="1" x14ac:dyDescent="0.4">
      <c r="A163" s="24" t="str">
        <f>'PI skaičiuoklė'!B69</f>
        <v>10 straipsnis. 27 straipsnio pakeitimas
Papildyti 27 straipsnį 6 punktu:
„6) veiklos ataskaitą.“</v>
      </c>
      <c r="B163" s="4"/>
      <c r="C163" s="4"/>
    </row>
    <row r="164" spans="1:3" ht="10.5" thickBot="1" x14ac:dyDescent="0.4">
      <c r="A164" s="8" t="str">
        <f>'PI skaičiuoklė'!C70</f>
        <v>Dokumentų parengimas</v>
      </c>
      <c r="B164" s="4"/>
      <c r="C164" s="4"/>
    </row>
    <row r="165" spans="1:3" ht="10.5" thickBot="1" x14ac:dyDescent="0.4">
      <c r="A165" s="13"/>
      <c r="B165" s="5" t="s">
        <v>165</v>
      </c>
      <c r="C165" s="5">
        <v>0</v>
      </c>
    </row>
    <row r="166" spans="1:3" ht="10.5" thickBot="1" x14ac:dyDescent="0.4">
      <c r="A166" s="13"/>
      <c r="B166" s="5" t="s">
        <v>166</v>
      </c>
      <c r="C166" s="5">
        <v>0</v>
      </c>
    </row>
    <row r="167" spans="1:3" ht="12" customHeight="1" thickBot="1" x14ac:dyDescent="0.4">
      <c r="A167" s="43" t="s">
        <v>244</v>
      </c>
      <c r="B167" s="45"/>
      <c r="C167" s="5">
        <f>SUM(C165:C166)</f>
        <v>0</v>
      </c>
    </row>
    <row r="168" spans="1:3" ht="10.5" thickBot="1" x14ac:dyDescent="0.4">
      <c r="A168" s="8" t="str">
        <f>'PI skaičiuoklė'!C71</f>
        <v>Veiksmas E2</v>
      </c>
      <c r="B168" s="4"/>
      <c r="C168" s="4"/>
    </row>
    <row r="169" spans="1:3" ht="10.5" thickBot="1" x14ac:dyDescent="0.4">
      <c r="A169" s="13"/>
      <c r="B169" s="5" t="s">
        <v>168</v>
      </c>
      <c r="C169" s="5">
        <v>0</v>
      </c>
    </row>
    <row r="170" spans="1:3" ht="10.5" thickBot="1" x14ac:dyDescent="0.4">
      <c r="A170" s="13"/>
      <c r="B170" s="5" t="s">
        <v>167</v>
      </c>
      <c r="C170" s="5">
        <v>0</v>
      </c>
    </row>
    <row r="171" spans="1:3" ht="19" customHeight="1" thickBot="1" x14ac:dyDescent="0.4">
      <c r="A171" s="43" t="s">
        <v>245</v>
      </c>
      <c r="B171" s="45"/>
      <c r="C171" s="5">
        <f>SUM(C169:C170)</f>
        <v>0</v>
      </c>
    </row>
    <row r="172" spans="1:3" ht="10.5" thickBot="1" x14ac:dyDescent="0.4">
      <c r="A172" s="8" t="str">
        <f>'PI skaičiuoklė'!C72</f>
        <v>Veiksmas E3</v>
      </c>
      <c r="B172" s="4"/>
      <c r="C172" s="4"/>
    </row>
    <row r="173" spans="1:3" ht="10.5" thickBot="1" x14ac:dyDescent="0.4">
      <c r="A173" s="13"/>
      <c r="B173" s="5" t="s">
        <v>195</v>
      </c>
      <c r="C173" s="5">
        <v>0</v>
      </c>
    </row>
    <row r="174" spans="1:3" ht="10.5" thickBot="1" x14ac:dyDescent="0.4">
      <c r="A174" s="13"/>
      <c r="B174" s="5" t="s">
        <v>196</v>
      </c>
      <c r="C174" s="5">
        <v>0</v>
      </c>
    </row>
    <row r="175" spans="1:3" ht="19" customHeight="1" thickBot="1" x14ac:dyDescent="0.4">
      <c r="A175" s="43" t="s">
        <v>246</v>
      </c>
      <c r="B175" s="45"/>
      <c r="C175" s="5">
        <f>SUM(C173:C174)</f>
        <v>0</v>
      </c>
    </row>
    <row r="176" spans="1:3" ht="10.5" thickBot="1" x14ac:dyDescent="0.4">
      <c r="A176" s="13"/>
      <c r="B176" s="5" t="s">
        <v>11</v>
      </c>
      <c r="C176" s="5"/>
    </row>
    <row r="177" spans="1:3" ht="15" customHeight="1" thickBot="1" x14ac:dyDescent="0.4">
      <c r="A177" s="51" t="s">
        <v>247</v>
      </c>
      <c r="B177" s="53"/>
      <c r="C177" s="35">
        <f>SUM(C167,C171,C175)</f>
        <v>0</v>
      </c>
    </row>
    <row r="178" spans="1:3" ht="11.5" customHeight="1" thickBot="1" x14ac:dyDescent="0.4">
      <c r="A178" s="24" t="str">
        <f>'PI skaičiuoklė'!B75</f>
        <v xml:space="preserve">11 straipsnis. 28 straipsnio pakeitimas
1. Papildyti 28 straipsnį 3(1) dalimi:
„3(1). Valdymo įmonė priežiūros institucijos nustatyta tvarka ir apimtimi teikia jai veiklos ataskaitą, kurioje, be kita ko, nurodo rinkas, kurių nare ji yra ar kuriose ji aktyviai prekiauja savo valdomų kolektyvinio investavimo subjektų vardu, ir kiekvieno valdomo kolektyvinio investavimo subjekto pozicijas ir turtą. Informacija apima LEI kodus, kad pateiktus duomenis apie kolektyvinio investavimo subjektą, jo turtą ir valdymo įmonę būtų galima susieti su kitais priežiūros ar viešai prieinamais duomenų šaltiniais.“ </v>
      </c>
      <c r="B178" s="4"/>
      <c r="C178" s="4"/>
    </row>
    <row r="179" spans="1:3" ht="10.5" thickBot="1" x14ac:dyDescent="0.4">
      <c r="A179" s="8" t="str">
        <f>'PI skaičiuoklė'!C76</f>
        <v>Dokumentų parengimas</v>
      </c>
      <c r="B179" s="4"/>
      <c r="C179" s="4"/>
    </row>
    <row r="180" spans="1:3" ht="10.5" thickBot="1" x14ac:dyDescent="0.4">
      <c r="A180" s="36"/>
      <c r="B180" s="5" t="s">
        <v>173</v>
      </c>
      <c r="C180" s="5">
        <v>0</v>
      </c>
    </row>
    <row r="181" spans="1:3" ht="10.5" thickBot="1" x14ac:dyDescent="0.4">
      <c r="A181" s="13"/>
      <c r="B181" s="5" t="s">
        <v>174</v>
      </c>
      <c r="C181" s="5">
        <v>0</v>
      </c>
    </row>
    <row r="182" spans="1:3" ht="15" customHeight="1" thickBot="1" x14ac:dyDescent="0.4">
      <c r="A182" s="43" t="s">
        <v>248</v>
      </c>
      <c r="B182" s="45"/>
      <c r="C182" s="5">
        <f>SUM(C180:C181)</f>
        <v>0</v>
      </c>
    </row>
    <row r="183" spans="1:3" ht="10.5" thickBot="1" x14ac:dyDescent="0.4">
      <c r="A183" s="8" t="str">
        <f>'PI skaičiuoklė'!C77</f>
        <v>Informavimas priežiūros instituciją</v>
      </c>
      <c r="B183" s="4"/>
      <c r="C183" s="4"/>
    </row>
    <row r="184" spans="1:3" ht="10.5" thickBot="1" x14ac:dyDescent="0.4">
      <c r="A184" s="13"/>
      <c r="B184" s="5" t="s">
        <v>175</v>
      </c>
      <c r="C184" s="5">
        <v>0</v>
      </c>
    </row>
    <row r="185" spans="1:3" ht="10.5" thickBot="1" x14ac:dyDescent="0.4">
      <c r="A185" s="13"/>
      <c r="B185" s="5" t="s">
        <v>176</v>
      </c>
      <c r="C185" s="5">
        <v>0</v>
      </c>
    </row>
    <row r="186" spans="1:3" ht="16.5" customHeight="1" thickBot="1" x14ac:dyDescent="0.4">
      <c r="A186" s="43" t="s">
        <v>249</v>
      </c>
      <c r="B186" s="45"/>
      <c r="C186" s="5">
        <f>SUM(C184:C185)</f>
        <v>0</v>
      </c>
    </row>
    <row r="187" spans="1:3" ht="10.5" thickBot="1" x14ac:dyDescent="0.4">
      <c r="A187" s="8" t="str">
        <f>'PI skaičiuoklė'!C78</f>
        <v>Veiksmas F3</v>
      </c>
      <c r="B187" s="4"/>
      <c r="C187" s="4"/>
    </row>
    <row r="188" spans="1:3" ht="10.5" thickBot="1" x14ac:dyDescent="0.4">
      <c r="A188" s="13"/>
      <c r="B188" s="5" t="s">
        <v>186</v>
      </c>
      <c r="C188" s="5">
        <v>0</v>
      </c>
    </row>
    <row r="189" spans="1:3" ht="10.5" thickBot="1" x14ac:dyDescent="0.4">
      <c r="A189" s="13"/>
      <c r="B189" s="5" t="s">
        <v>187</v>
      </c>
      <c r="C189" s="5">
        <v>0</v>
      </c>
    </row>
    <row r="190" spans="1:3" ht="16.5" customHeight="1" thickBot="1" x14ac:dyDescent="0.4">
      <c r="A190" s="43" t="s">
        <v>250</v>
      </c>
      <c r="B190" s="45"/>
      <c r="C190" s="5">
        <f>SUM(C188:C189)</f>
        <v>0</v>
      </c>
    </row>
    <row r="191" spans="1:3" ht="10.5" thickBot="1" x14ac:dyDescent="0.4">
      <c r="A191" s="13"/>
      <c r="B191" s="5" t="s">
        <v>11</v>
      </c>
      <c r="C191" s="5" t="s">
        <v>11</v>
      </c>
    </row>
    <row r="192" spans="1:3" ht="15" customHeight="1" thickBot="1" x14ac:dyDescent="0.4">
      <c r="A192" s="51" t="s">
        <v>251</v>
      </c>
      <c r="B192" s="53"/>
      <c r="C192" s="35">
        <f>SUM(C182,C186,C190)</f>
        <v>0</v>
      </c>
    </row>
  </sheetData>
  <mergeCells count="50">
    <mergeCell ref="A1:C1"/>
    <mergeCell ref="A100:C100"/>
    <mergeCell ref="A107:B107"/>
    <mergeCell ref="A111:B111"/>
    <mergeCell ref="A117:B117"/>
    <mergeCell ref="A33:B33"/>
    <mergeCell ref="A8:B8"/>
    <mergeCell ref="A12:B12"/>
    <mergeCell ref="A18:B18"/>
    <mergeCell ref="A23:B23"/>
    <mergeCell ref="A27:B27"/>
    <mergeCell ref="A16:B16"/>
    <mergeCell ref="A31:B31"/>
    <mergeCell ref="A38:B38"/>
    <mergeCell ref="A42:B42"/>
    <mergeCell ref="A46:B46"/>
    <mergeCell ref="A48:B48"/>
    <mergeCell ref="A53:B53"/>
    <mergeCell ref="A57:B57"/>
    <mergeCell ref="A61:B61"/>
    <mergeCell ref="A63:B63"/>
    <mergeCell ref="A68:B68"/>
    <mergeCell ref="A72:B72"/>
    <mergeCell ref="A76:B76"/>
    <mergeCell ref="A78:B78"/>
    <mergeCell ref="A83:B83"/>
    <mergeCell ref="A87:B87"/>
    <mergeCell ref="A91:B91"/>
    <mergeCell ref="A93:B93"/>
    <mergeCell ref="A115:B115"/>
    <mergeCell ref="A130:B130"/>
    <mergeCell ref="A137:B137"/>
    <mergeCell ref="A141:B141"/>
    <mergeCell ref="A122:B122"/>
    <mergeCell ref="A126:B126"/>
    <mergeCell ref="A132:B132"/>
    <mergeCell ref="A145:B145"/>
    <mergeCell ref="A147:B147"/>
    <mergeCell ref="A152:B152"/>
    <mergeCell ref="A156:B156"/>
    <mergeCell ref="A160:B160"/>
    <mergeCell ref="A182:B182"/>
    <mergeCell ref="A186:B186"/>
    <mergeCell ref="A190:B190"/>
    <mergeCell ref="A192:B192"/>
    <mergeCell ref="A162:B162"/>
    <mergeCell ref="A167:B167"/>
    <mergeCell ref="A171:B171"/>
    <mergeCell ref="A175:B175"/>
    <mergeCell ref="A177:B17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02F31A8F31CD2D458B1820EC8E9439A8" ma:contentTypeVersion="4" ma:contentTypeDescription="Kurkite naują dokumentą." ma:contentTypeScope="" ma:versionID="0b8e69b05e37bb016ce66936420bb9f9">
  <xsd:schema xmlns:xsd="http://www.w3.org/2001/XMLSchema" xmlns:xs="http://www.w3.org/2001/XMLSchema" xmlns:p="http://schemas.microsoft.com/office/2006/metadata/properties" xmlns:ns3="2e073065-020e-4dce-99c7-95e5c43123bb" targetNamespace="http://schemas.microsoft.com/office/2006/metadata/properties" ma:root="true" ma:fieldsID="e3781e86f90e9808efb857dffe9517c8" ns3:_="">
    <xsd:import namespace="2e073065-020e-4dce-99c7-95e5c43123bb"/>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073065-020e-4dce-99c7-95e5c43123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5079EF-3808-467A-9E62-6FF5AE093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073065-020e-4dce-99c7-95e5c43123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49A1B8-5C13-4E29-B3DA-24B0C0F80DFE}">
  <ds:schemaRefs>
    <ds:schemaRef ds:uri="http://schemas.microsoft.com/office/2006/documentManagement/types"/>
    <ds:schemaRef ds:uri="http://purl.org/dc/terms/"/>
    <ds:schemaRef ds:uri="http://purl.org/dc/elements/1.1/"/>
    <ds:schemaRef ds:uri="http://schemas.openxmlformats.org/package/2006/metadata/core-properties"/>
    <ds:schemaRef ds:uri="http://schemas.microsoft.com/office/infopath/2007/PartnerControls"/>
    <ds:schemaRef ds:uri="http://purl.org/dc/dcmitype/"/>
    <ds:schemaRef ds:uri="http://www.w3.org/XML/1998/namespace"/>
    <ds:schemaRef ds:uri="http://schemas.microsoft.com/office/2006/metadata/properties"/>
    <ds:schemaRef ds:uri="2e073065-020e-4dce-99c7-95e5c43123bb"/>
  </ds:schemaRefs>
</ds:datastoreItem>
</file>

<file path=customXml/itemProps3.xml><?xml version="1.0" encoding="utf-8"?>
<ds:datastoreItem xmlns:ds="http://schemas.openxmlformats.org/officeDocument/2006/customXml" ds:itemID="{7DC1A6D7-905F-475A-B17F-3B15D109AA66}">
  <ds:schemaRefs>
    <ds:schemaRef ds:uri="http://schemas.microsoft.com/sharepoint/v3/contenttype/forms"/>
  </ds:schemaRefs>
</ds:datastoreItem>
</file>

<file path=docMetadata/LabelInfo.xml><?xml version="1.0" encoding="utf-8"?>
<clbl:labelList xmlns:clbl="http://schemas.microsoft.com/office/2020/mipLabelMetadata">
  <clbl:label id="{7bce49ad-6e13-4667-9698-89b6274ba9f6}" enabled="0" method="" siteId="{7bce49ad-6e13-4667-9698-89b6274ba9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5</vt:i4>
      </vt:variant>
    </vt:vector>
  </HeadingPairs>
  <TitlesOfParts>
    <vt:vector size="5" baseType="lpstr">
      <vt:lpstr>PI skaičiuoklė</vt:lpstr>
      <vt:lpstr>Išlaidos darbuotojams</vt:lpstr>
      <vt:lpstr>Išlaidos investicijoms</vt:lpstr>
      <vt:lpstr>Išlaidos medžiagoms</vt:lpstr>
      <vt:lpstr>Išlaidos paslaugoms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Danguolė Salžiūnienė</dc:creator>
  <cp:lastModifiedBy>Regina Kiselienė</cp:lastModifiedBy>
  <cp:lastPrinted>2020-06-30T05:46:20Z</cp:lastPrinted>
  <dcterms:created xsi:type="dcterms:W3CDTF">2017-11-29T09:20:31Z</dcterms:created>
  <dcterms:modified xsi:type="dcterms:W3CDTF">2026-09-18T07:33:12Z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0x01010002F31A8F31CD2D458B1820EC8E9439A8</vt:lpwstr>
  </property>
</Properties>
</file>