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407504AD-DECF-4DF7-9127-7BD846694368}" xr6:coauthVersionLast="47" xr6:coauthVersionMax="47" xr10:uidLastSave="{00000000-0000-0000-0000-000000000000}"/>
  <bookViews>
    <workbookView xWindow="-110" yWindow="-110" windowWidth="25820" windowHeight="13900" activeTab="1"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6" i="11" l="1"/>
  <c r="C54" i="11"/>
  <c r="C50" i="11"/>
  <c r="C45" i="11"/>
  <c r="C43" i="11"/>
  <c r="C39" i="11"/>
  <c r="C25" i="11"/>
  <c r="C23" i="11"/>
  <c r="C19" i="11"/>
  <c r="C14" i="11"/>
  <c r="C12" i="11"/>
  <c r="C8" i="11"/>
  <c r="E57" i="12"/>
  <c r="E55" i="12"/>
  <c r="E51" i="12"/>
  <c r="E46" i="12"/>
  <c r="E44" i="12"/>
  <c r="E40" i="12"/>
  <c r="E25" i="12"/>
  <c r="E23" i="12"/>
  <c r="E19" i="12"/>
  <c r="I12" i="10" s="1"/>
  <c r="E14" i="12"/>
  <c r="E12" i="12"/>
  <c r="E8" i="12"/>
  <c r="D54" i="14"/>
  <c r="D52" i="14"/>
  <c r="D48" i="14"/>
  <c r="D43" i="14"/>
  <c r="D41" i="14"/>
  <c r="D37" i="14"/>
  <c r="D25" i="14"/>
  <c r="D23" i="14"/>
  <c r="G13" i="10" s="1"/>
  <c r="D19" i="14"/>
  <c r="G12" i="10" s="1"/>
  <c r="D14" i="14"/>
  <c r="D12" i="14"/>
  <c r="D8" i="14"/>
  <c r="G58" i="15"/>
  <c r="G57" i="15"/>
  <c r="G52" i="15"/>
  <c r="G46" i="15"/>
  <c r="G45" i="15"/>
  <c r="G40" i="15"/>
  <c r="G27" i="15"/>
  <c r="G26" i="15"/>
  <c r="G21" i="15"/>
  <c r="F12" i="10" s="1"/>
  <c r="G14" i="15"/>
  <c r="H12" i="10"/>
  <c r="F13" i="10"/>
  <c r="H13" i="10"/>
  <c r="I13" i="10"/>
  <c r="D51" i="14"/>
  <c r="D50" i="14"/>
  <c r="D47" i="14"/>
  <c r="D46" i="14"/>
  <c r="D40" i="14"/>
  <c r="D39" i="14"/>
  <c r="D36" i="14"/>
  <c r="D35" i="14"/>
  <c r="D22" i="14"/>
  <c r="D21" i="14"/>
  <c r="D18" i="14"/>
  <c r="D17" i="14"/>
  <c r="D11" i="14"/>
  <c r="D10" i="14"/>
  <c r="D7" i="14"/>
  <c r="D6" i="14"/>
  <c r="J13" i="10" l="1"/>
  <c r="K13" i="10" s="1"/>
  <c r="J12" i="10"/>
  <c r="K12" i="10" s="1"/>
  <c r="I21" i="10"/>
  <c r="I20" i="10"/>
  <c r="H8" i="10"/>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33" i="14"/>
  <c r="A53" i="15"/>
  <c r="A48" i="15"/>
  <c r="A47" i="15"/>
  <c r="A41" i="15"/>
  <c r="A36" i="15"/>
  <c r="A35" i="15"/>
  <c r="A22" i="15"/>
  <c r="A17" i="15"/>
  <c r="A16" i="15"/>
  <c r="A4" i="15"/>
  <c r="A15" i="14"/>
  <c r="A4" i="14"/>
  <c r="A20" i="14"/>
  <c r="A16" i="14"/>
  <c r="A9" i="14"/>
  <c r="A5" i="14"/>
  <c r="A10" i="15"/>
  <c r="A5" i="15"/>
  <c r="I26" i="10"/>
  <c r="E54" i="12"/>
  <c r="E53" i="12"/>
  <c r="H26" i="10" s="1"/>
  <c r="E50" i="12"/>
  <c r="E49" i="12"/>
  <c r="E43" i="12"/>
  <c r="E42" i="12"/>
  <c r="H21" i="10" s="1"/>
  <c r="E39" i="12"/>
  <c r="E38" i="12"/>
  <c r="H20" i="10" s="1"/>
  <c r="G55" i="15"/>
  <c r="G54" i="15"/>
  <c r="G50" i="15"/>
  <c r="G49" i="15"/>
  <c r="G43" i="15"/>
  <c r="G42" i="15"/>
  <c r="G38" i="15"/>
  <c r="G37" i="15"/>
  <c r="L15" i="10" l="1"/>
  <c r="G21" i="10"/>
  <c r="G20" i="10"/>
  <c r="I25" i="10"/>
  <c r="F20" i="10"/>
  <c r="F26" i="10"/>
  <c r="G26" i="10"/>
  <c r="F25" i="10"/>
  <c r="G24" i="15"/>
  <c r="G23" i="15"/>
  <c r="G19" i="15"/>
  <c r="G18" i="15"/>
  <c r="G12" i="15"/>
  <c r="G11" i="15"/>
  <c r="G7" i="15"/>
  <c r="G6" i="15"/>
  <c r="G9" i="15" s="1"/>
  <c r="G15" i="15" s="1"/>
  <c r="E22" i="12"/>
  <c r="E21" i="12"/>
  <c r="E18" i="12"/>
  <c r="E17" i="12"/>
  <c r="E11" i="12"/>
  <c r="E10" i="12"/>
  <c r="E7" i="12"/>
  <c r="E6" i="12"/>
  <c r="I8" i="10"/>
  <c r="J26" i="10" l="1"/>
  <c r="K26" i="10" s="1"/>
  <c r="J20" i="10"/>
  <c r="K20" i="10" s="1"/>
  <c r="H25" i="10"/>
  <c r="J25" i="10" s="1"/>
  <c r="G25" i="10"/>
  <c r="F21" i="10"/>
  <c r="I7" i="10"/>
  <c r="F8" i="10"/>
  <c r="F7" i="10"/>
  <c r="J21" i="10" l="1"/>
  <c r="K21" i="10"/>
  <c r="K25" i="10"/>
  <c r="H7" i="10"/>
  <c r="G7" i="10"/>
  <c r="G8" i="10"/>
  <c r="J7" i="10" l="1"/>
  <c r="K7" i="10"/>
  <c r="J8" i="10"/>
  <c r="K8" i="10" s="1"/>
  <c r="L23" i="10"/>
  <c r="L28" i="10"/>
  <c r="L30" i="10" l="1"/>
  <c r="L10" i="10"/>
  <c r="L17" i="10" s="1"/>
  <c r="L31" i="10" l="1"/>
</calcChain>
</file>

<file path=xl/sharedStrings.xml><?xml version="1.0" encoding="utf-8"?>
<sst xmlns="http://schemas.openxmlformats.org/spreadsheetml/2006/main" count="248" uniqueCount="104">
  <si>
    <t>Eil. Nr. </t>
  </si>
  <si>
    <t>Tikslinė grupė (T) (ūkio subjektų skaičius, vnt.)</t>
  </si>
  <si>
    <t>Išlaidos darbuotojams (D), Eur</t>
  </si>
  <si>
    <t>Išlaidos investicijoms (I), Eur</t>
  </si>
  <si>
    <t>Išlaidos medžiagoms (M), Eur</t>
  </si>
  <si>
    <t>1.</t>
  </si>
  <si>
    <t>1.1. </t>
  </si>
  <si>
    <t>1.1.1.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</si>
  <si>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</si>
  <si>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</si>
  <si>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</si>
  <si>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</si>
  <si>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</si>
  <si>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</si>
  <si>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</si>
  <si>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</si>
  <si>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</si>
  <si>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</si>
  <si>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</si>
  <si>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</si>
  <si>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</si>
  <si>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</si>
  <si>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</si>
  <si>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</si>
  <si>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</si>
  <si>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</si>
  <si>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</si>
  <si>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</si>
  <si>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</si>
  <si>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</si>
  <si>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</si>
  <si>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</si>
  <si>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</si>
  <si>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</si>
  <si>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</si>
  <si>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</si>
  <si>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</si>
  <si>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</si>
  <si>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</si>
  <si>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</si>
  <si>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</si>
  <si>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</si>
  <si>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</si>
  <si>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</si>
  <si>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</si>
  <si>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</si>
  <si>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</si>
  <si>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</si>
  <si>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</si>
  <si>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</si>
  <si>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</si>
  <si>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</si>
  <si>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</si>
  <si>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</si>
  <si>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</si>
  <si>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</si>
  <si>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</si>
  <si>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</si>
  <si>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</si>
  <si>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</si>
  <si>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</si>
  <si>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</si>
  <si>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</si>
  <si>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</si>
  <si>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</si>
  <si>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</si>
  <si>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</si>
  <si>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</si>
  <si>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</si>
  <si>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</si>
  <si>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</si>
  <si>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</si>
  <si>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</si>
  <si>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</si>
  <si>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</si>
  <si>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</si>
  <si>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</si>
  <si>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</si>
  <si>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</si>
  <si>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</si>
  <si>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</si>
  <si>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</si>
  <si>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</si>
  <si>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</si>
  <si>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</si>
  <si>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</si>
  <si>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</si>
  <si>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</si>
  <si>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</si>
  <si>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</si>
  <si>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</si>
  <si>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</si>
  <si>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</si>
  <si>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</si>
  <si>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</si>
  <si>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</si>
  <si>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Informavimas priežiūros instituciją</t>
  </si>
  <si>
    <t>Nacionalinis teisės aktas</t>
  </si>
  <si>
    <t>241 Finansų specialistai</t>
  </si>
  <si>
    <t>Informuotiesiems investuotojams skirtų kolektyvinio investavimo subjektų įstatymo Nr. XII-376 9, 11, 12, 13, 16 ir 65 straipsnių pakeitimo įstatymo projektas</t>
  </si>
  <si>
    <r>
      <rPr>
        <b/>
        <i/>
        <sz val="8"/>
        <color rgb="FF000000"/>
        <rFont val="Verdana"/>
        <family val="2"/>
        <charset val="186"/>
      </rPr>
      <t>11 straipsnis. Valdymo įmonės ir investicinės bendrovės-valdytojos valdymas, vadovai ir investicinius sprendimus priimantys asmenys</t>
    </r>
    <r>
      <rPr>
        <i/>
        <sz val="8"/>
        <color rgb="FF000000"/>
        <rFont val="Verdana"/>
        <family val="2"/>
        <charset val="186"/>
      </rPr>
      <t xml:space="preserve">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ir kituose teisės aktuose vadovams keliamus reikalavimus.
2. Valdymo įmonės ir investicinės bendrovės-valdytojos vadovai ir investicinius sprendimus priimantys asmenys turi būti nepriekaištingos reputacijos ir turėti kvalifikaciją ir darbo patirtį, leidžiančias tinkamai eiti pareigas. Vertinant vadovų ir investicinius sprendimus priimančių asmenų reputaciją mutatis mutandis taikomos Finansinių priemonių rinkų įstatymo 3 straipsnio 41 dalies nuostatos. Vadovų ir investicinius sprendimus priimančių asmenų kvalifikacija ir darbo patirtis vertinamos atsižvelgiant į asmens išsilavinimo lygį ir pobūdį, kvalifikacijos kėlimą, profesinės veiklos ar darbo patirties pobūdį ir trukmę bei į kitus veiksnius, kurie gali turėti įtakos asmens kvalifikacijai ir patirčiai. Vadovų ir investicinius sprendimus priimančių asmenų reputacijos, kvalifikacijos ir darbo patirties reikalavimai vertinami priežiūros institucijos teisės aktų nustatyta tvarka. Jeigu tarp investicinės bendrovės-valdytojos, veikiančios kaip tikroji ūkinė bendrija ar komanditinė ūkinė bendrija, tikrųjų narių yra juridinių asmenų, šioje dalyje nustatyti reikalavimai taikomi tokių juridinių asmenų vadovams – fiziniams asmenims.
3. Valdymo įmonė ar investicinė bendrovė-valdytoja privalo priežiūros institucijai iš anksto pranešti apie visus būsimus valdymo įmonės ar investicinės bendrovės-valdytojos vadovų ir investicinius sprendimus priimančių asmenų pasikeitimus ir kartu pateikti informaciją, reikalingą įvertinti, ar išrinkti arba planuojami rinkti vadovai atitinka šio straipsnio 2 dalyje nustatytus reputacijos, kvalifikacijos ir darbo patirties reikalavimus.
4. Išrinkti valdymo įmonės ar investicinės bendrovės-valdytojos vadovai gali pradėti eiti pareigas tik po to, kai priežiūros institucija pritaria jų kandidatūroms.
5. Priežiūros institucija turi teisę nepritarti išrinktų vadovų kandidatūroms, jeigu jie neatitinka šio straipsnio 2 dalyje nustatytų reputacijos, kvalifikacijos ir darbo patirties reikalavimų arba yra kitų objektyvių pagrindų manyti, kad planuojami vadovų pasikeitimai kelia grėsmę tinkamam ir skaidriam valdymo įmonės ir (ar) kolektyvinio investavimo subjekto valdymui.
6. Priežiūros institucija priima sprendimą dėl vadovų kandidatūrų tinkamumo ne vėliau kaip per 30 darbo dienų nuo visų reikalingų dokumentų gavimo dienos. Jeigu priežiūros institucija pareikalauja papildomų dokumentų ar informacijos, reikalingų sprendimui priimti, kreipiasi dėl informacijos pateikimo į kompetentingas institucijas arba papildomą informaciją pateikia išankstinio pritarimo prašantis asmuo, 30 darbo dienų terminas sprendimui priimti skaičiuojamas nuo papildomos informacijos gavimo dienos.
7. Priežiūros institucija priima sprendimą dėl iš naujo išrinktų vadovų kandidatūrų tinkamumo ne vėliau kaip per 30 darbo dienų nuo visų reikalingų dokumentų gavimo dienos.</t>
    </r>
  </si>
  <si>
    <r>
      <rPr>
        <b/>
        <i/>
        <sz val="8"/>
        <color rgb="FF000000"/>
        <rFont val="Verdana"/>
        <family val="2"/>
        <charset val="186"/>
      </rPr>
      <t xml:space="preserve">2 straipsnis. 11 straipsnio pakeitimas </t>
    </r>
    <r>
      <rPr>
        <i/>
        <sz val="8"/>
        <color rgb="FF000000"/>
        <rFont val="Verdana"/>
        <family val="2"/>
        <charset val="186"/>
      </rPr>
      <t xml:space="preserve">
Pakeisti 11 straipsnį ir jį išdėstyti taip: 
„11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Kolektyvinio investavimo subjektų įstatyme ir kituose finansų rinkų reguliavimo srities įstatymuose vadovams keliamus reikalavimus. Jeigu tarp investicinės bendrovės-valdytojos, veikiančios kaip tikrosios ūkinės bendrijos ar komanditinės ūkinės bendrijos, tikrųjų narių yra juridinių asmenų, investicinės bendrovės-valdytojos vadovams keliami reikalavimai taikomi tokių juridinių asmenų vadovams fiziniams asmenims.
2. Valdymo įmonės ar investicinės bendrovės-valdytojos vadovams ir investicinius sprendimus priimantiems asmenims taikomiems reikalavimams, taip pat kandidatūrų vertinimui bei informacijos apie šių asmenų kandidatūras ar šių asmenų paskyrimą pateikimo priežiūros institucijai tvarkai mutatis mutandis taikomos Kolektyvinio investavimo subjektų įstatymo 9 straipsnio 4–9 dalių nuostatos.“</t>
    </r>
  </si>
  <si>
    <t>Lietuvos Respublikos informuotiesiems investuotojams skirtų kolektyvinio investavimo subjektų įstatymas, Nr. XII-376</t>
  </si>
  <si>
    <t>Finansų rinkų politikos departamento Kapitalo rinkų skyriaus vyr. specialistė Ieva Vaštakaitė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</si>
</sst>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b/>
      <i/>
      <sz val="8"/>
      <color rgb="FF000000"/>
      <name val="Verdana"/>
      <family val="2"/>
      <charset val="186"/>
    </font>
    <font>
      <sz val="8"/>
      <color rgb="FFFF0000"/>
      <name val="Verdana"/>
      <family val="2"/>
      <charset val="186"/>
    </font>
    <font>
      <sz val="10"/>
      <color rgb="FF000000"/>
      <name val="Aptos"/>
      <family val="2"/>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77">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10" fillId="0" borderId="0" xfId="0" applyFont="1" applyAlignment="1">
      <alignment vertical="top"/>
    </xf>
    <xf numFmtId="0" fontId="11" fillId="0" borderId="0" xfId="0" applyFont="1" applyAlignment="1">
      <alignment vertical="center"/>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6"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N33"/>
  <sheetViews>
    <sheetView zoomScaleNormal="100" workbookViewId="0">
      <pane ySplit="4" topLeftCell="A14" activePane="bottomLeft" state="frozen"/>
      <selection activeCell="B1" sqref="B1"/>
      <selection pane="bottomLeft" activeCell="J44" sqref="J44"/>
    </sheetView>
  </sheetViews>
  <sheetFormatPr defaultColWidth="8.7265625" defaultRowHeight="10" x14ac:dyDescent="0.35"/>
  <cols>
    <col min="1" max="1" width="6.81640625" style="1" customWidth="1"/>
    <col min="2" max="2" width="23.7265625" style="1" customWidth="1"/>
    <col min="3" max="3" width="13" style="1" customWidth="1"/>
    <col min="4" max="4" width="19" style="1" customWidth="1"/>
    <col min="5" max="5" width="14.1796875" style="1" customWidth="1"/>
    <col min="6" max="6" width="11.81640625" style="1" customWidth="1"/>
    <col min="7" max="7" width="12.453125" style="1" customWidth="1"/>
    <col min="8" max="8" width="11.81640625" style="1" customWidth="1"/>
    <col min="9" max="9" width="13.54296875" style="1" customWidth="1"/>
    <col min="10" max="10" width="18.1796875" style="1" customWidth="1"/>
    <col min="11" max="11" width="36.26953125" style="1" customWidth="1"/>
    <col min="12" max="12" width="24.54296875" style="1" customWidth="1"/>
    <col min="13" max="16384" width="8.7265625" style="1"/>
  </cols>
  <sheetData>
    <row r="1" spans="1:14" ht="12" customHeight="1" x14ac:dyDescent="0.35">
      <c r="A1" s="55" t="s">
        <v>94</v>
      </c>
      <c r="B1" s="56"/>
      <c r="C1" s="56"/>
      <c r="D1" s="56"/>
      <c r="E1" s="56"/>
      <c r="F1" s="56"/>
      <c r="G1" s="56"/>
      <c r="H1" s="56"/>
      <c r="I1" s="56"/>
      <c r="J1" s="56"/>
      <c r="K1" s="56"/>
      <c r="L1" s="57"/>
    </row>
    <row r="2" spans="1:14" ht="7.5" customHeight="1" thickBot="1" x14ac:dyDescent="0.4">
      <c r="A2" s="58"/>
      <c r="B2" s="59"/>
      <c r="C2" s="59"/>
      <c r="D2" s="59"/>
      <c r="E2" s="59"/>
      <c r="F2" s="59"/>
      <c r="G2" s="59"/>
      <c r="H2" s="59"/>
      <c r="I2" s="59"/>
      <c r="J2" s="59"/>
      <c r="K2" s="59"/>
      <c r="L2" s="60"/>
    </row>
    <row r="3" spans="1:14" ht="104.25" customHeight="1" thickBot="1" x14ac:dyDescent="0.4">
      <c r="A3" s="13" t="s">
        <v>0</v>
      </c>
      <c r="B3" s="14" t="s">
        <v>65</v>
      </c>
      <c r="C3" s="14" t="s">
        <v>66</v>
      </c>
      <c r="D3" s="14" t="s">
        <v>68</v>
      </c>
      <c r="E3" s="14" t="s">
        <v>1</v>
      </c>
      <c r="F3" s="15" t="s">
        <v>2</v>
      </c>
      <c r="G3" s="15" t="s">
        <v>3</v>
      </c>
      <c r="H3" s="15" t="s">
        <v>4</v>
      </c>
      <c r="I3" s="15" t="s">
        <v>58</v>
      </c>
      <c r="J3" s="16" t="s">
        <v>95</v>
      </c>
      <c r="K3" s="14" t="s">
        <v>67</v>
      </c>
      <c r="L3" s="16" t="s">
        <v>59</v>
      </c>
    </row>
    <row r="4" spans="1:14" ht="15.75" customHeight="1" thickBot="1" x14ac:dyDescent="0.4">
      <c r="A4" s="21">
        <v>1</v>
      </c>
      <c r="B4" s="17">
        <v>2</v>
      </c>
      <c r="C4" s="17">
        <v>3</v>
      </c>
      <c r="D4" s="17">
        <v>4</v>
      </c>
      <c r="E4" s="17">
        <v>5</v>
      </c>
      <c r="F4" s="17">
        <v>6</v>
      </c>
      <c r="G4" s="17">
        <v>7</v>
      </c>
      <c r="H4" s="17">
        <v>8</v>
      </c>
      <c r="I4" s="17">
        <v>9</v>
      </c>
      <c r="J4" s="17">
        <v>10</v>
      </c>
      <c r="K4" s="17">
        <v>11</v>
      </c>
      <c r="L4" s="17">
        <v>12</v>
      </c>
    </row>
    <row r="5" spans="1:14" ht="18" customHeight="1" thickBot="1" x14ac:dyDescent="0.4">
      <c r="A5" s="18" t="s">
        <v>5</v>
      </c>
      <c r="B5" s="61" t="s">
        <v>102</v>
      </c>
      <c r="C5" s="62"/>
      <c r="D5" s="62"/>
      <c r="E5" s="62"/>
      <c r="F5" s="62"/>
      <c r="G5" s="62"/>
      <c r="H5" s="62"/>
      <c r="I5" s="62"/>
      <c r="J5" s="62"/>
      <c r="K5" s="62"/>
      <c r="L5" s="63"/>
    </row>
    <row r="6" spans="1:14" ht="409.6" thickBot="1" x14ac:dyDescent="0.4">
      <c r="A6" s="2" t="s">
        <v>6</v>
      </c>
      <c r="B6" s="3" t="s">
        <v>100</v>
      </c>
      <c r="C6" s="37"/>
      <c r="D6" s="9" t="s">
        <v>97</v>
      </c>
      <c r="E6" s="9">
        <v>18</v>
      </c>
      <c r="F6" s="37"/>
      <c r="G6" s="37"/>
      <c r="H6" s="37"/>
      <c r="I6" s="37"/>
      <c r="J6" s="37"/>
      <c r="K6" s="37"/>
      <c r="L6" s="37"/>
      <c r="N6" s="41"/>
    </row>
    <row r="7" spans="1:14" ht="30.5" thickBot="1" x14ac:dyDescent="0.4">
      <c r="A7" s="2" t="s">
        <v>7</v>
      </c>
      <c r="B7" s="38"/>
      <c r="C7" s="8" t="s">
        <v>96</v>
      </c>
      <c r="D7" s="37"/>
      <c r="E7" s="4"/>
      <c r="F7" s="5">
        <f>'Išlaidos darbuotojams'!G9</f>
        <v>16.059999999999999</v>
      </c>
      <c r="G7" s="5">
        <f>'Išlaidos investicijoms'!D8</f>
        <v>0</v>
      </c>
      <c r="H7" s="5">
        <f>'Išlaidos medžiagoms'!E8</f>
        <v>0</v>
      </c>
      <c r="I7" s="5">
        <f>'Išlaidos paslaugoms'!C8</f>
        <v>0</v>
      </c>
      <c r="J7" s="5">
        <f>0.05*(F7+G7+H7+I7)</f>
        <v>0.80299999999999994</v>
      </c>
      <c r="K7" s="5">
        <f>SUM(F7:J7)</f>
        <v>16.863</v>
      </c>
      <c r="L7" s="39"/>
    </row>
    <row r="8" spans="1:14" ht="10.5" thickBot="1" x14ac:dyDescent="0.4">
      <c r="A8" s="2" t="s">
        <v>8</v>
      </c>
      <c r="B8" s="38"/>
      <c r="C8" s="8" t="s">
        <v>9</v>
      </c>
      <c r="D8" s="37"/>
      <c r="E8" s="4"/>
      <c r="F8" s="5">
        <f>'Išlaidos darbuotojams'!G14</f>
        <v>0</v>
      </c>
      <c r="G8" s="5">
        <f>'Išlaidos investicijoms'!D12</f>
        <v>0</v>
      </c>
      <c r="H8" s="5">
        <f>'Išlaidos medžiagoms'!E12</f>
        <v>0</v>
      </c>
      <c r="I8" s="5">
        <f>'Išlaidos paslaugoms'!C12</f>
        <v>0</v>
      </c>
      <c r="J8" s="5">
        <f>0.05*(F8+G8+H8+I8)</f>
        <v>0</v>
      </c>
      <c r="K8" s="5">
        <f>SUM(F8:J8)</f>
        <v>0</v>
      </c>
      <c r="L8" s="39"/>
    </row>
    <row r="9" spans="1:14" ht="10.5" thickBot="1" x14ac:dyDescent="0.4">
      <c r="A9" s="2" t="s">
        <v>10</v>
      </c>
      <c r="B9" s="38"/>
      <c r="C9" s="5" t="s">
        <v>10</v>
      </c>
      <c r="D9" s="37"/>
      <c r="E9" s="4"/>
      <c r="F9" s="9"/>
      <c r="G9" s="5"/>
      <c r="H9" s="5"/>
      <c r="I9" s="5"/>
      <c r="J9" s="5"/>
      <c r="K9" s="5"/>
      <c r="L9" s="39"/>
    </row>
    <row r="10" spans="1:14" ht="12.65" customHeight="1" thickBot="1" x14ac:dyDescent="0.4">
      <c r="A10" s="2"/>
      <c r="B10" s="43" t="s">
        <v>69</v>
      </c>
      <c r="C10" s="44"/>
      <c r="D10" s="44"/>
      <c r="E10" s="44"/>
      <c r="F10" s="44"/>
      <c r="G10" s="44"/>
      <c r="H10" s="44"/>
      <c r="I10" s="44"/>
      <c r="J10" s="44"/>
      <c r="K10" s="45"/>
      <c r="L10" s="5">
        <f>SUM(K7:K8)*E6</f>
        <v>303.53399999999999</v>
      </c>
    </row>
    <row r="11" spans="1:14" ht="27" customHeight="1" thickBot="1" x14ac:dyDescent="0.4">
      <c r="A11" s="2" t="s">
        <v>11</v>
      </c>
      <c r="B11" s="3" t="s">
        <v>17</v>
      </c>
      <c r="C11" s="4"/>
      <c r="D11" s="5"/>
      <c r="E11" s="6">
        <v>0</v>
      </c>
      <c r="F11" s="4"/>
      <c r="G11" s="4"/>
      <c r="H11" s="4"/>
      <c r="I11" s="4"/>
      <c r="J11" s="4"/>
      <c r="K11" s="4"/>
      <c r="L11" s="37"/>
    </row>
    <row r="12" spans="1:14" ht="23.25" customHeight="1" thickBot="1" x14ac:dyDescent="0.4">
      <c r="A12" s="2" t="s">
        <v>12</v>
      </c>
      <c r="B12" s="7"/>
      <c r="C12" s="6" t="s">
        <v>13</v>
      </c>
      <c r="D12" s="4"/>
      <c r="E12" s="4"/>
      <c r="F12" s="5">
        <f>'Išlaidos darbuotojams'!G21</f>
        <v>0</v>
      </c>
      <c r="G12" s="5">
        <f>'Išlaidos investicijoms'!D19</f>
        <v>0</v>
      </c>
      <c r="H12" s="5">
        <f>'Išlaidos medžiagoms'!E19</f>
        <v>0</v>
      </c>
      <c r="I12" s="5">
        <f>'Išlaidos medžiagoms'!E19</f>
        <v>0</v>
      </c>
      <c r="J12" s="5">
        <f>0.05*(F12+G12+H12+I12)</f>
        <v>0</v>
      </c>
      <c r="K12" s="5">
        <f>SUM(F12:J12)</f>
        <v>0</v>
      </c>
      <c r="L12" s="39"/>
    </row>
    <row r="13" spans="1:14" ht="10.5" thickBot="1" x14ac:dyDescent="0.4">
      <c r="A13" s="2" t="s">
        <v>14</v>
      </c>
      <c r="B13" s="7"/>
      <c r="C13" s="6" t="s">
        <v>15</v>
      </c>
      <c r="D13" s="4"/>
      <c r="E13" s="4"/>
      <c r="F13" s="5">
        <f>'Išlaidos darbuotojams'!G26</f>
        <v>0</v>
      </c>
      <c r="G13" s="5">
        <f>'Išlaidos investicijoms'!D23</f>
        <v>0</v>
      </c>
      <c r="H13" s="5">
        <f>'Išlaidos medžiagoms'!E23</f>
        <v>0</v>
      </c>
      <c r="I13" s="5">
        <f>'Išlaidos medžiagoms'!E23</f>
        <v>0</v>
      </c>
      <c r="J13" s="5">
        <f>0.05*(F13+G13+H13+I13)</f>
        <v>0</v>
      </c>
      <c r="K13" s="5">
        <f>SUM(F13:J13)</f>
        <v>0</v>
      </c>
      <c r="L13" s="39"/>
    </row>
    <row r="14" spans="1:14" ht="10.5" thickBot="1" x14ac:dyDescent="0.4">
      <c r="A14" s="2" t="s">
        <v>10</v>
      </c>
      <c r="B14" s="7"/>
      <c r="C14" s="6" t="s">
        <v>50</v>
      </c>
      <c r="D14" s="4"/>
      <c r="E14" s="4"/>
      <c r="F14" s="9"/>
      <c r="G14" s="5"/>
      <c r="H14" s="5"/>
      <c r="I14" s="5"/>
      <c r="J14" s="5"/>
      <c r="K14" s="5"/>
      <c r="L14" s="37"/>
    </row>
    <row r="15" spans="1:14" ht="10.5" thickBot="1" x14ac:dyDescent="0.4">
      <c r="A15" s="2"/>
      <c r="B15" s="43" t="s">
        <v>70</v>
      </c>
      <c r="C15" s="44"/>
      <c r="D15" s="44"/>
      <c r="E15" s="44"/>
      <c r="F15" s="44"/>
      <c r="G15" s="44"/>
      <c r="H15" s="44"/>
      <c r="I15" s="44"/>
      <c r="J15" s="44"/>
      <c r="K15" s="45"/>
      <c r="L15" s="10">
        <f>SUM(K12:K13)*E11</f>
        <v>0</v>
      </c>
    </row>
    <row r="16" spans="1:14" ht="10.5" thickBot="1" x14ac:dyDescent="0.4">
      <c r="A16" s="2"/>
      <c r="B16" s="5" t="s">
        <v>10</v>
      </c>
      <c r="C16" s="5"/>
      <c r="D16" s="5"/>
      <c r="E16" s="5"/>
      <c r="F16" s="5"/>
      <c r="G16" s="5"/>
      <c r="H16" s="5"/>
      <c r="I16" s="5"/>
      <c r="J16" s="5"/>
      <c r="K16" s="5"/>
      <c r="L16" s="5" t="s">
        <v>10</v>
      </c>
    </row>
    <row r="17" spans="1:14" ht="12" customHeight="1" thickBot="1" x14ac:dyDescent="0.4">
      <c r="A17" s="2"/>
      <c r="B17" s="46" t="s">
        <v>71</v>
      </c>
      <c r="C17" s="47"/>
      <c r="D17" s="47"/>
      <c r="E17" s="47"/>
      <c r="F17" s="47"/>
      <c r="G17" s="47"/>
      <c r="H17" s="47"/>
      <c r="I17" s="47"/>
      <c r="J17" s="47"/>
      <c r="K17" s="48"/>
      <c r="L17" s="11">
        <f>SUM(L10,L15)</f>
        <v>303.53399999999999</v>
      </c>
    </row>
    <row r="18" spans="1:14" s="20" customFormat="1" ht="15.75" customHeight="1" thickBot="1" x14ac:dyDescent="0.4">
      <c r="A18" s="19" t="s">
        <v>51</v>
      </c>
      <c r="B18" s="64" t="s">
        <v>99</v>
      </c>
      <c r="C18" s="65"/>
      <c r="D18" s="65"/>
      <c r="E18" s="65"/>
      <c r="F18" s="65"/>
      <c r="G18" s="65"/>
      <c r="H18" s="65"/>
      <c r="I18" s="65"/>
      <c r="J18" s="65"/>
      <c r="K18" s="65"/>
      <c r="L18" s="66"/>
    </row>
    <row r="19" spans="1:14" ht="409.6" thickBot="1" x14ac:dyDescent="0.4">
      <c r="A19" s="2" t="s">
        <v>52</v>
      </c>
      <c r="B19" s="3" t="s">
        <v>101</v>
      </c>
      <c r="C19" s="37"/>
      <c r="D19" s="9" t="s">
        <v>97</v>
      </c>
      <c r="E19" s="6">
        <v>18</v>
      </c>
      <c r="F19" s="4"/>
      <c r="G19" s="4"/>
      <c r="H19" s="4"/>
      <c r="I19" s="4"/>
      <c r="J19" s="4"/>
      <c r="K19" s="4"/>
      <c r="L19" s="4"/>
      <c r="N19" s="41"/>
    </row>
    <row r="20" spans="1:14" ht="30.5" thickBot="1" x14ac:dyDescent="0.4">
      <c r="A20" s="2" t="s">
        <v>53</v>
      </c>
      <c r="B20" s="7"/>
      <c r="C20" s="6" t="s">
        <v>96</v>
      </c>
      <c r="D20" s="4"/>
      <c r="E20" s="4"/>
      <c r="F20" s="5">
        <f>'Išlaidos darbuotojams'!G40</f>
        <v>0</v>
      </c>
      <c r="G20" s="5">
        <f>'Išlaidos investicijoms'!D37</f>
        <v>0</v>
      </c>
      <c r="H20" s="5">
        <f>'Išlaidos medžiagoms'!E40</f>
        <v>0</v>
      </c>
      <c r="I20" s="5">
        <f>'Išlaidos paslaugoms'!C39</f>
        <v>0</v>
      </c>
      <c r="J20" s="5">
        <f>0.05*(F20+G20+H20+I20)</f>
        <v>0</v>
      </c>
      <c r="K20" s="5">
        <f>SUM(F20:J20)</f>
        <v>0</v>
      </c>
      <c r="L20" s="4"/>
    </row>
    <row r="21" spans="1:14" ht="10.5" thickBot="1" x14ac:dyDescent="0.4">
      <c r="A21" s="2" t="s">
        <v>54</v>
      </c>
      <c r="B21" s="7"/>
      <c r="C21" s="6" t="s">
        <v>9</v>
      </c>
      <c r="D21" s="4"/>
      <c r="E21" s="4"/>
      <c r="F21" s="5">
        <f>'Išlaidos darbuotojams'!G45</f>
        <v>0</v>
      </c>
      <c r="G21" s="5">
        <f>'Išlaidos investicijoms'!D41</f>
        <v>0</v>
      </c>
      <c r="H21" s="5">
        <f>'Išlaidos medžiagoms'!E44</f>
        <v>0</v>
      </c>
      <c r="I21" s="5">
        <f>'Išlaidos paslaugoms'!C43</f>
        <v>0</v>
      </c>
      <c r="J21" s="5">
        <f>0.05*(F21+G21+H21+I21)</f>
        <v>0</v>
      </c>
      <c r="K21" s="5">
        <f>SUM(F21:J21)</f>
        <v>0</v>
      </c>
      <c r="L21" s="4"/>
    </row>
    <row r="22" spans="1:14" ht="10.5" thickBot="1" x14ac:dyDescent="0.4">
      <c r="A22" s="2" t="s">
        <v>10</v>
      </c>
      <c r="B22" s="7"/>
      <c r="C22" s="6" t="s">
        <v>10</v>
      </c>
      <c r="D22" s="4"/>
      <c r="E22" s="4"/>
      <c r="F22" s="9"/>
      <c r="G22" s="5"/>
      <c r="H22" s="5"/>
      <c r="I22" s="5"/>
      <c r="J22" s="5"/>
      <c r="K22" s="5"/>
      <c r="L22" s="4"/>
    </row>
    <row r="23" spans="1:14" ht="19" customHeight="1" thickBot="1" x14ac:dyDescent="0.4">
      <c r="A23" s="2"/>
      <c r="B23" s="43" t="s">
        <v>69</v>
      </c>
      <c r="C23" s="44"/>
      <c r="D23" s="44"/>
      <c r="E23" s="44"/>
      <c r="F23" s="44"/>
      <c r="G23" s="44"/>
      <c r="H23" s="44"/>
      <c r="I23" s="44"/>
      <c r="J23" s="44"/>
      <c r="K23" s="45"/>
      <c r="L23" s="10">
        <f>SUM(K20:K21)*E19</f>
        <v>0</v>
      </c>
    </row>
    <row r="24" spans="1:14" ht="30.65" customHeight="1" thickBot="1" x14ac:dyDescent="0.4">
      <c r="A24" s="2" t="s">
        <v>55</v>
      </c>
      <c r="B24" s="3" t="s">
        <v>17</v>
      </c>
      <c r="C24" s="37"/>
      <c r="D24" s="5"/>
      <c r="E24" s="6">
        <v>0</v>
      </c>
      <c r="F24" s="37"/>
      <c r="G24" s="37"/>
      <c r="H24" s="37"/>
      <c r="I24" s="37"/>
      <c r="J24" s="37"/>
      <c r="K24" s="37"/>
      <c r="L24" s="37"/>
    </row>
    <row r="25" spans="1:14" ht="10.5" thickBot="1" x14ac:dyDescent="0.4">
      <c r="A25" s="2" t="s">
        <v>56</v>
      </c>
      <c r="B25" s="38"/>
      <c r="C25" s="6" t="s">
        <v>13</v>
      </c>
      <c r="D25" s="37"/>
      <c r="E25" s="37"/>
      <c r="F25" s="5">
        <f>'Išlaidos darbuotojams'!G52</f>
        <v>0</v>
      </c>
      <c r="G25" s="5">
        <f>'Išlaidos investicijoms'!D48</f>
        <v>0</v>
      </c>
      <c r="H25" s="5">
        <f>'Išlaidos medžiagoms'!E51</f>
        <v>0</v>
      </c>
      <c r="I25" s="5">
        <f>'Išlaidos paslaugoms'!C50</f>
        <v>0</v>
      </c>
      <c r="J25" s="5">
        <f>0.05*(F25+G25+H25+I25)</f>
        <v>0</v>
      </c>
      <c r="K25" s="5">
        <f>SUM(F25:J25)</f>
        <v>0</v>
      </c>
      <c r="L25" s="37"/>
    </row>
    <row r="26" spans="1:14" ht="10.5" thickBot="1" x14ac:dyDescent="0.4">
      <c r="A26" s="2" t="s">
        <v>57</v>
      </c>
      <c r="B26" s="38"/>
      <c r="C26" s="6" t="s">
        <v>15</v>
      </c>
      <c r="D26" s="37"/>
      <c r="E26" s="37"/>
      <c r="F26" s="5">
        <f>'Išlaidos darbuotojams'!G57</f>
        <v>0</v>
      </c>
      <c r="G26" s="5">
        <f>'Išlaidos investicijoms'!D52</f>
        <v>0</v>
      </c>
      <c r="H26" s="5">
        <f>'Išlaidos medžiagoms'!E55</f>
        <v>0</v>
      </c>
      <c r="I26" s="5">
        <f>'Išlaidos paslaugoms'!C54</f>
        <v>0</v>
      </c>
      <c r="J26" s="5">
        <f>0.05*(F26+G26+H26+I26)</f>
        <v>0</v>
      </c>
      <c r="K26" s="5">
        <f>SUM(F26:J26)</f>
        <v>0</v>
      </c>
      <c r="L26" s="37"/>
    </row>
    <row r="27" spans="1:14" ht="10.5" thickBot="1" x14ac:dyDescent="0.4">
      <c r="A27" s="2" t="s">
        <v>10</v>
      </c>
      <c r="B27" s="38"/>
      <c r="C27" s="6" t="s">
        <v>10</v>
      </c>
      <c r="D27" s="37"/>
      <c r="E27" s="37"/>
      <c r="F27" s="9"/>
      <c r="G27" s="5"/>
      <c r="H27" s="5"/>
      <c r="I27" s="5"/>
      <c r="J27" s="5"/>
      <c r="K27" s="5"/>
      <c r="L27" s="37"/>
    </row>
    <row r="28" spans="1:14" ht="10.5" thickBot="1" x14ac:dyDescent="0.4">
      <c r="A28" s="2"/>
      <c r="B28" s="43" t="s">
        <v>70</v>
      </c>
      <c r="C28" s="44"/>
      <c r="D28" s="44"/>
      <c r="E28" s="44"/>
      <c r="F28" s="44"/>
      <c r="G28" s="44"/>
      <c r="H28" s="44"/>
      <c r="I28" s="44"/>
      <c r="J28" s="44"/>
      <c r="K28" s="45"/>
      <c r="L28" s="10">
        <f>SUM(K25:K26)*E24</f>
        <v>0</v>
      </c>
    </row>
    <row r="29" spans="1:14" ht="12" customHeight="1" thickBot="1" x14ac:dyDescent="0.4">
      <c r="A29" s="2"/>
      <c r="B29" s="5" t="s">
        <v>10</v>
      </c>
      <c r="C29" s="5"/>
      <c r="D29" s="5"/>
      <c r="E29" s="5"/>
      <c r="F29" s="5"/>
      <c r="G29" s="5"/>
      <c r="H29" s="5"/>
      <c r="I29" s="5"/>
      <c r="J29" s="5"/>
      <c r="K29" s="5"/>
      <c r="L29" s="5"/>
    </row>
    <row r="30" spans="1:14" ht="12" customHeight="1" thickBot="1" x14ac:dyDescent="0.4">
      <c r="A30" s="2"/>
      <c r="B30" s="46" t="s">
        <v>72</v>
      </c>
      <c r="C30" s="47"/>
      <c r="D30" s="47"/>
      <c r="E30" s="47"/>
      <c r="F30" s="47"/>
      <c r="G30" s="47"/>
      <c r="H30" s="47"/>
      <c r="I30" s="47"/>
      <c r="J30" s="47"/>
      <c r="K30" s="48"/>
      <c r="L30" s="11">
        <f>SUM(L23,L28)</f>
        <v>0</v>
      </c>
    </row>
    <row r="31" spans="1:14" ht="10.5" thickBot="1" x14ac:dyDescent="0.4">
      <c r="A31" s="2"/>
      <c r="B31" s="46" t="s">
        <v>73</v>
      </c>
      <c r="C31" s="47"/>
      <c r="D31" s="47"/>
      <c r="E31" s="47"/>
      <c r="F31" s="47"/>
      <c r="G31" s="47"/>
      <c r="H31" s="47"/>
      <c r="I31" s="47"/>
      <c r="J31" s="47"/>
      <c r="K31" s="48"/>
      <c r="L31" s="22">
        <f>+L30-L17</f>
        <v>-303.53399999999999</v>
      </c>
    </row>
    <row r="33" spans="2:2" ht="13" x14ac:dyDescent="0.35">
      <c r="B33" s="42" t="s">
        <v>103</v>
      </c>
    </row>
  </sheetData>
  <mergeCells count="10">
    <mergeCell ref="A1:L2"/>
    <mergeCell ref="B5:L5"/>
    <mergeCell ref="B10:K10"/>
    <mergeCell ref="B31:K31"/>
    <mergeCell ref="B15:K15"/>
    <mergeCell ref="B17:K17"/>
    <mergeCell ref="B18:L18"/>
    <mergeCell ref="B23:K23"/>
    <mergeCell ref="B28:K28"/>
    <mergeCell ref="B30:K30"/>
  </mergeCells>
  <pageMargins left="0" right="0" top="0.19685039370078741" bottom="0.19685039370078741" header="0.31496062992125984" footer="0.31496062992125984"/>
  <pageSetup paperSize="9" orientation="landscape" r:id="rId1"/>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G58"/>
  <sheetViews>
    <sheetView tabSelected="1" zoomScale="85" zoomScaleNormal="85" workbookViewId="0">
      <selection activeCell="I5" sqref="I5"/>
    </sheetView>
  </sheetViews>
  <sheetFormatPr defaultColWidth="8.7265625" defaultRowHeight="10" x14ac:dyDescent="0.35"/>
  <cols>
    <col min="1" max="1" width="30.7265625" style="1" customWidth="1"/>
    <col min="2" max="2" width="12.81640625" style="1" customWidth="1"/>
    <col min="3" max="3" width="11.1796875" style="1" customWidth="1"/>
    <col min="4" max="4" width="26.54296875" style="1" customWidth="1"/>
    <col min="5" max="5" width="25" style="1" customWidth="1"/>
    <col min="6" max="6" width="10.7265625" style="1" bestFit="1" customWidth="1"/>
    <col min="7" max="7" width="13.81640625" style="1" customWidth="1"/>
    <col min="8" max="16384" width="8.7265625" style="1"/>
  </cols>
  <sheetData>
    <row r="1" spans="1:7" ht="18" customHeight="1" thickBot="1" x14ac:dyDescent="0.4">
      <c r="A1" s="49" t="s">
        <v>74</v>
      </c>
      <c r="B1" s="50"/>
      <c r="C1" s="50"/>
      <c r="D1" s="50"/>
      <c r="E1" s="50"/>
      <c r="F1" s="50"/>
      <c r="G1" s="51"/>
    </row>
    <row r="2" spans="1:7" ht="57.75" customHeight="1" thickBot="1" x14ac:dyDescent="0.4">
      <c r="A2" s="29" t="s">
        <v>85</v>
      </c>
      <c r="B2" s="30" t="s">
        <v>18</v>
      </c>
      <c r="C2" s="30" t="s">
        <v>19</v>
      </c>
      <c r="D2" s="30" t="s">
        <v>76</v>
      </c>
      <c r="E2" s="30" t="s">
        <v>77</v>
      </c>
      <c r="F2" s="30" t="s">
        <v>20</v>
      </c>
      <c r="G2" s="30" t="s">
        <v>78</v>
      </c>
    </row>
    <row r="3" spans="1:7" ht="10.5" thickBot="1" x14ac:dyDescent="0.4">
      <c r="A3" s="31">
        <v>1</v>
      </c>
      <c r="B3" s="32">
        <v>2</v>
      </c>
      <c r="C3" s="31">
        <v>3</v>
      </c>
      <c r="D3" s="32">
        <v>4</v>
      </c>
      <c r="E3" s="31">
        <v>5</v>
      </c>
      <c r="F3" s="32">
        <v>6</v>
      </c>
      <c r="G3" s="31">
        <v>7</v>
      </c>
    </row>
    <row r="4" spans="1:7" ht="409.6" thickBot="1" x14ac:dyDescent="0.4">
      <c r="A4" s="23" t="str">
        <f>'PI skaičiuoklė'!B6</f>
        <v>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ir kituose teisės aktuose vadovams keliamus reikalavimus.
2. Valdymo įmonės ir investicinės bendrovės-valdytojos vadovai ir investicinius sprendimus priimantys asmenys turi būti nepriekaištingos reputacijos ir turėti kvalifikaciją ir darbo patirtį, leidžiančias tinkamai eiti pareigas. Vertinant vadovų ir investicinius sprendimus priimančių asmenų reputaciją mutatis mutandis taikomos Finansinių priemonių rinkų įstatymo 3 straipsnio 41 dalies nuostatos. Vadovų ir investicinius sprendimus priimančių asmenų kvalifikacija ir darbo patirtis vertinamos atsižvelgiant į asmens išsilavinimo lygį ir pobūdį, kvalifikacijos kėlimą, profesinės veiklos ar darbo patirties pobūdį ir trukmę bei į kitus veiksnius, kurie gali turėti įtakos asmens kvalifikacijai ir patirčiai. Vadovų ir investicinius sprendimus priimančių asmenų reputacijos, kvalifikacijos ir darbo patirties reikalavimai vertinami priežiūros institucijos teisės aktų nustatyta tvarka. Jeigu tarp investicinės bendrovės-valdytojos, veikiančios kaip tikroji ūkinė bendrija ar komanditinė ūkinė bendrija, tikrųjų narių yra juridinių asmenų, šioje dalyje nustatyti reikalavimai taikomi tokių juridinių asmenų vadovams – fiziniams asmenims.
3. Valdymo įmonė ar investicinė bendrovė-valdytoja privalo priežiūros institucijai iš anksto pranešti apie visus būsimus valdymo įmonės ar investicinės bendrovės-valdytojos vadovų ir investicinius sprendimus priimančių asmenų pasikeitimus ir kartu pateikti informaciją, reikalingą įvertinti, ar išrinkti arba planuojami rinkti vadovai atitinka šio straipsnio 2 dalyje nustatytus reputacijos, kvalifikacijos ir darbo patirties reikalavimus.
4. Išrinkti valdymo įmonės ar investicinės bendrovės-valdytojos vadovai gali pradėti eiti pareigas tik po to, kai priežiūros institucija pritaria jų kandidatūroms.
5. Priežiūros institucija turi teisę nepritarti išrinktų vadovų kandidatūroms, jeigu jie neatitinka šio straipsnio 2 dalyje nustatytų reputacijos, kvalifikacijos ir darbo patirties reikalavimų arba yra kitų objektyvių pagrindų manyti, kad planuojami vadovų pasikeitimai kelia grėsmę tinkamam ir skaidriam valdymo įmonės ir (ar) kolektyvinio investavimo subjekto valdymui.
6. Priežiūros institucija priima sprendimą dėl vadovų kandidatūrų tinkamumo ne vėliau kaip per 30 darbo dienų nuo visų reikalingų dokumentų gavimo dienos. Jeigu priežiūros institucija pareikalauja papildomų dokumentų ar informacijos, reikalingų sprendimui priimti, kreipiasi dėl informacijos pateikimo į kompetentingas institucijas arba papildomą informaciją pateikia išankstinio pritarimo prašantis asmuo, 30 darbo dienų terminas sprendimui priimti skaičiuojamas nuo papildomos informacijos gavimo dienos.
7. Priežiūros institucija priima sprendimą dėl iš naujo išrinktų vadovų kandidatūrų tinkamumo ne vėliau kaip per 30 darbo dienų nuo visų reikalingų dokumentų gavimo dienos.</v>
      </c>
      <c r="B4" s="37"/>
      <c r="C4" s="40"/>
      <c r="D4" s="40"/>
      <c r="E4" s="40"/>
      <c r="F4" s="40"/>
      <c r="G4" s="40"/>
    </row>
    <row r="5" spans="1:7" ht="10.5" thickBot="1" x14ac:dyDescent="0.4">
      <c r="A5" s="8" t="str">
        <f>'PI skaičiuoklė'!C7</f>
        <v>Informavimas priežiūros instituciją</v>
      </c>
      <c r="B5" s="4"/>
      <c r="C5" s="24"/>
      <c r="D5" s="24"/>
      <c r="E5" s="24"/>
      <c r="F5" s="24"/>
      <c r="G5" s="24"/>
    </row>
    <row r="6" spans="1:7" ht="20.5" thickBot="1" x14ac:dyDescent="0.4">
      <c r="A6" s="25"/>
      <c r="B6" s="5" t="s">
        <v>98</v>
      </c>
      <c r="C6" s="5">
        <v>1</v>
      </c>
      <c r="D6" s="5">
        <v>16.059999999999999</v>
      </c>
      <c r="E6" s="5">
        <v>1</v>
      </c>
      <c r="F6" s="5">
        <v>1</v>
      </c>
      <c r="G6" s="5">
        <f>+C6*D6*E6*F6</f>
        <v>16.059999999999999</v>
      </c>
    </row>
    <row r="7" spans="1:7" ht="10.5" thickBot="1" x14ac:dyDescent="0.4">
      <c r="A7" s="12"/>
      <c r="B7" s="5" t="s">
        <v>22</v>
      </c>
      <c r="C7" s="5">
        <v>0</v>
      </c>
      <c r="D7" s="5">
        <v>0</v>
      </c>
      <c r="E7" s="5">
        <v>0</v>
      </c>
      <c r="F7" s="5">
        <v>0</v>
      </c>
      <c r="G7" s="5">
        <f t="shared" ref="G7" si="0">+C7*D7*E7*F7</f>
        <v>0</v>
      </c>
    </row>
    <row r="8" spans="1:7" ht="10.5" thickBot="1" x14ac:dyDescent="0.4">
      <c r="A8" s="12"/>
      <c r="B8" s="5" t="s">
        <v>10</v>
      </c>
      <c r="C8" s="5"/>
      <c r="D8" s="5"/>
      <c r="E8" s="5"/>
      <c r="F8" s="5"/>
      <c r="G8" s="5"/>
    </row>
    <row r="9" spans="1:7" ht="14.15" customHeight="1" thickBot="1" x14ac:dyDescent="0.4">
      <c r="A9" s="43" t="s">
        <v>79</v>
      </c>
      <c r="B9" s="44"/>
      <c r="C9" s="44"/>
      <c r="D9" s="44"/>
      <c r="E9" s="44"/>
      <c r="F9" s="45"/>
      <c r="G9" s="5">
        <f>SUM(G6:G8)</f>
        <v>16.059999999999999</v>
      </c>
    </row>
    <row r="10" spans="1:7" ht="10.5" thickBot="1" x14ac:dyDescent="0.4">
      <c r="A10" s="8" t="str">
        <f>'PI skaičiuoklė'!C8</f>
        <v>Veiksmas A2</v>
      </c>
      <c r="B10" s="37"/>
      <c r="C10" s="37"/>
      <c r="D10" s="37"/>
      <c r="E10" s="37"/>
      <c r="F10" s="37"/>
      <c r="G10" s="37"/>
    </row>
    <row r="11" spans="1:7" ht="10.5" thickBot="1" x14ac:dyDescent="0.4">
      <c r="A11" s="25"/>
      <c r="B11" s="5" t="s">
        <v>23</v>
      </c>
      <c r="C11" s="5">
        <v>0</v>
      </c>
      <c r="D11" s="5">
        <v>0</v>
      </c>
      <c r="E11" s="5">
        <v>0</v>
      </c>
      <c r="F11" s="5">
        <v>0</v>
      </c>
      <c r="G11" s="5">
        <f>+C11*D11*E11*F11</f>
        <v>0</v>
      </c>
    </row>
    <row r="12" spans="1:7" ht="10.5" thickBot="1" x14ac:dyDescent="0.4">
      <c r="A12" s="12"/>
      <c r="B12" s="5" t="s">
        <v>24</v>
      </c>
      <c r="C12" s="5">
        <v>0</v>
      </c>
      <c r="D12" s="5">
        <v>0</v>
      </c>
      <c r="E12" s="5">
        <v>0</v>
      </c>
      <c r="F12" s="5">
        <v>0</v>
      </c>
      <c r="G12" s="5">
        <f t="shared" ref="G12" si="1">+C12*D12*E12*F12</f>
        <v>0</v>
      </c>
    </row>
    <row r="13" spans="1:7" ht="10.5" thickBot="1" x14ac:dyDescent="0.4">
      <c r="A13" s="12"/>
      <c r="B13" s="5" t="s">
        <v>10</v>
      </c>
      <c r="C13" s="5"/>
      <c r="D13" s="5"/>
      <c r="E13" s="5"/>
      <c r="F13" s="5"/>
      <c r="G13" s="5"/>
    </row>
    <row r="14" spans="1:7" ht="10.5" thickBot="1" x14ac:dyDescent="0.4">
      <c r="A14" s="43" t="s">
        <v>80</v>
      </c>
      <c r="B14" s="44"/>
      <c r="C14" s="44"/>
      <c r="D14" s="44"/>
      <c r="E14" s="44"/>
      <c r="F14" s="45"/>
      <c r="G14" s="5">
        <f>SUM(G11:G13)</f>
        <v>0</v>
      </c>
    </row>
    <row r="15" spans="1:7" ht="10.5" thickBot="1" x14ac:dyDescent="0.4">
      <c r="A15" s="46" t="s">
        <v>81</v>
      </c>
      <c r="B15" s="47"/>
      <c r="C15" s="47"/>
      <c r="D15" s="47"/>
      <c r="E15" s="47"/>
      <c r="F15" s="48"/>
      <c r="G15" s="26">
        <f>SUM(G9,G14)</f>
        <v>16.059999999999999</v>
      </c>
    </row>
    <row r="16" spans="1:7" ht="30" customHeight="1" thickBot="1" x14ac:dyDescent="0.4">
      <c r="A16" s="23" t="str">
        <f>'PI skaičiuoklė'!B11</f>
        <v>Straipsnis (-iai), punktas (-ai) ir įpareigojimas</v>
      </c>
      <c r="B16" s="37"/>
      <c r="C16" s="37"/>
      <c r="D16" s="37"/>
      <c r="E16" s="37"/>
      <c r="F16" s="37"/>
      <c r="G16" s="37"/>
    </row>
    <row r="17" spans="1:7" ht="10.5" thickBot="1" x14ac:dyDescent="0.4">
      <c r="A17" s="8" t="str">
        <f>'PI skaičiuoklė'!C12</f>
        <v>Veiksmas B1</v>
      </c>
      <c r="B17" s="37"/>
      <c r="C17" s="37"/>
      <c r="D17" s="37"/>
      <c r="E17" s="37"/>
      <c r="F17" s="37"/>
      <c r="G17" s="37"/>
    </row>
    <row r="18" spans="1:7" ht="10.5" thickBot="1" x14ac:dyDescent="0.4">
      <c r="A18" s="25"/>
      <c r="B18" s="5" t="s">
        <v>25</v>
      </c>
      <c r="C18" s="5">
        <v>0</v>
      </c>
      <c r="D18" s="5">
        <v>0</v>
      </c>
      <c r="E18" s="5">
        <v>0</v>
      </c>
      <c r="F18" s="5">
        <v>0</v>
      </c>
      <c r="G18" s="5">
        <f t="shared" ref="G18:G19" si="2">+C18*D18*E18*F18</f>
        <v>0</v>
      </c>
    </row>
    <row r="19" spans="1:7" ht="10.5" thickBot="1" x14ac:dyDescent="0.4">
      <c r="A19" s="12"/>
      <c r="B19" s="5" t="s">
        <v>26</v>
      </c>
      <c r="C19" s="5">
        <v>0</v>
      </c>
      <c r="D19" s="5">
        <v>0</v>
      </c>
      <c r="E19" s="5">
        <v>0</v>
      </c>
      <c r="F19" s="5">
        <v>0</v>
      </c>
      <c r="G19" s="5">
        <f t="shared" si="2"/>
        <v>0</v>
      </c>
    </row>
    <row r="20" spans="1:7" ht="10.5" thickBot="1" x14ac:dyDescent="0.4">
      <c r="A20" s="12"/>
      <c r="B20" s="5" t="s">
        <v>10</v>
      </c>
      <c r="C20" s="5"/>
      <c r="D20" s="5"/>
      <c r="E20" s="5"/>
      <c r="F20" s="5"/>
      <c r="G20" s="5"/>
    </row>
    <row r="21" spans="1:7" ht="10.5" thickBot="1" x14ac:dyDescent="0.4">
      <c r="A21" s="43" t="s">
        <v>82</v>
      </c>
      <c r="B21" s="44"/>
      <c r="C21" s="44"/>
      <c r="D21" s="44"/>
      <c r="E21" s="44"/>
      <c r="F21" s="45"/>
      <c r="G21" s="5">
        <f>SUM(G18:G20)</f>
        <v>0</v>
      </c>
    </row>
    <row r="22" spans="1:7" ht="10.5" thickBot="1" x14ac:dyDescent="0.4">
      <c r="A22" s="8" t="str">
        <f>'PI skaičiuoklė'!C13</f>
        <v>Veiksmas B2</v>
      </c>
      <c r="B22" s="37"/>
      <c r="C22" s="37"/>
      <c r="D22" s="37"/>
      <c r="E22" s="37"/>
      <c r="F22" s="37"/>
      <c r="G22" s="37"/>
    </row>
    <row r="23" spans="1:7" ht="10.5" thickBot="1" x14ac:dyDescent="0.4">
      <c r="A23" s="25"/>
      <c r="B23" s="5" t="s">
        <v>27</v>
      </c>
      <c r="C23" s="5">
        <v>0</v>
      </c>
      <c r="D23" s="5">
        <v>0</v>
      </c>
      <c r="E23" s="5">
        <v>0</v>
      </c>
      <c r="F23" s="5">
        <v>0</v>
      </c>
      <c r="G23" s="5">
        <f t="shared" ref="G23:G24" si="3">+C23*D23*E23*F23</f>
        <v>0</v>
      </c>
    </row>
    <row r="24" spans="1:7" ht="10.5" thickBot="1" x14ac:dyDescent="0.4">
      <c r="A24" s="12"/>
      <c r="B24" s="5" t="s">
        <v>28</v>
      </c>
      <c r="C24" s="5">
        <v>0</v>
      </c>
      <c r="D24" s="5">
        <v>0</v>
      </c>
      <c r="E24" s="5">
        <v>0</v>
      </c>
      <c r="F24" s="5">
        <v>0</v>
      </c>
      <c r="G24" s="5">
        <f t="shared" si="3"/>
        <v>0</v>
      </c>
    </row>
    <row r="25" spans="1:7" ht="10.5" thickBot="1" x14ac:dyDescent="0.4">
      <c r="A25" s="12"/>
      <c r="B25" s="5" t="s">
        <v>10</v>
      </c>
      <c r="C25" s="5"/>
      <c r="D25" s="5"/>
      <c r="E25" s="5"/>
      <c r="F25" s="5"/>
      <c r="G25" s="5"/>
    </row>
    <row r="26" spans="1:7" ht="10.5" thickBot="1" x14ac:dyDescent="0.4">
      <c r="A26" s="43" t="s">
        <v>83</v>
      </c>
      <c r="B26" s="44"/>
      <c r="C26" s="44"/>
      <c r="D26" s="44"/>
      <c r="E26" s="44"/>
      <c r="F26" s="45"/>
      <c r="G26" s="5">
        <f>SUM(G23:G25)</f>
        <v>0</v>
      </c>
    </row>
    <row r="27" spans="1:7" ht="10.5" thickBot="1" x14ac:dyDescent="0.4">
      <c r="A27" s="46" t="s">
        <v>84</v>
      </c>
      <c r="B27" s="47"/>
      <c r="C27" s="47"/>
      <c r="D27" s="47"/>
      <c r="E27" s="47"/>
      <c r="F27" s="48"/>
      <c r="G27" s="26">
        <f>SUM(G21,G26)</f>
        <v>0</v>
      </c>
    </row>
    <row r="28" spans="1:7" x14ac:dyDescent="0.35">
      <c r="A28" s="27"/>
      <c r="B28" s="27"/>
      <c r="C28" s="27"/>
      <c r="D28" s="27"/>
      <c r="E28" s="27"/>
      <c r="F28" s="27"/>
      <c r="G28" s="28"/>
    </row>
    <row r="29" spans="1:7" x14ac:dyDescent="0.35">
      <c r="A29" s="27"/>
      <c r="B29" s="27"/>
      <c r="C29" s="27"/>
      <c r="D29" s="27"/>
      <c r="E29" s="27"/>
      <c r="F29" s="27"/>
      <c r="G29" s="28"/>
    </row>
    <row r="31" spans="1:7" ht="10.5" thickBot="1" x14ac:dyDescent="0.4"/>
    <row r="32" spans="1:7" ht="16.5" customHeight="1" thickBot="1" x14ac:dyDescent="0.4">
      <c r="A32" s="52" t="s">
        <v>75</v>
      </c>
      <c r="B32" s="53"/>
      <c r="C32" s="53"/>
      <c r="D32" s="53"/>
      <c r="E32" s="53"/>
      <c r="F32" s="53"/>
      <c r="G32" s="54"/>
    </row>
    <row r="33" spans="1:7" ht="59.25" customHeight="1" thickBot="1" x14ac:dyDescent="0.4">
      <c r="A33" s="29" t="s">
        <v>86</v>
      </c>
      <c r="B33" s="30" t="s">
        <v>18</v>
      </c>
      <c r="C33" s="30" t="s">
        <v>19</v>
      </c>
      <c r="D33" s="30" t="s">
        <v>76</v>
      </c>
      <c r="E33" s="30" t="s">
        <v>77</v>
      </c>
      <c r="F33" s="30" t="s">
        <v>20</v>
      </c>
      <c r="G33" s="30" t="s">
        <v>78</v>
      </c>
    </row>
    <row r="34" spans="1:7" ht="10.5" thickBot="1" x14ac:dyDescent="0.4">
      <c r="A34" s="31">
        <v>1</v>
      </c>
      <c r="B34" s="32">
        <v>2</v>
      </c>
      <c r="C34" s="31">
        <v>3</v>
      </c>
      <c r="D34" s="32">
        <v>4</v>
      </c>
      <c r="E34" s="31">
        <v>5</v>
      </c>
      <c r="F34" s="32">
        <v>6</v>
      </c>
      <c r="G34" s="31">
        <v>7</v>
      </c>
    </row>
    <row r="35" spans="1:7" ht="409.6" thickBot="1" x14ac:dyDescent="0.4">
      <c r="A35" s="23" t="str">
        <f>'PI skaičiuoklė'!B19</f>
        <v>2 straipsnis. 11 straipsnio pakeitimas 
Pakeisti 11 straipsnį ir jį išdėstyti taip: 
„11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Kolektyvinio investavimo subjektų įstatyme ir kituose finansų rinkų reguliavimo srities įstatymuose vadovams keliamus reikalavimus. Jeigu tarp investicinės bendrovės-valdytojos, veikiančios kaip tikrosios ūkinės bendrijos ar komanditinės ūkinės bendrijos, tikrųjų narių yra juridinių asmenų, investicinės bendrovės-valdytojos vadovams keliami reikalavimai taikomi tokių juridinių asmenų vadovams fiziniams asmenims.
2. Valdymo įmonės ar investicinės bendrovės-valdytojos vadovams ir investicinius sprendimus priimantiems asmenims taikomiems reikalavimams, taip pat kandidatūrų vertinimui bei informacijos apie šių asmenų kandidatūras ar šių asmenų paskyrimą pateikimo priežiūros institucijai tvarkai mutatis mutandis taikomos Kolektyvinio investavimo subjektų įstatymo 9 straipsnio 4–9 dalių nuostatos.“</v>
      </c>
      <c r="B35" s="4"/>
      <c r="C35" s="24"/>
      <c r="D35" s="24"/>
      <c r="E35" s="24"/>
      <c r="F35" s="24"/>
      <c r="G35" s="24"/>
    </row>
    <row r="36" spans="1:7" ht="10.5" thickBot="1" x14ac:dyDescent="0.4">
      <c r="A36" s="8" t="str">
        <f>'PI skaičiuoklė'!C20</f>
        <v>Informavimas priežiūros instituciją</v>
      </c>
      <c r="B36" s="4"/>
      <c r="C36" s="24"/>
      <c r="D36" s="24"/>
      <c r="E36" s="24"/>
      <c r="F36" s="24"/>
      <c r="G36" s="24"/>
    </row>
    <row r="37" spans="1:7" ht="20.5" thickBot="1" x14ac:dyDescent="0.4">
      <c r="A37" s="25"/>
      <c r="B37" s="5" t="s">
        <v>98</v>
      </c>
      <c r="C37" s="5"/>
      <c r="D37" s="5"/>
      <c r="E37" s="5"/>
      <c r="F37" s="5"/>
      <c r="G37" s="5">
        <f>+C37*D37*E37*F37</f>
        <v>0</v>
      </c>
    </row>
    <row r="38" spans="1:7" ht="10.5" thickBot="1" x14ac:dyDescent="0.4">
      <c r="A38" s="12"/>
      <c r="B38" s="5" t="s">
        <v>22</v>
      </c>
      <c r="C38" s="5"/>
      <c r="D38" s="5"/>
      <c r="E38" s="5"/>
      <c r="F38" s="5"/>
      <c r="G38" s="5">
        <f t="shared" ref="G38" si="4">+C38*D38*E38*F38</f>
        <v>0</v>
      </c>
    </row>
    <row r="39" spans="1:7" ht="10.5" thickBot="1" x14ac:dyDescent="0.4">
      <c r="A39" s="12"/>
      <c r="B39" s="5" t="s">
        <v>10</v>
      </c>
      <c r="C39" s="5"/>
      <c r="D39" s="5"/>
      <c r="E39" s="5"/>
      <c r="F39" s="5"/>
      <c r="G39" s="5"/>
    </row>
    <row r="40" spans="1:7" ht="10.5" thickBot="1" x14ac:dyDescent="0.4">
      <c r="A40" s="43" t="s">
        <v>79</v>
      </c>
      <c r="B40" s="44"/>
      <c r="C40" s="44"/>
      <c r="D40" s="44"/>
      <c r="E40" s="44"/>
      <c r="F40" s="45"/>
      <c r="G40" s="5">
        <f>SUM(G37:G39)</f>
        <v>0</v>
      </c>
    </row>
    <row r="41" spans="1:7" ht="10.5" thickBot="1" x14ac:dyDescent="0.4">
      <c r="A41" s="8" t="str">
        <f>'PI skaičiuoklė'!C21</f>
        <v>Veiksmas A2</v>
      </c>
      <c r="B41" s="37"/>
      <c r="C41" s="37"/>
      <c r="D41" s="37"/>
      <c r="E41" s="37"/>
      <c r="F41" s="37"/>
      <c r="G41" s="37"/>
    </row>
    <row r="42" spans="1:7" ht="10.5" thickBot="1" x14ac:dyDescent="0.4">
      <c r="A42" s="25"/>
      <c r="B42" s="5" t="s">
        <v>23</v>
      </c>
      <c r="C42" s="5">
        <v>0</v>
      </c>
      <c r="D42" s="5">
        <v>0</v>
      </c>
      <c r="E42" s="5">
        <v>0</v>
      </c>
      <c r="F42" s="5">
        <v>0</v>
      </c>
      <c r="G42" s="5">
        <f>+C42*D42*E42*F42</f>
        <v>0</v>
      </c>
    </row>
    <row r="43" spans="1:7" ht="10.5" thickBot="1" x14ac:dyDescent="0.4">
      <c r="A43" s="12"/>
      <c r="B43" s="5" t="s">
        <v>24</v>
      </c>
      <c r="C43" s="5">
        <v>0</v>
      </c>
      <c r="D43" s="5">
        <v>0</v>
      </c>
      <c r="E43" s="5">
        <v>0</v>
      </c>
      <c r="F43" s="5">
        <v>0</v>
      </c>
      <c r="G43" s="5">
        <f t="shared" ref="G43" si="5">+C43*D43*E43*F43</f>
        <v>0</v>
      </c>
    </row>
    <row r="44" spans="1:7" ht="10.5" thickBot="1" x14ac:dyDescent="0.4">
      <c r="A44" s="12"/>
      <c r="B44" s="5" t="s">
        <v>10</v>
      </c>
      <c r="C44" s="5"/>
      <c r="D44" s="5"/>
      <c r="E44" s="5"/>
      <c r="F44" s="5"/>
      <c r="G44" s="5"/>
    </row>
    <row r="45" spans="1:7" ht="10.5" thickBot="1" x14ac:dyDescent="0.4">
      <c r="A45" s="43" t="s">
        <v>80</v>
      </c>
      <c r="B45" s="44"/>
      <c r="C45" s="44"/>
      <c r="D45" s="44"/>
      <c r="E45" s="44"/>
      <c r="F45" s="45"/>
      <c r="G45" s="5">
        <f>SUM(G42:G44)</f>
        <v>0</v>
      </c>
    </row>
    <row r="46" spans="1:7" ht="10.5" thickBot="1" x14ac:dyDescent="0.4">
      <c r="A46" s="46" t="s">
        <v>81</v>
      </c>
      <c r="B46" s="47"/>
      <c r="C46" s="47"/>
      <c r="D46" s="47"/>
      <c r="E46" s="47"/>
      <c r="F46" s="48"/>
      <c r="G46" s="26">
        <f>SUM(G40,G45)</f>
        <v>0</v>
      </c>
    </row>
    <row r="47" spans="1:7" ht="20.5" thickBot="1" x14ac:dyDescent="0.4">
      <c r="A47" s="23" t="str">
        <f>'PI skaičiuoklė'!B24</f>
        <v>Straipsnis (-iai), punktas (-ai) ir įpareigojimas</v>
      </c>
      <c r="B47" s="37"/>
      <c r="C47" s="37"/>
      <c r="D47" s="37"/>
      <c r="E47" s="37"/>
      <c r="F47" s="37"/>
      <c r="G47" s="37"/>
    </row>
    <row r="48" spans="1:7" ht="10.5" thickBot="1" x14ac:dyDescent="0.4">
      <c r="A48" s="8" t="str">
        <f>'PI skaičiuoklė'!C25</f>
        <v>Veiksmas B1</v>
      </c>
      <c r="B48" s="37"/>
      <c r="C48" s="37"/>
      <c r="D48" s="37"/>
      <c r="E48" s="37"/>
      <c r="F48" s="37"/>
      <c r="G48" s="37"/>
    </row>
    <row r="49" spans="1:7" ht="10.5" thickBot="1" x14ac:dyDescent="0.4">
      <c r="A49" s="25"/>
      <c r="B49" s="5" t="s">
        <v>25</v>
      </c>
      <c r="C49" s="5">
        <v>0</v>
      </c>
      <c r="D49" s="5">
        <v>0</v>
      </c>
      <c r="E49" s="5">
        <v>0</v>
      </c>
      <c r="F49" s="5">
        <v>0</v>
      </c>
      <c r="G49" s="5">
        <f t="shared" ref="G49:G50" si="6">+C49*D49*E49*F49</f>
        <v>0</v>
      </c>
    </row>
    <row r="50" spans="1:7" ht="10.5" thickBot="1" x14ac:dyDescent="0.4">
      <c r="A50" s="12"/>
      <c r="B50" s="5" t="s">
        <v>26</v>
      </c>
      <c r="C50" s="5">
        <v>0</v>
      </c>
      <c r="D50" s="5">
        <v>0</v>
      </c>
      <c r="E50" s="5">
        <v>0</v>
      </c>
      <c r="F50" s="5">
        <v>0</v>
      </c>
      <c r="G50" s="5">
        <f t="shared" si="6"/>
        <v>0</v>
      </c>
    </row>
    <row r="51" spans="1:7" ht="10.5" thickBot="1" x14ac:dyDescent="0.4">
      <c r="A51" s="12"/>
      <c r="B51" s="5" t="s">
        <v>10</v>
      </c>
      <c r="C51" s="5"/>
      <c r="D51" s="5"/>
      <c r="E51" s="5"/>
      <c r="F51" s="5"/>
      <c r="G51" s="5"/>
    </row>
    <row r="52" spans="1:7" ht="10.5" thickBot="1" x14ac:dyDescent="0.4">
      <c r="A52" s="43" t="s">
        <v>82</v>
      </c>
      <c r="B52" s="44"/>
      <c r="C52" s="44"/>
      <c r="D52" s="44"/>
      <c r="E52" s="44"/>
      <c r="F52" s="45"/>
      <c r="G52" s="5">
        <f>SUM(G49:G51)</f>
        <v>0</v>
      </c>
    </row>
    <row r="53" spans="1:7" ht="10.5" thickBot="1" x14ac:dyDescent="0.4">
      <c r="A53" s="8" t="str">
        <f>'PI skaičiuoklė'!C26</f>
        <v>Veiksmas B2</v>
      </c>
      <c r="B53" s="37"/>
      <c r="C53" s="37"/>
      <c r="D53" s="37"/>
      <c r="E53" s="37"/>
      <c r="F53" s="37"/>
      <c r="G53" s="37"/>
    </row>
    <row r="54" spans="1:7" ht="10.5" thickBot="1" x14ac:dyDescent="0.4">
      <c r="A54" s="25"/>
      <c r="B54" s="5" t="s">
        <v>27</v>
      </c>
      <c r="C54" s="5">
        <v>0</v>
      </c>
      <c r="D54" s="5">
        <v>0</v>
      </c>
      <c r="E54" s="5">
        <v>0</v>
      </c>
      <c r="F54" s="5">
        <v>0</v>
      </c>
      <c r="G54" s="5">
        <f t="shared" ref="G54:G55" si="7">+C54*D54*E54*F54</f>
        <v>0</v>
      </c>
    </row>
    <row r="55" spans="1:7" ht="10.5" thickBot="1" x14ac:dyDescent="0.4">
      <c r="A55" s="12"/>
      <c r="B55" s="5" t="s">
        <v>28</v>
      </c>
      <c r="C55" s="5">
        <v>0</v>
      </c>
      <c r="D55" s="5">
        <v>0</v>
      </c>
      <c r="E55" s="5">
        <v>0</v>
      </c>
      <c r="F55" s="5">
        <v>0</v>
      </c>
      <c r="G55" s="5">
        <f t="shared" si="7"/>
        <v>0</v>
      </c>
    </row>
    <row r="56" spans="1:7" ht="10.5" thickBot="1" x14ac:dyDescent="0.4">
      <c r="A56" s="12"/>
      <c r="B56" s="5" t="s">
        <v>10</v>
      </c>
      <c r="C56" s="5"/>
      <c r="D56" s="5"/>
      <c r="E56" s="5"/>
      <c r="F56" s="5"/>
      <c r="G56" s="5"/>
    </row>
    <row r="57" spans="1:7" ht="10.5" thickBot="1" x14ac:dyDescent="0.4">
      <c r="A57" s="43" t="s">
        <v>83</v>
      </c>
      <c r="B57" s="44"/>
      <c r="C57" s="44"/>
      <c r="D57" s="44"/>
      <c r="E57" s="44"/>
      <c r="F57" s="45"/>
      <c r="G57" s="5">
        <f>SUM(G54:G56)</f>
        <v>0</v>
      </c>
    </row>
    <row r="58" spans="1:7" ht="10.5" thickBot="1" x14ac:dyDescent="0.4">
      <c r="A58" s="46" t="s">
        <v>84</v>
      </c>
      <c r="B58" s="47"/>
      <c r="C58" s="47"/>
      <c r="D58" s="47"/>
      <c r="E58" s="47"/>
      <c r="F58" s="48"/>
      <c r="G58" s="26">
        <f>SUM(G52,G57)</f>
        <v>0</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topLeftCell="A63" zoomScale="85" zoomScaleNormal="85" workbookViewId="0">
      <selection activeCell="J13" sqref="J13"/>
    </sheetView>
  </sheetViews>
  <sheetFormatPr defaultColWidth="8.7265625" defaultRowHeight="10" x14ac:dyDescent="0.35"/>
  <cols>
    <col min="1" max="1" width="33.453125" style="1" customWidth="1"/>
    <col min="2" max="2" width="16.7265625" style="1" customWidth="1"/>
    <col min="3" max="3" width="15.54296875" style="1" customWidth="1"/>
    <col min="4" max="4" width="36.453125" style="1" customWidth="1"/>
    <col min="5" max="16384" width="8.7265625" style="1"/>
  </cols>
  <sheetData>
    <row r="1" spans="1:4" ht="20.25" customHeight="1" thickBot="1" x14ac:dyDescent="0.4">
      <c r="A1" s="71" t="s">
        <v>61</v>
      </c>
      <c r="B1" s="72"/>
      <c r="C1" s="72"/>
      <c r="D1" s="73"/>
    </row>
    <row r="2" spans="1:4" ht="24.65" customHeight="1" thickBot="1" x14ac:dyDescent="0.4">
      <c r="A2" s="29" t="s">
        <v>87</v>
      </c>
      <c r="B2" s="67" t="s">
        <v>29</v>
      </c>
      <c r="C2" s="68"/>
      <c r="D2" s="30" t="s">
        <v>3</v>
      </c>
    </row>
    <row r="3" spans="1:4" ht="10.5" thickBot="1" x14ac:dyDescent="0.4">
      <c r="A3" s="31">
        <v>1</v>
      </c>
      <c r="B3" s="69">
        <v>2</v>
      </c>
      <c r="C3" s="70"/>
      <c r="D3" s="31">
        <v>3</v>
      </c>
    </row>
    <row r="4" spans="1:4" ht="409.6" thickBot="1" x14ac:dyDescent="0.4">
      <c r="A4" s="23" t="str">
        <f>'PI skaičiuoklė'!B6</f>
        <v>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ir kituose teisės aktuose vadovams keliamus reikalavimus.
2. Valdymo įmonės ir investicinės bendrovės-valdytojos vadovai ir investicinius sprendimus priimantys asmenys turi būti nepriekaištingos reputacijos ir turėti kvalifikaciją ir darbo patirtį, leidžiančias tinkamai eiti pareigas. Vertinant vadovų ir investicinius sprendimus priimančių asmenų reputaciją mutatis mutandis taikomos Finansinių priemonių rinkų įstatymo 3 straipsnio 41 dalies nuostatos. Vadovų ir investicinius sprendimus priimančių asmenų kvalifikacija ir darbo patirtis vertinamos atsižvelgiant į asmens išsilavinimo lygį ir pobūdį, kvalifikacijos kėlimą, profesinės veiklos ar darbo patirties pobūdį ir trukmę bei į kitus veiksnius, kurie gali turėti įtakos asmens kvalifikacijai ir patirčiai. Vadovų ir investicinius sprendimus priimančių asmenų reputacijos, kvalifikacijos ir darbo patirties reikalavimai vertinami priežiūros institucijos teisės aktų nustatyta tvarka. Jeigu tarp investicinės bendrovės-valdytojos, veikiančios kaip tikroji ūkinė bendrija ar komanditinė ūkinė bendrija, tikrųjų narių yra juridinių asmenų, šioje dalyje nustatyti reikalavimai taikomi tokių juridinių asmenų vadovams – fiziniams asmenims.
3. Valdymo įmonė ar investicinė bendrovė-valdytoja privalo priežiūros institucijai iš anksto pranešti apie visus būsimus valdymo įmonės ar investicinės bendrovės-valdytojos vadovų ir investicinius sprendimus priimančių asmenų pasikeitimus ir kartu pateikti informaciją, reikalingą įvertinti, ar išrinkti arba planuojami rinkti vadovai atitinka šio straipsnio 2 dalyje nustatytus reputacijos, kvalifikacijos ir darbo patirties reikalavimus.
4. Išrinkti valdymo įmonės ar investicinės bendrovės-valdytojos vadovai gali pradėti eiti pareigas tik po to, kai priežiūros institucija pritaria jų kandidatūroms.
5. Priežiūros institucija turi teisę nepritarti išrinktų vadovų kandidatūroms, jeigu jie neatitinka šio straipsnio 2 dalyje nustatytų reputacijos, kvalifikacijos ir darbo patirties reikalavimų arba yra kitų objektyvių pagrindų manyti, kad planuojami vadovų pasikeitimai kelia grėsmę tinkamam ir skaidriam valdymo įmonės ir (ar) kolektyvinio investavimo subjekto valdymui.
6. Priežiūros institucija priima sprendimą dėl vadovų kandidatūrų tinkamumo ne vėliau kaip per 30 darbo dienų nuo visų reikalingų dokumentų gavimo dienos. Jeigu priežiūros institucija pareikalauja papildomų dokumentų ar informacijos, reikalingų sprendimui priimti, kreipiasi dėl informacijos pateikimo į kompetentingas institucijas arba papildomą informaciją pateikia išankstinio pritarimo prašantis asmuo, 30 darbo dienų terminas sprendimui priimti skaičiuojamas nuo papildomos informacijos gavimo dienos.
7. Priežiūros institucija priima sprendimą dėl iš naujo išrinktų vadovų kandidatūrų tinkamumo ne vėliau kaip per 30 darbo dienų nuo visų reikalingų dokumentų gavimo dienos.</v>
      </c>
      <c r="B4" s="4"/>
      <c r="C4" s="4"/>
      <c r="D4" s="4"/>
    </row>
    <row r="5" spans="1:4" ht="10.5" thickBot="1" x14ac:dyDescent="0.4">
      <c r="A5" s="8" t="str">
        <f>'PI skaičiuoklė'!C7</f>
        <v>Informavimas priežiūros instituciją</v>
      </c>
      <c r="B5" s="4"/>
      <c r="C5" s="4"/>
      <c r="D5" s="4"/>
    </row>
    <row r="6" spans="1:4" ht="10.5" thickBot="1" x14ac:dyDescent="0.4">
      <c r="A6" s="12"/>
      <c r="B6" s="5" t="s">
        <v>21</v>
      </c>
      <c r="C6" s="5">
        <v>0</v>
      </c>
      <c r="D6" s="5">
        <f>+C6</f>
        <v>0</v>
      </c>
    </row>
    <row r="7" spans="1:4" ht="10.5" thickBot="1" x14ac:dyDescent="0.4">
      <c r="A7" s="12"/>
      <c r="B7" s="5" t="s">
        <v>22</v>
      </c>
      <c r="C7" s="5">
        <v>0</v>
      </c>
      <c r="D7" s="5">
        <f>+C7</f>
        <v>0</v>
      </c>
    </row>
    <row r="8" spans="1:4" ht="20.149999999999999" customHeight="1" thickBot="1" x14ac:dyDescent="0.4">
      <c r="A8" s="43" t="s">
        <v>30</v>
      </c>
      <c r="B8" s="44"/>
      <c r="C8" s="44"/>
      <c r="D8" s="4">
        <f>SUM(D6:D7)</f>
        <v>0</v>
      </c>
    </row>
    <row r="9" spans="1:4" ht="10.5" thickBot="1" x14ac:dyDescent="0.4">
      <c r="A9" s="8" t="str">
        <f>'PI skaičiuoklė'!C8</f>
        <v>Veiksmas A2</v>
      </c>
      <c r="B9" s="4"/>
      <c r="C9" s="4"/>
      <c r="D9" s="4"/>
    </row>
    <row r="10" spans="1:4" ht="10.5" thickBot="1" x14ac:dyDescent="0.4">
      <c r="A10" s="12"/>
      <c r="B10" s="5" t="s">
        <v>23</v>
      </c>
      <c r="C10" s="5">
        <v>0</v>
      </c>
      <c r="D10" s="5">
        <f>+C10</f>
        <v>0</v>
      </c>
    </row>
    <row r="11" spans="1:4" ht="10.5" thickBot="1" x14ac:dyDescent="0.4">
      <c r="A11" s="12"/>
      <c r="B11" s="5" t="s">
        <v>24</v>
      </c>
      <c r="C11" s="5">
        <v>0</v>
      </c>
      <c r="D11" s="5">
        <f>+C11</f>
        <v>0</v>
      </c>
    </row>
    <row r="12" spans="1:4" ht="10.5" thickBot="1" x14ac:dyDescent="0.4">
      <c r="A12" s="43" t="s">
        <v>31</v>
      </c>
      <c r="B12" s="44"/>
      <c r="C12" s="44"/>
      <c r="D12" s="4">
        <f>SUM(D10:D11)</f>
        <v>0</v>
      </c>
    </row>
    <row r="13" spans="1:4" ht="10.5" thickBot="1" x14ac:dyDescent="0.4">
      <c r="A13" s="8" t="s">
        <v>10</v>
      </c>
      <c r="B13" s="5"/>
      <c r="C13" s="5"/>
      <c r="D13" s="5" t="s">
        <v>10</v>
      </c>
    </row>
    <row r="14" spans="1:4" ht="10.5" thickBot="1" x14ac:dyDescent="0.4">
      <c r="A14" s="46" t="s">
        <v>32</v>
      </c>
      <c r="B14" s="47"/>
      <c r="C14" s="47"/>
      <c r="D14" s="4">
        <f>SUM(D8,D12)</f>
        <v>0</v>
      </c>
    </row>
    <row r="15" spans="1:4" ht="23.5" customHeight="1" thickBot="1" x14ac:dyDescent="0.4">
      <c r="A15" s="23" t="str">
        <f>'PI skaičiuoklė'!B11</f>
        <v>Straipsnis (-iai), punktas (-ai) ir įpareigojimas</v>
      </c>
      <c r="B15" s="5"/>
      <c r="C15" s="5"/>
      <c r="D15" s="5"/>
    </row>
    <row r="16" spans="1:4" ht="10.5" thickBot="1" x14ac:dyDescent="0.4">
      <c r="A16" s="8" t="str">
        <f>'PI skaičiuoklė'!C12</f>
        <v>Veiksmas B1</v>
      </c>
      <c r="B16" s="4"/>
      <c r="C16" s="4"/>
      <c r="D16" s="4"/>
    </row>
    <row r="17" spans="1:4" ht="10.5" thickBot="1" x14ac:dyDescent="0.4">
      <c r="A17" s="12"/>
      <c r="B17" s="5" t="s">
        <v>25</v>
      </c>
      <c r="C17" s="5">
        <v>0</v>
      </c>
      <c r="D17" s="5">
        <f>+C17</f>
        <v>0</v>
      </c>
    </row>
    <row r="18" spans="1:4" ht="10.5" thickBot="1" x14ac:dyDescent="0.4">
      <c r="A18" s="12"/>
      <c r="B18" s="5" t="s">
        <v>26</v>
      </c>
      <c r="C18" s="5">
        <v>0</v>
      </c>
      <c r="D18" s="5">
        <f>+C18</f>
        <v>0</v>
      </c>
    </row>
    <row r="19" spans="1:4" ht="10.5" thickBot="1" x14ac:dyDescent="0.4">
      <c r="A19" s="43" t="s">
        <v>33</v>
      </c>
      <c r="B19" s="44"/>
      <c r="C19" s="44"/>
      <c r="D19" s="4">
        <f>SUM(D17:D18)</f>
        <v>0</v>
      </c>
    </row>
    <row r="20" spans="1:4" ht="10.5" thickBot="1" x14ac:dyDescent="0.4">
      <c r="A20" s="8" t="str">
        <f>'PI skaičiuoklė'!C13</f>
        <v>Veiksmas B2</v>
      </c>
      <c r="B20" s="4"/>
      <c r="C20" s="4"/>
      <c r="D20" s="37"/>
    </row>
    <row r="21" spans="1:4" ht="10.5" thickBot="1" x14ac:dyDescent="0.4">
      <c r="A21" s="12"/>
      <c r="B21" s="5" t="s">
        <v>27</v>
      </c>
      <c r="C21" s="5">
        <v>0</v>
      </c>
      <c r="D21" s="5">
        <f>+C21</f>
        <v>0</v>
      </c>
    </row>
    <row r="22" spans="1:4" ht="10.5" thickBot="1" x14ac:dyDescent="0.4">
      <c r="A22" s="12"/>
      <c r="B22" s="5" t="s">
        <v>28</v>
      </c>
      <c r="C22" s="5">
        <v>0</v>
      </c>
      <c r="D22" s="5">
        <f>+C22</f>
        <v>0</v>
      </c>
    </row>
    <row r="23" spans="1:4" ht="10.5" thickBot="1" x14ac:dyDescent="0.4">
      <c r="A23" s="43" t="s">
        <v>34</v>
      </c>
      <c r="B23" s="44"/>
      <c r="C23" s="44"/>
      <c r="D23" s="4">
        <f>SUM(D21:D22)</f>
        <v>0</v>
      </c>
    </row>
    <row r="24" spans="1:4" ht="10.5" thickBot="1" x14ac:dyDescent="0.4">
      <c r="A24" s="12"/>
      <c r="B24" s="5" t="s">
        <v>10</v>
      </c>
      <c r="C24" s="5"/>
      <c r="D24" s="5" t="s">
        <v>16</v>
      </c>
    </row>
    <row r="25" spans="1:4" ht="10.5" thickBot="1" x14ac:dyDescent="0.4">
      <c r="A25" s="46" t="s">
        <v>35</v>
      </c>
      <c r="B25" s="47"/>
      <c r="C25" s="47"/>
      <c r="D25" s="37">
        <f>SUM(D19,D23)</f>
        <v>0</v>
      </c>
    </row>
    <row r="29" spans="1:4" ht="10.5" thickBot="1" x14ac:dyDescent="0.4"/>
    <row r="30" spans="1:4" ht="10.5" thickBot="1" x14ac:dyDescent="0.4">
      <c r="A30" s="74" t="s">
        <v>62</v>
      </c>
      <c r="B30" s="75"/>
      <c r="C30" s="75"/>
      <c r="D30" s="76"/>
    </row>
    <row r="31" spans="1:4" ht="36.75" customHeight="1" thickBot="1" x14ac:dyDescent="0.4">
      <c r="A31" s="29" t="s">
        <v>88</v>
      </c>
      <c r="B31" s="67" t="s">
        <v>29</v>
      </c>
      <c r="C31" s="68"/>
      <c r="D31" s="30" t="s">
        <v>3</v>
      </c>
    </row>
    <row r="32" spans="1:4" ht="10.5" thickBot="1" x14ac:dyDescent="0.4">
      <c r="A32" s="31">
        <v>1</v>
      </c>
      <c r="B32" s="69">
        <v>2</v>
      </c>
      <c r="C32" s="70"/>
      <c r="D32" s="31">
        <v>3</v>
      </c>
    </row>
    <row r="33" spans="1:4" ht="27.75" customHeight="1" thickBot="1" x14ac:dyDescent="0.4">
      <c r="A33" s="23" t="str">
        <f>'PI skaičiuoklė'!B19</f>
        <v>2 straipsnis. 11 straipsnio pakeitimas 
Pakeisti 11 straipsnį ir jį išdėstyti taip: 
„11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Kolektyvinio investavimo subjektų įstatyme ir kituose finansų rinkų reguliavimo srities įstatymuose vadovams keliamus reikalavimus. Jeigu tarp investicinės bendrovės-valdytojos, veikiančios kaip tikrosios ūkinės bendrijos ar komanditinės ūkinės bendrijos, tikrųjų narių yra juridinių asmenų, investicinės bendrovės-valdytojos vadovams keliami reikalavimai taikomi tokių juridinių asmenų vadovams fiziniams asmenims.
2. Valdymo įmonės ar investicinės bendrovės-valdytojos vadovams ir investicinius sprendimus priimantiems asmenims taikomiems reikalavimams, taip pat kandidatūrų vertinimui bei informacijos apie šių asmenų kandidatūras ar šių asmenų paskyrimą pateikimo priežiūros institucijai tvarkai mutatis mutandis taikomos Kolektyvinio investavimo subjektų įstatymo 9 straipsnio 4–9 dalių nuostatos.“</v>
      </c>
      <c r="B33" s="4"/>
      <c r="C33" s="4"/>
      <c r="D33" s="4"/>
    </row>
    <row r="34" spans="1:4" ht="10.5" thickBot="1" x14ac:dyDescent="0.4">
      <c r="A34" s="8" t="str">
        <f>'PI skaičiuoklė'!C20</f>
        <v>Informavimas priežiūros instituciją</v>
      </c>
      <c r="B34" s="4"/>
      <c r="C34" s="4"/>
      <c r="D34" s="4"/>
    </row>
    <row r="35" spans="1:4" ht="10.5" thickBot="1" x14ac:dyDescent="0.4">
      <c r="A35" s="12"/>
      <c r="B35" s="5" t="s">
        <v>21</v>
      </c>
      <c r="C35" s="5">
        <v>0</v>
      </c>
      <c r="D35" s="5">
        <f>+C35</f>
        <v>0</v>
      </c>
    </row>
    <row r="36" spans="1:4" ht="10.5" thickBot="1" x14ac:dyDescent="0.4">
      <c r="A36" s="12"/>
      <c r="B36" s="5" t="s">
        <v>22</v>
      </c>
      <c r="C36" s="5">
        <v>0</v>
      </c>
      <c r="D36" s="5">
        <f>+C36</f>
        <v>0</v>
      </c>
    </row>
    <row r="37" spans="1:4" ht="10.5" thickBot="1" x14ac:dyDescent="0.4">
      <c r="A37" s="43" t="s">
        <v>30</v>
      </c>
      <c r="B37" s="44"/>
      <c r="C37" s="44"/>
      <c r="D37" s="4">
        <f>SUM(D35:D36)</f>
        <v>0</v>
      </c>
    </row>
    <row r="38" spans="1:4" ht="10.5" thickBot="1" x14ac:dyDescent="0.4">
      <c r="A38" s="8" t="str">
        <f>'PI skaičiuoklė'!C21</f>
        <v>Veiksmas A2</v>
      </c>
      <c r="B38" s="4"/>
      <c r="C38" s="4"/>
      <c r="D38" s="4"/>
    </row>
    <row r="39" spans="1:4" ht="10.5" thickBot="1" x14ac:dyDescent="0.4">
      <c r="A39" s="12"/>
      <c r="B39" s="5" t="s">
        <v>23</v>
      </c>
      <c r="C39" s="5">
        <v>0</v>
      </c>
      <c r="D39" s="5">
        <f>+C39</f>
        <v>0</v>
      </c>
    </row>
    <row r="40" spans="1:4" ht="10.5" thickBot="1" x14ac:dyDescent="0.4">
      <c r="A40" s="12"/>
      <c r="B40" s="5" t="s">
        <v>24</v>
      </c>
      <c r="C40" s="5">
        <v>0</v>
      </c>
      <c r="D40" s="5">
        <f>+C40</f>
        <v>0</v>
      </c>
    </row>
    <row r="41" spans="1:4" ht="10.5" thickBot="1" x14ac:dyDescent="0.4">
      <c r="A41" s="43" t="s">
        <v>31</v>
      </c>
      <c r="B41" s="44"/>
      <c r="C41" s="44"/>
      <c r="D41" s="4">
        <f>SUM(D39:D40)</f>
        <v>0</v>
      </c>
    </row>
    <row r="42" spans="1:4" ht="10.5" thickBot="1" x14ac:dyDescent="0.4">
      <c r="A42" s="8" t="s">
        <v>10</v>
      </c>
      <c r="B42" s="5"/>
      <c r="C42" s="5"/>
      <c r="D42" s="5" t="s">
        <v>10</v>
      </c>
    </row>
    <row r="43" spans="1:4" ht="10.5" thickBot="1" x14ac:dyDescent="0.4">
      <c r="A43" s="46" t="s">
        <v>32</v>
      </c>
      <c r="B43" s="47"/>
      <c r="C43" s="47"/>
      <c r="D43" s="4">
        <f>SUM(D37,D41)</f>
        <v>0</v>
      </c>
    </row>
    <row r="44" spans="1:4" ht="20.5" thickBot="1" x14ac:dyDescent="0.4">
      <c r="A44" s="23" t="str">
        <f>'PI skaičiuoklė'!B24</f>
        <v>Straipsnis (-iai), punktas (-ai) ir įpareigojimas</v>
      </c>
      <c r="B44" s="5"/>
      <c r="C44" s="5"/>
      <c r="D44" s="5"/>
    </row>
    <row r="45" spans="1:4" ht="10.5" thickBot="1" x14ac:dyDescent="0.4">
      <c r="A45" s="8" t="str">
        <f>'PI skaičiuoklė'!C25</f>
        <v>Veiksmas B1</v>
      </c>
      <c r="B45" s="4"/>
      <c r="C45" s="4"/>
      <c r="D45" s="4"/>
    </row>
    <row r="46" spans="1:4" ht="10.5" thickBot="1" x14ac:dyDescent="0.4">
      <c r="A46" s="12"/>
      <c r="B46" s="5" t="s">
        <v>25</v>
      </c>
      <c r="C46" s="5">
        <v>0</v>
      </c>
      <c r="D46" s="5">
        <f>+C46</f>
        <v>0</v>
      </c>
    </row>
    <row r="47" spans="1:4" ht="10.5" thickBot="1" x14ac:dyDescent="0.4">
      <c r="A47" s="12"/>
      <c r="B47" s="5" t="s">
        <v>26</v>
      </c>
      <c r="C47" s="5">
        <v>0</v>
      </c>
      <c r="D47" s="5">
        <f>+C47</f>
        <v>0</v>
      </c>
    </row>
    <row r="48" spans="1:4" ht="10.5" thickBot="1" x14ac:dyDescent="0.4">
      <c r="A48" s="43" t="s">
        <v>33</v>
      </c>
      <c r="B48" s="44"/>
      <c r="C48" s="44"/>
      <c r="D48" s="4">
        <f>SUM(D46:D47)</f>
        <v>0</v>
      </c>
    </row>
    <row r="49" spans="1:4" ht="10.5" thickBot="1" x14ac:dyDescent="0.4">
      <c r="A49" s="8" t="str">
        <f>'PI skaičiuoklė'!C26</f>
        <v>Veiksmas B2</v>
      </c>
      <c r="B49" s="4"/>
      <c r="C49" s="4"/>
      <c r="D49" s="4"/>
    </row>
    <row r="50" spans="1:4" ht="10.5" thickBot="1" x14ac:dyDescent="0.4">
      <c r="A50" s="12"/>
      <c r="B50" s="5" t="s">
        <v>27</v>
      </c>
      <c r="C50" s="5">
        <v>0</v>
      </c>
      <c r="D50" s="5">
        <f>+C50</f>
        <v>0</v>
      </c>
    </row>
    <row r="51" spans="1:4" ht="10.5" thickBot="1" x14ac:dyDescent="0.4">
      <c r="A51" s="12"/>
      <c r="B51" s="5" t="s">
        <v>28</v>
      </c>
      <c r="C51" s="5">
        <v>0</v>
      </c>
      <c r="D51" s="5">
        <f>+C51</f>
        <v>0</v>
      </c>
    </row>
    <row r="52" spans="1:4" ht="10.5" thickBot="1" x14ac:dyDescent="0.4">
      <c r="A52" s="43" t="s">
        <v>34</v>
      </c>
      <c r="B52" s="44"/>
      <c r="C52" s="44"/>
      <c r="D52" s="4">
        <f>SUM(D50:D51)</f>
        <v>0</v>
      </c>
    </row>
    <row r="53" spans="1:4" ht="10.5" thickBot="1" x14ac:dyDescent="0.4">
      <c r="A53" s="12"/>
      <c r="B53" s="5" t="s">
        <v>10</v>
      </c>
      <c r="C53" s="5"/>
      <c r="D53" s="5" t="s">
        <v>16</v>
      </c>
    </row>
    <row r="54" spans="1:4" ht="10.5" thickBot="1" x14ac:dyDescent="0.4">
      <c r="A54" s="46" t="s">
        <v>35</v>
      </c>
      <c r="B54" s="47"/>
      <c r="C54" s="47"/>
      <c r="D54" s="4">
        <f>SUM(D48,D52)</f>
        <v>0</v>
      </c>
    </row>
  </sheetData>
  <mergeCells count="18">
    <mergeCell ref="A1:D1"/>
    <mergeCell ref="A30:D30"/>
    <mergeCell ref="A37:C37"/>
    <mergeCell ref="A41:C41"/>
    <mergeCell ref="A43:C43"/>
    <mergeCell ref="A25:C25"/>
    <mergeCell ref="A8:C8"/>
    <mergeCell ref="A12:C12"/>
    <mergeCell ref="A14:C14"/>
    <mergeCell ref="A19:C19"/>
    <mergeCell ref="A23:C23"/>
    <mergeCell ref="B2:C2"/>
    <mergeCell ref="B3:C3"/>
    <mergeCell ref="B31:C31"/>
    <mergeCell ref="B32:C32"/>
    <mergeCell ref="A48:C48"/>
    <mergeCell ref="A52:C52"/>
    <mergeCell ref="A54:C54"/>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sqref="A1:E1"/>
    </sheetView>
  </sheetViews>
  <sheetFormatPr defaultColWidth="8.7265625" defaultRowHeight="10" x14ac:dyDescent="0.35"/>
  <cols>
    <col min="1" max="1" width="28.54296875" style="1" customWidth="1"/>
    <col min="2" max="2" width="13" style="1" customWidth="1"/>
    <col min="3" max="3" width="22.54296875" style="1" customWidth="1"/>
    <col min="4" max="4" width="37.453125" style="1" customWidth="1"/>
    <col min="5" max="5" width="17.7265625" style="1" customWidth="1"/>
    <col min="6" max="16384" width="8.7265625" style="1"/>
  </cols>
  <sheetData>
    <row r="1" spans="1:5" ht="16.5" customHeight="1" thickBot="1" x14ac:dyDescent="0.4">
      <c r="A1" s="71" t="s">
        <v>63</v>
      </c>
      <c r="B1" s="72"/>
      <c r="C1" s="72"/>
      <c r="D1" s="72"/>
      <c r="E1" s="73"/>
    </row>
    <row r="2" spans="1:5" ht="44.25" customHeight="1" thickBot="1" x14ac:dyDescent="0.4">
      <c r="A2" s="29" t="s">
        <v>87</v>
      </c>
      <c r="B2" s="30" t="s">
        <v>89</v>
      </c>
      <c r="C2" s="30" t="s">
        <v>60</v>
      </c>
      <c r="D2" s="30" t="s">
        <v>90</v>
      </c>
      <c r="E2" s="30" t="s">
        <v>4</v>
      </c>
    </row>
    <row r="3" spans="1:5" ht="13.5" customHeight="1" thickBot="1" x14ac:dyDescent="0.4">
      <c r="A3" s="31">
        <v>1</v>
      </c>
      <c r="B3" s="32">
        <v>2</v>
      </c>
      <c r="C3" s="32">
        <v>3</v>
      </c>
      <c r="D3" s="32">
        <v>4</v>
      </c>
      <c r="E3" s="32">
        <v>5</v>
      </c>
    </row>
    <row r="4" spans="1:5" ht="409.6" thickBot="1" x14ac:dyDescent="0.4">
      <c r="A4" s="23" t="str">
        <f>'PI skaičiuoklė'!B6</f>
        <v>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ir kituose teisės aktuose vadovams keliamus reikalavimus.
2. Valdymo įmonės ir investicinės bendrovės-valdytojos vadovai ir investicinius sprendimus priimantys asmenys turi būti nepriekaištingos reputacijos ir turėti kvalifikaciją ir darbo patirtį, leidžiančias tinkamai eiti pareigas. Vertinant vadovų ir investicinius sprendimus priimančių asmenų reputaciją mutatis mutandis taikomos Finansinių priemonių rinkų įstatymo 3 straipsnio 41 dalies nuostatos. Vadovų ir investicinius sprendimus priimančių asmenų kvalifikacija ir darbo patirtis vertinamos atsižvelgiant į asmens išsilavinimo lygį ir pobūdį, kvalifikacijos kėlimą, profesinės veiklos ar darbo patirties pobūdį ir trukmę bei į kitus veiksnius, kurie gali turėti įtakos asmens kvalifikacijai ir patirčiai. Vadovų ir investicinius sprendimus priimančių asmenų reputacijos, kvalifikacijos ir darbo patirties reikalavimai vertinami priežiūros institucijos teisės aktų nustatyta tvarka. Jeigu tarp investicinės bendrovės-valdytojos, veikiančios kaip tikroji ūkinė bendrija ar komanditinė ūkinė bendrija, tikrųjų narių yra juridinių asmenų, šioje dalyje nustatyti reikalavimai taikomi tokių juridinių asmenų vadovams – fiziniams asmenims.
3. Valdymo įmonė ar investicinė bendrovė-valdytoja privalo priežiūros institucijai iš anksto pranešti apie visus būsimus valdymo įmonės ar investicinės bendrovės-valdytojos vadovų ir investicinius sprendimus priimančių asmenų pasikeitimus ir kartu pateikti informaciją, reikalingą įvertinti, ar išrinkti arba planuojami rinkti vadovai atitinka šio straipsnio 2 dalyje nustatytus reputacijos, kvalifikacijos ir darbo patirties reikalavimus.
4. Išrinkti valdymo įmonės ar investicinės bendrovės-valdytojos vadovai gali pradėti eiti pareigas tik po to, kai priežiūros institucija pritaria jų kandidatūroms.
5. Priežiūros institucija turi teisę nepritarti išrinktų vadovų kandidatūroms, jeigu jie neatitinka šio straipsnio 2 dalyje nustatytų reputacijos, kvalifikacijos ir darbo patirties reikalavimų arba yra kitų objektyvių pagrindų manyti, kad planuojami vadovų pasikeitimai kelia grėsmę tinkamam ir skaidriam valdymo įmonės ir (ar) kolektyvinio investavimo subjekto valdymui.
6. Priežiūros institucija priima sprendimą dėl vadovų kandidatūrų tinkamumo ne vėliau kaip per 30 darbo dienų nuo visų reikalingų dokumentų gavimo dienos. Jeigu priežiūros institucija pareikalauja papildomų dokumentų ar informacijos, reikalingų sprendimui priimti, kreipiasi dėl informacijos pateikimo į kompetentingas institucijas arba papildomą informaciją pateikia išankstinio pritarimo prašantis asmuo, 30 darbo dienų terminas sprendimui priimti skaičiuojamas nuo papildomos informacijos gavimo dienos.
7. Priežiūros institucija priima sprendimą dėl iš naujo išrinktų vadovų kandidatūrų tinkamumo ne vėliau kaip per 30 darbo dienų nuo visų reikalingų dokumentų gavimo dienos.</v>
      </c>
      <c r="B4" s="4"/>
      <c r="C4" s="4"/>
      <c r="D4" s="4"/>
      <c r="E4" s="4"/>
    </row>
    <row r="5" spans="1:5" ht="10.5" thickBot="1" x14ac:dyDescent="0.4">
      <c r="A5" s="8" t="str">
        <f>'PI skaičiuoklė'!C7</f>
        <v>Informavimas priežiūros instituciją</v>
      </c>
      <c r="B5" s="4"/>
      <c r="C5" s="4"/>
      <c r="D5" s="4"/>
      <c r="E5" s="4"/>
    </row>
    <row r="6" spans="1:5" ht="10.5" thickBot="1" x14ac:dyDescent="0.4">
      <c r="A6" s="12"/>
      <c r="B6" s="5" t="s">
        <v>21</v>
      </c>
      <c r="C6" s="5">
        <v>0</v>
      </c>
      <c r="D6" s="5">
        <v>0</v>
      </c>
      <c r="E6" s="5">
        <f>+C6*D6</f>
        <v>0</v>
      </c>
    </row>
    <row r="7" spans="1:5" ht="10.5" thickBot="1" x14ac:dyDescent="0.4">
      <c r="A7" s="12"/>
      <c r="B7" s="5" t="s">
        <v>22</v>
      </c>
      <c r="C7" s="5">
        <v>0</v>
      </c>
      <c r="D7" s="5">
        <v>0</v>
      </c>
      <c r="E7" s="5">
        <f>+C7*D7</f>
        <v>0</v>
      </c>
    </row>
    <row r="8" spans="1:5" ht="14.15" customHeight="1" thickBot="1" x14ac:dyDescent="0.4">
      <c r="A8" s="43" t="s">
        <v>36</v>
      </c>
      <c r="B8" s="44"/>
      <c r="C8" s="44"/>
      <c r="D8" s="45"/>
      <c r="E8" s="5">
        <f>SUM(E6:E7)</f>
        <v>0</v>
      </c>
    </row>
    <row r="9" spans="1:5" ht="10.5" thickBot="1" x14ac:dyDescent="0.4">
      <c r="A9" s="8" t="str">
        <f>'PI skaičiuoklė'!C8</f>
        <v>Veiksmas A2</v>
      </c>
      <c r="B9" s="4"/>
      <c r="C9" s="4"/>
      <c r="D9" s="4"/>
      <c r="E9" s="4"/>
    </row>
    <row r="10" spans="1:5" ht="10.5" thickBot="1" x14ac:dyDescent="0.4">
      <c r="A10" s="12"/>
      <c r="B10" s="5" t="s">
        <v>23</v>
      </c>
      <c r="C10" s="5">
        <v>0</v>
      </c>
      <c r="D10" s="5">
        <v>0</v>
      </c>
      <c r="E10" s="5">
        <f t="shared" ref="E10:E11" si="0">+C10*D10</f>
        <v>0</v>
      </c>
    </row>
    <row r="11" spans="1:5" ht="10.5" thickBot="1" x14ac:dyDescent="0.4">
      <c r="A11" s="12"/>
      <c r="B11" s="5" t="s">
        <v>24</v>
      </c>
      <c r="C11" s="5">
        <v>0</v>
      </c>
      <c r="D11" s="5">
        <v>0</v>
      </c>
      <c r="E11" s="5">
        <f t="shared" si="0"/>
        <v>0</v>
      </c>
    </row>
    <row r="12" spans="1:5" ht="10.5" thickBot="1" x14ac:dyDescent="0.4">
      <c r="A12" s="43" t="s">
        <v>37</v>
      </c>
      <c r="B12" s="44"/>
      <c r="C12" s="44"/>
      <c r="D12" s="45"/>
      <c r="E12" s="5">
        <f>SUM(E10:E11)</f>
        <v>0</v>
      </c>
    </row>
    <row r="13" spans="1:5" ht="10.5" thickBot="1" x14ac:dyDescent="0.4">
      <c r="A13" s="12"/>
      <c r="B13" s="5" t="s">
        <v>10</v>
      </c>
      <c r="C13" s="5">
        <v>0</v>
      </c>
      <c r="D13" s="5"/>
      <c r="E13" s="5" t="s">
        <v>91</v>
      </c>
    </row>
    <row r="14" spans="1:5" ht="10.5" thickBot="1" x14ac:dyDescent="0.4">
      <c r="A14" s="46" t="s">
        <v>38</v>
      </c>
      <c r="B14" s="47"/>
      <c r="C14" s="47"/>
      <c r="D14" s="48"/>
      <c r="E14" s="4">
        <f>SUM(E8,E12)</f>
        <v>0</v>
      </c>
    </row>
    <row r="15" spans="1:5" ht="20.5" thickBot="1" x14ac:dyDescent="0.4">
      <c r="A15" s="23" t="str">
        <f>'PI skaičiuoklė'!B11</f>
        <v>Straipsnis (-iai), punktas (-ai) ir įpareigojimas</v>
      </c>
      <c r="B15" s="4"/>
      <c r="C15" s="4"/>
      <c r="D15" s="4"/>
      <c r="E15" s="4"/>
    </row>
    <row r="16" spans="1:5" ht="10.5" thickBot="1" x14ac:dyDescent="0.4">
      <c r="A16" s="8" t="str">
        <f>'PI skaičiuoklė'!C12</f>
        <v>Veiksmas B1</v>
      </c>
      <c r="B16" s="4"/>
      <c r="C16" s="4"/>
      <c r="D16" s="4"/>
      <c r="E16" s="4"/>
    </row>
    <row r="17" spans="1:5" ht="10.5" thickBot="1" x14ac:dyDescent="0.4">
      <c r="A17" s="12"/>
      <c r="B17" s="5" t="s">
        <v>25</v>
      </c>
      <c r="C17" s="5">
        <v>0</v>
      </c>
      <c r="D17" s="5">
        <v>0</v>
      </c>
      <c r="E17" s="5">
        <f t="shared" ref="E17:E18" si="1">+C17*D17</f>
        <v>0</v>
      </c>
    </row>
    <row r="18" spans="1:5" ht="10.5" thickBot="1" x14ac:dyDescent="0.4">
      <c r="A18" s="12"/>
      <c r="B18" s="5" t="s">
        <v>26</v>
      </c>
      <c r="C18" s="5">
        <v>0</v>
      </c>
      <c r="D18" s="5">
        <v>0</v>
      </c>
      <c r="E18" s="5">
        <f t="shared" si="1"/>
        <v>0</v>
      </c>
    </row>
    <row r="19" spans="1:5" ht="10.5" thickBot="1" x14ac:dyDescent="0.4">
      <c r="A19" s="43" t="s">
        <v>39</v>
      </c>
      <c r="B19" s="44"/>
      <c r="C19" s="44"/>
      <c r="D19" s="45"/>
      <c r="E19" s="5">
        <f>SUM(E17:E18)</f>
        <v>0</v>
      </c>
    </row>
    <row r="20" spans="1:5" ht="10.5" thickBot="1" x14ac:dyDescent="0.4">
      <c r="A20" s="8" t="str">
        <f>'PI skaičiuoklė'!C13</f>
        <v>Veiksmas B2</v>
      </c>
      <c r="B20" s="4"/>
      <c r="C20" s="4"/>
      <c r="D20" s="4"/>
      <c r="E20" s="4"/>
    </row>
    <row r="21" spans="1:5" ht="10.5" thickBot="1" x14ac:dyDescent="0.4">
      <c r="A21" s="12"/>
      <c r="B21" s="5" t="s">
        <v>27</v>
      </c>
      <c r="C21" s="5">
        <v>0</v>
      </c>
      <c r="D21" s="5">
        <v>0</v>
      </c>
      <c r="E21" s="5">
        <f t="shared" ref="E21:E22" si="2">+C21*D21</f>
        <v>0</v>
      </c>
    </row>
    <row r="22" spans="1:5" ht="10.5" thickBot="1" x14ac:dyDescent="0.4">
      <c r="A22" s="12"/>
      <c r="B22" s="5" t="s">
        <v>28</v>
      </c>
      <c r="C22" s="5">
        <v>0</v>
      </c>
      <c r="D22" s="5">
        <v>0</v>
      </c>
      <c r="E22" s="5">
        <f t="shared" si="2"/>
        <v>0</v>
      </c>
    </row>
    <row r="23" spans="1:5" ht="10.5" thickBot="1" x14ac:dyDescent="0.4">
      <c r="A23" s="43" t="s">
        <v>41</v>
      </c>
      <c r="B23" s="44"/>
      <c r="C23" s="44"/>
      <c r="D23" s="45"/>
      <c r="E23" s="5">
        <f>SUM(E21:E22)</f>
        <v>0</v>
      </c>
    </row>
    <row r="24" spans="1:5" ht="10.5" thickBot="1" x14ac:dyDescent="0.4">
      <c r="A24" s="12"/>
      <c r="B24" s="5" t="s">
        <v>10</v>
      </c>
      <c r="C24" s="5"/>
      <c r="D24" s="5"/>
      <c r="E24" s="5" t="s">
        <v>16</v>
      </c>
    </row>
    <row r="25" spans="1:5" ht="10.5" thickBot="1" x14ac:dyDescent="0.4">
      <c r="A25" s="46" t="s">
        <v>40</v>
      </c>
      <c r="B25" s="47"/>
      <c r="C25" s="47"/>
      <c r="D25" s="48"/>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74" t="s">
        <v>64</v>
      </c>
      <c r="B33" s="75"/>
      <c r="C33" s="75"/>
      <c r="D33" s="75"/>
      <c r="E33" s="76"/>
    </row>
    <row r="34" spans="1:5" ht="30.5" thickBot="1" x14ac:dyDescent="0.4">
      <c r="A34" s="29" t="s">
        <v>88</v>
      </c>
      <c r="B34" s="30" t="s">
        <v>89</v>
      </c>
      <c r="C34" s="30" t="s">
        <v>60</v>
      </c>
      <c r="D34" s="30" t="s">
        <v>90</v>
      </c>
      <c r="E34" s="30" t="s">
        <v>4</v>
      </c>
    </row>
    <row r="35" spans="1:5" ht="10.5" thickBot="1" x14ac:dyDescent="0.4">
      <c r="A35" s="31">
        <v>1</v>
      </c>
      <c r="B35" s="32">
        <v>2</v>
      </c>
      <c r="C35" s="32">
        <v>3</v>
      </c>
      <c r="D35" s="32">
        <v>4</v>
      </c>
      <c r="E35" s="32">
        <v>5</v>
      </c>
    </row>
    <row r="36" spans="1:5" ht="409.6" thickBot="1" x14ac:dyDescent="0.4">
      <c r="A36" s="23" t="str">
        <f>'PI skaičiuoklė'!B19</f>
        <v>2 straipsnis. 11 straipsnio pakeitimas 
Pakeisti 11 straipsnį ir jį išdėstyti taip: 
„11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Kolektyvinio investavimo subjektų įstatyme ir kituose finansų rinkų reguliavimo srities įstatymuose vadovams keliamus reikalavimus. Jeigu tarp investicinės bendrovės-valdytojos, veikiančios kaip tikrosios ūkinės bendrijos ar komanditinės ūkinės bendrijos, tikrųjų narių yra juridinių asmenų, investicinės bendrovės-valdytojos vadovams keliami reikalavimai taikomi tokių juridinių asmenų vadovams fiziniams asmenims.
2. Valdymo įmonės ar investicinės bendrovės-valdytojos vadovams ir investicinius sprendimus priimantiems asmenims taikomiems reikalavimams, taip pat kandidatūrų vertinimui bei informacijos apie šių asmenų kandidatūras ar šių asmenų paskyrimą pateikimo priežiūros institucijai tvarkai mutatis mutandis taikomos Kolektyvinio investavimo subjektų įstatymo 9 straipsnio 4–9 dalių nuostatos.“</v>
      </c>
      <c r="B36" s="4"/>
      <c r="C36" s="4"/>
      <c r="D36" s="4"/>
      <c r="E36" s="4"/>
    </row>
    <row r="37" spans="1:5" ht="10.5" thickBot="1" x14ac:dyDescent="0.4">
      <c r="A37" s="8" t="str">
        <f>'PI skaičiuoklė'!C20</f>
        <v>Informavimas priežiūros instituciją</v>
      </c>
      <c r="B37" s="4"/>
      <c r="C37" s="4"/>
      <c r="D37" s="4"/>
      <c r="E37" s="4"/>
    </row>
    <row r="38" spans="1:5" ht="10.5" thickBot="1" x14ac:dyDescent="0.4">
      <c r="A38" s="12"/>
      <c r="B38" s="5" t="s">
        <v>21</v>
      </c>
      <c r="C38" s="5">
        <v>0</v>
      </c>
      <c r="D38" s="5">
        <v>0</v>
      </c>
      <c r="E38" s="5">
        <f>+C38*D38</f>
        <v>0</v>
      </c>
    </row>
    <row r="39" spans="1:5" ht="10.5" thickBot="1" x14ac:dyDescent="0.4">
      <c r="A39" s="12"/>
      <c r="B39" s="5" t="s">
        <v>22</v>
      </c>
      <c r="C39" s="5">
        <v>0</v>
      </c>
      <c r="D39" s="5">
        <v>0</v>
      </c>
      <c r="E39" s="5">
        <f>+C39*D39</f>
        <v>0</v>
      </c>
    </row>
    <row r="40" spans="1:5" ht="10.5" thickBot="1" x14ac:dyDescent="0.4">
      <c r="A40" s="43" t="s">
        <v>36</v>
      </c>
      <c r="B40" s="44"/>
      <c r="C40" s="44"/>
      <c r="D40" s="45"/>
      <c r="E40" s="5">
        <f>SUM(E38:E39)</f>
        <v>0</v>
      </c>
    </row>
    <row r="41" spans="1:5" ht="10.5" thickBot="1" x14ac:dyDescent="0.4">
      <c r="A41" s="8" t="str">
        <f>'PI skaičiuoklė'!C21</f>
        <v>Veiksmas A2</v>
      </c>
      <c r="B41" s="4"/>
      <c r="C41" s="4"/>
      <c r="D41" s="4"/>
      <c r="E41" s="4"/>
    </row>
    <row r="42" spans="1:5" ht="10.5" thickBot="1" x14ac:dyDescent="0.4">
      <c r="A42" s="12"/>
      <c r="B42" s="5" t="s">
        <v>23</v>
      </c>
      <c r="C42" s="5">
        <v>0</v>
      </c>
      <c r="D42" s="5">
        <v>0</v>
      </c>
      <c r="E42" s="5">
        <f t="shared" ref="E42:E43" si="3">+C42*D42</f>
        <v>0</v>
      </c>
    </row>
    <row r="43" spans="1:5" ht="10.5" thickBot="1" x14ac:dyDescent="0.4">
      <c r="A43" s="12"/>
      <c r="B43" s="5" t="s">
        <v>24</v>
      </c>
      <c r="C43" s="5">
        <v>0</v>
      </c>
      <c r="D43" s="5">
        <v>0</v>
      </c>
      <c r="E43" s="5">
        <f t="shared" si="3"/>
        <v>0</v>
      </c>
    </row>
    <row r="44" spans="1:5" ht="10.5" thickBot="1" x14ac:dyDescent="0.4">
      <c r="A44" s="43" t="s">
        <v>37</v>
      </c>
      <c r="B44" s="44"/>
      <c r="C44" s="44"/>
      <c r="D44" s="45"/>
      <c r="E44" s="5">
        <f>SUM(E42:E43)</f>
        <v>0</v>
      </c>
    </row>
    <row r="45" spans="1:5" ht="10.5" thickBot="1" x14ac:dyDescent="0.4">
      <c r="A45" s="12"/>
      <c r="B45" s="5" t="s">
        <v>10</v>
      </c>
      <c r="C45" s="5"/>
      <c r="D45" s="5"/>
      <c r="E45" s="5" t="s">
        <v>91</v>
      </c>
    </row>
    <row r="46" spans="1:5" ht="10.5" thickBot="1" x14ac:dyDescent="0.4">
      <c r="A46" s="46" t="s">
        <v>38</v>
      </c>
      <c r="B46" s="47"/>
      <c r="C46" s="47"/>
      <c r="D46" s="48"/>
      <c r="E46" s="4">
        <f>SUM(E40,E44)</f>
        <v>0</v>
      </c>
    </row>
    <row r="47" spans="1:5" ht="20.5" thickBot="1" x14ac:dyDescent="0.4">
      <c r="A47" s="23" t="str">
        <f>'PI skaičiuoklė'!B24</f>
        <v>Straipsnis (-iai), punktas (-ai) ir įpareigojimas</v>
      </c>
      <c r="B47" s="4"/>
      <c r="C47" s="4"/>
      <c r="D47" s="4"/>
      <c r="E47" s="4"/>
    </row>
    <row r="48" spans="1:5" ht="10.5" thickBot="1" x14ac:dyDescent="0.4">
      <c r="A48" s="8" t="str">
        <f>'PI skaičiuoklė'!C25</f>
        <v>Veiksmas B1</v>
      </c>
      <c r="B48" s="4"/>
      <c r="C48" s="4"/>
      <c r="D48" s="4"/>
      <c r="E48" s="4"/>
    </row>
    <row r="49" spans="1:5" ht="10.5" thickBot="1" x14ac:dyDescent="0.4">
      <c r="A49" s="12"/>
      <c r="B49" s="5" t="s">
        <v>25</v>
      </c>
      <c r="C49" s="5">
        <v>0</v>
      </c>
      <c r="D49" s="5">
        <v>0</v>
      </c>
      <c r="E49" s="5">
        <f t="shared" ref="E49:E50" si="4">+C49*D49</f>
        <v>0</v>
      </c>
    </row>
    <row r="50" spans="1:5" ht="10.5" thickBot="1" x14ac:dyDescent="0.4">
      <c r="A50" s="12"/>
      <c r="B50" s="5" t="s">
        <v>26</v>
      </c>
      <c r="C50" s="5">
        <v>0</v>
      </c>
      <c r="D50" s="5">
        <v>0</v>
      </c>
      <c r="E50" s="5">
        <f t="shared" si="4"/>
        <v>0</v>
      </c>
    </row>
    <row r="51" spans="1:5" ht="10.5" thickBot="1" x14ac:dyDescent="0.4">
      <c r="A51" s="43" t="s">
        <v>39</v>
      </c>
      <c r="B51" s="44"/>
      <c r="C51" s="44"/>
      <c r="D51" s="45"/>
      <c r="E51" s="5">
        <f>SUM(E49:E50)</f>
        <v>0</v>
      </c>
    </row>
    <row r="52" spans="1:5" ht="10.5" thickBot="1" x14ac:dyDescent="0.4">
      <c r="A52" s="8" t="str">
        <f>'PI skaičiuoklė'!C26</f>
        <v>Veiksmas B2</v>
      </c>
      <c r="B52" s="4"/>
      <c r="C52" s="4"/>
      <c r="D52" s="4"/>
      <c r="E52" s="4"/>
    </row>
    <row r="53" spans="1:5" ht="10.5" thickBot="1" x14ac:dyDescent="0.4">
      <c r="A53" s="12"/>
      <c r="B53" s="5" t="s">
        <v>27</v>
      </c>
      <c r="C53" s="5">
        <v>0</v>
      </c>
      <c r="D53" s="5">
        <v>0</v>
      </c>
      <c r="E53" s="5">
        <f t="shared" ref="E53:E54" si="5">+C53*D53</f>
        <v>0</v>
      </c>
    </row>
    <row r="54" spans="1:5" ht="10.5" thickBot="1" x14ac:dyDescent="0.4">
      <c r="A54" s="12"/>
      <c r="B54" s="5" t="s">
        <v>28</v>
      </c>
      <c r="C54" s="5">
        <v>0</v>
      </c>
      <c r="D54" s="5">
        <v>0</v>
      </c>
      <c r="E54" s="5">
        <f t="shared" si="5"/>
        <v>0</v>
      </c>
    </row>
    <row r="55" spans="1:5" ht="10.5" thickBot="1" x14ac:dyDescent="0.4">
      <c r="A55" s="43" t="s">
        <v>41</v>
      </c>
      <c r="B55" s="44"/>
      <c r="C55" s="44"/>
      <c r="D55" s="45"/>
      <c r="E55" s="5">
        <f>SUM(E53:E54)</f>
        <v>0</v>
      </c>
    </row>
    <row r="56" spans="1:5" ht="10.5" thickBot="1" x14ac:dyDescent="0.4">
      <c r="A56" s="12"/>
      <c r="B56" s="5" t="s">
        <v>10</v>
      </c>
      <c r="C56" s="5"/>
      <c r="D56" s="5"/>
      <c r="E56" s="5" t="s">
        <v>16</v>
      </c>
    </row>
    <row r="57" spans="1:5" ht="10.5" thickBot="1" x14ac:dyDescent="0.4">
      <c r="A57" s="46" t="s">
        <v>40</v>
      </c>
      <c r="B57" s="47"/>
      <c r="C57" s="47"/>
      <c r="D57" s="48"/>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56"/>
  <sheetViews>
    <sheetView zoomScale="85" zoomScaleNormal="85" workbookViewId="0">
      <selection sqref="A1:C1"/>
    </sheetView>
  </sheetViews>
  <sheetFormatPr defaultColWidth="8.7265625" defaultRowHeight="10" x14ac:dyDescent="0.35"/>
  <cols>
    <col min="1" max="1" width="39" style="1" customWidth="1"/>
    <col min="2" max="2" width="30.1796875" style="1" customWidth="1"/>
    <col min="3" max="3" width="24.54296875" style="1" customWidth="1"/>
    <col min="4" max="16384" width="8.7265625" style="1"/>
  </cols>
  <sheetData>
    <row r="1" spans="1:3" ht="21" customHeight="1" thickBot="1" x14ac:dyDescent="0.4">
      <c r="A1" s="49" t="s">
        <v>92</v>
      </c>
      <c r="B1" s="50"/>
      <c r="C1" s="51"/>
    </row>
    <row r="2" spans="1:3" ht="26.5" customHeight="1" thickBot="1" x14ac:dyDescent="0.4">
      <c r="A2" s="29" t="s">
        <v>87</v>
      </c>
      <c r="B2" s="30" t="s">
        <v>42</v>
      </c>
      <c r="C2" s="30" t="s">
        <v>43</v>
      </c>
    </row>
    <row r="3" spans="1:3" ht="11.25" customHeight="1" thickBot="1" x14ac:dyDescent="0.4">
      <c r="A3" s="31">
        <v>1</v>
      </c>
      <c r="B3" s="32">
        <v>2</v>
      </c>
      <c r="C3" s="32">
        <v>3</v>
      </c>
    </row>
    <row r="4" spans="1:3" ht="30.75" customHeight="1" thickBot="1" x14ac:dyDescent="0.4">
      <c r="A4" s="23" t="str">
        <f>'PI skaičiuoklė'!B6</f>
        <v>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ir kituose teisės aktuose vadovams keliamus reikalavimus.
2. Valdymo įmonės ir investicinės bendrovės-valdytojos vadovai ir investicinius sprendimus priimantys asmenys turi būti nepriekaištingos reputacijos ir turėti kvalifikaciją ir darbo patirtį, leidžiančias tinkamai eiti pareigas. Vertinant vadovų ir investicinius sprendimus priimančių asmenų reputaciją mutatis mutandis taikomos Finansinių priemonių rinkų įstatymo 3 straipsnio 41 dalies nuostatos. Vadovų ir investicinius sprendimus priimančių asmenų kvalifikacija ir darbo patirtis vertinamos atsižvelgiant į asmens išsilavinimo lygį ir pobūdį, kvalifikacijos kėlimą, profesinės veiklos ar darbo patirties pobūdį ir trukmę bei į kitus veiksnius, kurie gali turėti įtakos asmens kvalifikacijai ir patirčiai. Vadovų ir investicinius sprendimus priimančių asmenų reputacijos, kvalifikacijos ir darbo patirties reikalavimai vertinami priežiūros institucijos teisės aktų nustatyta tvarka. Jeigu tarp investicinės bendrovės-valdytojos, veikiančios kaip tikroji ūkinė bendrija ar komanditinė ūkinė bendrija, tikrųjų narių yra juridinių asmenų, šioje dalyje nustatyti reikalavimai taikomi tokių juridinių asmenų vadovams – fiziniams asmenims.
3. Valdymo įmonė ar investicinė bendrovė-valdytoja privalo priežiūros institucijai iš anksto pranešti apie visus būsimus valdymo įmonės ar investicinės bendrovės-valdytojos vadovų ir investicinius sprendimus priimančių asmenų pasikeitimus ir kartu pateikti informaciją, reikalingą įvertinti, ar išrinkti arba planuojami rinkti vadovai atitinka šio straipsnio 2 dalyje nustatytus reputacijos, kvalifikacijos ir darbo patirties reikalavimus.
4. Išrinkti valdymo įmonės ar investicinės bendrovės-valdytojos vadovai gali pradėti eiti pareigas tik po to, kai priežiūros institucija pritaria jų kandidatūroms.
5. Priežiūros institucija turi teisę nepritarti išrinktų vadovų kandidatūroms, jeigu jie neatitinka šio straipsnio 2 dalyje nustatytų reputacijos, kvalifikacijos ir darbo patirties reikalavimų arba yra kitų objektyvių pagrindų manyti, kad planuojami vadovų pasikeitimai kelia grėsmę tinkamam ir skaidriam valdymo įmonės ir (ar) kolektyvinio investavimo subjekto valdymui.
6. Priežiūros institucija priima sprendimą dėl vadovų kandidatūrų tinkamumo ne vėliau kaip per 30 darbo dienų nuo visų reikalingų dokumentų gavimo dienos. Jeigu priežiūros institucija pareikalauja papildomų dokumentų ar informacijos, reikalingų sprendimui priimti, kreipiasi dėl informacijos pateikimo į kompetentingas institucijas arba papildomą informaciją pateikia išankstinio pritarimo prašantis asmuo, 30 darbo dienų terminas sprendimui priimti skaičiuojamas nuo papildomos informacijos gavimo dienos.
7. Priežiūros institucija priima sprendimą dėl iš naujo išrinktų vadovų kandidatūrų tinkamumo ne vėliau kaip per 30 darbo dienų nuo visų reikalingų dokumentų gavimo dienos.</v>
      </c>
      <c r="B4" s="4"/>
      <c r="C4" s="4"/>
    </row>
    <row r="5" spans="1:3" ht="10.5" thickBot="1" x14ac:dyDescent="0.4">
      <c r="A5" s="8" t="str">
        <f>'PI skaičiuoklė'!C7</f>
        <v>Informavimas priežiūros instituciją</v>
      </c>
      <c r="B5" s="4"/>
      <c r="C5" s="4"/>
    </row>
    <row r="6" spans="1:3" ht="10.5" thickBot="1" x14ac:dyDescent="0.4">
      <c r="A6" s="12"/>
      <c r="B6" s="5" t="s">
        <v>21</v>
      </c>
      <c r="C6" s="5">
        <v>0</v>
      </c>
    </row>
    <row r="7" spans="1:3" ht="10.5" thickBot="1" x14ac:dyDescent="0.4">
      <c r="A7" s="12"/>
      <c r="B7" s="5" t="s">
        <v>22</v>
      </c>
      <c r="C7" s="5">
        <v>0</v>
      </c>
    </row>
    <row r="8" spans="1:3" ht="12" customHeight="1" thickBot="1" x14ac:dyDescent="0.4">
      <c r="A8" s="43" t="s">
        <v>44</v>
      </c>
      <c r="B8" s="45"/>
      <c r="C8" s="5">
        <f>SUM(C6:C7)</f>
        <v>0</v>
      </c>
    </row>
    <row r="9" spans="1:3" ht="10.5" thickBot="1" x14ac:dyDescent="0.4">
      <c r="A9" s="8" t="str">
        <f>'PI skaičiuoklė'!C8</f>
        <v>Veiksmas A2</v>
      </c>
      <c r="B9" s="4"/>
      <c r="C9" s="4"/>
    </row>
    <row r="10" spans="1:3" ht="10.5" thickBot="1" x14ac:dyDescent="0.4">
      <c r="A10" s="12"/>
      <c r="B10" s="5" t="s">
        <v>23</v>
      </c>
      <c r="C10" s="5">
        <v>0</v>
      </c>
    </row>
    <row r="11" spans="1:3" ht="10.5" thickBot="1" x14ac:dyDescent="0.4">
      <c r="A11" s="12"/>
      <c r="B11" s="5" t="s">
        <v>24</v>
      </c>
      <c r="C11" s="5">
        <v>0</v>
      </c>
    </row>
    <row r="12" spans="1:3" ht="19" customHeight="1" thickBot="1" x14ac:dyDescent="0.4">
      <c r="A12" s="43" t="s">
        <v>45</v>
      </c>
      <c r="B12" s="45"/>
      <c r="C12" s="5">
        <f>SUM(C10:C11)</f>
        <v>0</v>
      </c>
    </row>
    <row r="13" spans="1:3" ht="10.5" thickBot="1" x14ac:dyDescent="0.4">
      <c r="A13" s="12"/>
      <c r="B13" s="5" t="s">
        <v>10</v>
      </c>
      <c r="C13" s="5"/>
    </row>
    <row r="14" spans="1:3" ht="15" customHeight="1" thickBot="1" x14ac:dyDescent="0.4">
      <c r="A14" s="46" t="s">
        <v>46</v>
      </c>
      <c r="B14" s="48"/>
      <c r="C14" s="34">
        <f>SUM(C8,C12)</f>
        <v>0</v>
      </c>
    </row>
    <row r="15" spans="1:3" ht="11.5" customHeight="1" thickBot="1" x14ac:dyDescent="0.4">
      <c r="A15" s="23" t="str">
        <f>'PI skaičiuoklė'!B11</f>
        <v>Straipsnis (-iai), punktas (-ai) ir įpareigojimas</v>
      </c>
      <c r="B15" s="4"/>
      <c r="C15" s="4"/>
    </row>
    <row r="16" spans="1:3" ht="10.5" thickBot="1" x14ac:dyDescent="0.4">
      <c r="A16" s="8" t="str">
        <f>'PI skaičiuoklė'!C12</f>
        <v>Veiksmas B1</v>
      </c>
      <c r="B16" s="4"/>
      <c r="C16" s="4"/>
    </row>
    <row r="17" spans="1:3" ht="10.5" thickBot="1" x14ac:dyDescent="0.4">
      <c r="A17" s="35"/>
      <c r="B17" s="5" t="s">
        <v>25</v>
      </c>
      <c r="C17" s="5">
        <v>0</v>
      </c>
    </row>
    <row r="18" spans="1:3" ht="10.5" thickBot="1" x14ac:dyDescent="0.4">
      <c r="A18" s="12"/>
      <c r="B18" s="5" t="s">
        <v>26</v>
      </c>
      <c r="C18" s="5">
        <v>0</v>
      </c>
    </row>
    <row r="19" spans="1:3" ht="15" customHeight="1" thickBot="1" x14ac:dyDescent="0.4">
      <c r="A19" s="43" t="s">
        <v>47</v>
      </c>
      <c r="B19" s="45"/>
      <c r="C19" s="5">
        <f>SUM(C17:C18)</f>
        <v>0</v>
      </c>
    </row>
    <row r="20" spans="1:3" ht="10.5" thickBot="1" x14ac:dyDescent="0.4">
      <c r="A20" s="8" t="str">
        <f>'PI skaičiuoklė'!C13</f>
        <v>Veiksmas B2</v>
      </c>
      <c r="B20" s="4"/>
      <c r="C20" s="4"/>
    </row>
    <row r="21" spans="1:3" ht="10.5" thickBot="1" x14ac:dyDescent="0.4">
      <c r="A21" s="12"/>
      <c r="B21" s="5" t="s">
        <v>27</v>
      </c>
      <c r="C21" s="5">
        <v>0</v>
      </c>
    </row>
    <row r="22" spans="1:3" ht="10.5" thickBot="1" x14ac:dyDescent="0.4">
      <c r="A22" s="12"/>
      <c r="B22" s="5" t="s">
        <v>28</v>
      </c>
      <c r="C22" s="5">
        <v>0</v>
      </c>
    </row>
    <row r="23" spans="1:3" ht="16.5" customHeight="1" thickBot="1" x14ac:dyDescent="0.4">
      <c r="A23" s="43" t="s">
        <v>48</v>
      </c>
      <c r="B23" s="45"/>
      <c r="C23" s="5">
        <f>SUM(C21:C22)</f>
        <v>0</v>
      </c>
    </row>
    <row r="24" spans="1:3" ht="10.5" thickBot="1" x14ac:dyDescent="0.4">
      <c r="A24" s="12"/>
      <c r="B24" s="5" t="s">
        <v>10</v>
      </c>
      <c r="C24" s="5" t="s">
        <v>10</v>
      </c>
    </row>
    <row r="25" spans="1:3" ht="15" customHeight="1" thickBot="1" x14ac:dyDescent="0.4">
      <c r="A25" s="46" t="s">
        <v>49</v>
      </c>
      <c r="B25" s="48"/>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52" t="s">
        <v>93</v>
      </c>
      <c r="B32" s="53"/>
      <c r="C32" s="54"/>
    </row>
    <row r="33" spans="1:3" ht="30" customHeight="1" thickBot="1" x14ac:dyDescent="0.4">
      <c r="A33" s="29" t="s">
        <v>88</v>
      </c>
      <c r="B33" s="30" t="s">
        <v>42</v>
      </c>
      <c r="C33" s="30" t="s">
        <v>43</v>
      </c>
    </row>
    <row r="34" spans="1:3" ht="10.5" thickBot="1" x14ac:dyDescent="0.4">
      <c r="A34" s="31">
        <v>1</v>
      </c>
      <c r="B34" s="32">
        <v>2</v>
      </c>
      <c r="C34" s="32">
        <v>3</v>
      </c>
    </row>
    <row r="35" spans="1:3" ht="27.75" customHeight="1" thickBot="1" x14ac:dyDescent="0.4">
      <c r="A35" s="23" t="str">
        <f>'PI skaičiuoklė'!B19</f>
        <v>2 straipsnis. 11 straipsnio pakeitimas 
Pakeisti 11 straipsnį ir jį išdėstyti taip: 
„11 straipsnis. Valdymo įmonės ir investicinės bendrovės-valdytojos valdymas, vadovai ir investicinius sprendimus priimantys asmenys
1. Valdymo įmonėje ir investicinėje bendrovėje-valdytojoje turi būti sudaroma valdyba ir išrenkamas bendrovės vadovas. Šis reikalavimas netaikomas investicinėms bendrovėms-valdytojoms, kurių teisinė forma yra tikroji ūkinė bendrija ar komanditinė ūkinė bendrija. Investicinių bendrovių-valdytojų, kurių teisinė forma yra tikroji ūkinė bendrija ar komanditinė ūkinė bendrija, tikrieji nariai turi atitikti šiame įstatyme, Kolektyvinio investavimo subjektų įstatyme ir kituose finansų rinkų reguliavimo srities įstatymuose vadovams keliamus reikalavimus. Jeigu tarp investicinės bendrovės-valdytojos, veikiančios kaip tikrosios ūkinės bendrijos ar komanditinės ūkinės bendrijos, tikrųjų narių yra juridinių asmenų, investicinės bendrovės-valdytojos vadovams keliami reikalavimai taikomi tokių juridinių asmenų vadovams fiziniams asmenims.
2. Valdymo įmonės ar investicinės bendrovės-valdytojos vadovams ir investicinius sprendimus priimantiems asmenims taikomiems reikalavimams, taip pat kandidatūrų vertinimui bei informacijos apie šių asmenų kandidatūras ar šių asmenų paskyrimą pateikimo priežiūros institucijai tvarkai mutatis mutandis taikomos Kolektyvinio investavimo subjektų įstatymo 9 straipsnio 4–9 dalių nuostatos.“</v>
      </c>
      <c r="B35" s="4"/>
      <c r="C35" s="4"/>
    </row>
    <row r="36" spans="1:3" ht="10.5" thickBot="1" x14ac:dyDescent="0.4">
      <c r="A36" s="8" t="str">
        <f>'PI skaičiuoklė'!C20</f>
        <v>Informavimas priežiūros instituciją</v>
      </c>
      <c r="B36" s="4"/>
      <c r="C36" s="4"/>
    </row>
    <row r="37" spans="1:3" ht="10.5" thickBot="1" x14ac:dyDescent="0.4">
      <c r="A37" s="12"/>
      <c r="B37" s="5" t="s">
        <v>21</v>
      </c>
      <c r="C37" s="5">
        <v>0</v>
      </c>
    </row>
    <row r="38" spans="1:3" ht="10.5" thickBot="1" x14ac:dyDescent="0.4">
      <c r="A38" s="12"/>
      <c r="B38" s="5" t="s">
        <v>22</v>
      </c>
      <c r="C38" s="5">
        <v>0</v>
      </c>
    </row>
    <row r="39" spans="1:3" ht="10.5" thickBot="1" x14ac:dyDescent="0.4">
      <c r="A39" s="43" t="s">
        <v>44</v>
      </c>
      <c r="B39" s="45"/>
      <c r="C39" s="5">
        <f>SUM(C37:C38)</f>
        <v>0</v>
      </c>
    </row>
    <row r="40" spans="1:3" ht="10.5" thickBot="1" x14ac:dyDescent="0.4">
      <c r="A40" s="8" t="str">
        <f>'PI skaičiuoklė'!C21</f>
        <v>Veiksmas A2</v>
      </c>
      <c r="B40" s="4"/>
      <c r="C40" s="4"/>
    </row>
    <row r="41" spans="1:3" ht="10.5" thickBot="1" x14ac:dyDescent="0.4">
      <c r="A41" s="12"/>
      <c r="B41" s="5" t="s">
        <v>23</v>
      </c>
      <c r="C41" s="5">
        <v>0</v>
      </c>
    </row>
    <row r="42" spans="1:3" ht="10.5" thickBot="1" x14ac:dyDescent="0.4">
      <c r="A42" s="12"/>
      <c r="B42" s="5" t="s">
        <v>24</v>
      </c>
      <c r="C42" s="5">
        <v>0</v>
      </c>
    </row>
    <row r="43" spans="1:3" ht="10.5" thickBot="1" x14ac:dyDescent="0.4">
      <c r="A43" s="43" t="s">
        <v>45</v>
      </c>
      <c r="B43" s="45"/>
      <c r="C43" s="5">
        <f>SUM(C41:C42)</f>
        <v>0</v>
      </c>
    </row>
    <row r="44" spans="1:3" ht="10.5" thickBot="1" x14ac:dyDescent="0.4">
      <c r="A44" s="12"/>
      <c r="B44" s="5" t="s">
        <v>10</v>
      </c>
      <c r="C44" s="5"/>
    </row>
    <row r="45" spans="1:3" ht="10.5" thickBot="1" x14ac:dyDescent="0.4">
      <c r="A45" s="46" t="s">
        <v>46</v>
      </c>
      <c r="B45" s="48"/>
      <c r="C45" s="34">
        <f>SUM(C39,C43)</f>
        <v>0</v>
      </c>
    </row>
    <row r="46" spans="1:3" ht="10.5" thickBot="1" x14ac:dyDescent="0.4">
      <c r="A46" s="23" t="str">
        <f>'PI skaičiuoklė'!B24</f>
        <v>Straipsnis (-iai), punktas (-ai) ir įpareigojimas</v>
      </c>
      <c r="B46" s="4"/>
      <c r="C46" s="4"/>
    </row>
    <row r="47" spans="1:3" ht="10.5" thickBot="1" x14ac:dyDescent="0.4">
      <c r="A47" s="8" t="str">
        <f>'PI skaičiuoklė'!C25</f>
        <v>Veiksmas B1</v>
      </c>
      <c r="B47" s="4"/>
      <c r="C47" s="4"/>
    </row>
    <row r="48" spans="1:3" ht="10.5" thickBot="1" x14ac:dyDescent="0.4">
      <c r="A48" s="35"/>
      <c r="B48" s="5" t="s">
        <v>25</v>
      </c>
      <c r="C48" s="5">
        <v>0</v>
      </c>
    </row>
    <row r="49" spans="1:3" ht="10.5" thickBot="1" x14ac:dyDescent="0.4">
      <c r="A49" s="12"/>
      <c r="B49" s="5" t="s">
        <v>26</v>
      </c>
      <c r="C49" s="5">
        <v>0</v>
      </c>
    </row>
    <row r="50" spans="1:3" ht="10.5" thickBot="1" x14ac:dyDescent="0.4">
      <c r="A50" s="43" t="s">
        <v>47</v>
      </c>
      <c r="B50" s="45"/>
      <c r="C50" s="5">
        <f>SUM(C48:C49)</f>
        <v>0</v>
      </c>
    </row>
    <row r="51" spans="1:3" ht="10.5" thickBot="1" x14ac:dyDescent="0.4">
      <c r="A51" s="8" t="str">
        <f>'PI skaičiuoklė'!C26</f>
        <v>Veiksmas B2</v>
      </c>
      <c r="B51" s="4"/>
      <c r="C51" s="4"/>
    </row>
    <row r="52" spans="1:3" ht="10.5" thickBot="1" x14ac:dyDescent="0.4">
      <c r="A52" s="12"/>
      <c r="B52" s="5" t="s">
        <v>27</v>
      </c>
      <c r="C52" s="5">
        <v>0</v>
      </c>
    </row>
    <row r="53" spans="1:3" ht="10.5" thickBot="1" x14ac:dyDescent="0.4">
      <c r="A53" s="12"/>
      <c r="B53" s="5" t="s">
        <v>28</v>
      </c>
      <c r="C53" s="5">
        <v>0</v>
      </c>
    </row>
    <row r="54" spans="1:3" ht="10.5" thickBot="1" x14ac:dyDescent="0.4">
      <c r="A54" s="43" t="s">
        <v>48</v>
      </c>
      <c r="B54" s="45"/>
      <c r="C54" s="5">
        <f>SUM(C52:C53)</f>
        <v>0</v>
      </c>
    </row>
    <row r="55" spans="1:3" ht="10.5" thickBot="1" x14ac:dyDescent="0.4">
      <c r="A55" s="12"/>
      <c r="B55" s="5" t="s">
        <v>10</v>
      </c>
      <c r="C55" s="5" t="s">
        <v>10</v>
      </c>
    </row>
    <row r="56" spans="1:3" ht="10.5" thickBot="1" x14ac:dyDescent="0.4">
      <c r="A56" s="46" t="s">
        <v>49</v>
      </c>
      <c r="B56" s="48"/>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2026-09-18T07:32:51Z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