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lrvk-my.sharepoint.com/personal/regina_kiseliene_lrv_lt/Documents/Darbalaukis/"/>
    </mc:Choice>
  </mc:AlternateContent>
  <xr:revisionPtr revIDLastSave="0" documentId="8_{FA35E9E2-1240-4B89-8979-2950343869F7}" xr6:coauthVersionLast="47" xr6:coauthVersionMax="47" xr10:uidLastSave="{00000000-0000-0000-0000-000000000000}"/>
  <bookViews>
    <workbookView xWindow="-110" yWindow="-110" windowWidth="25820" windowHeight="13900" xr2:uid="{00000000-000D-0000-FFFF-FFFF00000000}"/>
  </bookViews>
  <sheets>
    <sheet name="PI skaičiuoklė" sheetId="10" r:id="rId1"/>
    <sheet name="Išlaidos darbuotojams" sheetId="15" r:id="rId2"/>
    <sheet name="Išlaidos investicijoms" sheetId="14" r:id="rId3"/>
    <sheet name="Išlaidos medžiagoms" sheetId="12" r:id="rId4"/>
    <sheet name="Išlaidos paslaugoms" sheetId="11" r:id="rId5"/>
  </sheets>
  <definedNames>
    <definedName name="_xlnm.Print_Area" localSheetId="1">'Išlaidos darbuotojams'!$A$1:$G$61</definedName>
    <definedName name="_xlnm.Print_Area" localSheetId="2">'Išlaidos investicijoms'!$A$1:$D$56</definedName>
    <definedName name="_xlnm.Print_Area" localSheetId="0">'PI skaičiuoklė'!$A$1:$L$33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35" i="15" l="1"/>
  <c r="A36" i="11"/>
  <c r="C37" i="11"/>
  <c r="G11" i="15"/>
  <c r="D41" i="10"/>
  <c r="D42" i="10" s="1"/>
  <c r="A6" i="11" s="1"/>
  <c r="C6" i="11" s="1"/>
  <c r="C8" i="11" s="1"/>
  <c r="C14" i="11" s="1"/>
  <c r="C41" i="10"/>
  <c r="A5" i="15"/>
  <c r="I23" i="10"/>
  <c r="I22" i="10"/>
  <c r="H23" i="10"/>
  <c r="H22" i="10"/>
  <c r="H21" i="10"/>
  <c r="F22" i="10"/>
  <c r="F21" i="10"/>
  <c r="G44" i="15"/>
  <c r="F23" i="10" s="1"/>
  <c r="D39" i="14"/>
  <c r="A4" i="15"/>
  <c r="A36" i="12"/>
  <c r="C56" i="11"/>
  <c r="C54" i="11"/>
  <c r="C50" i="11"/>
  <c r="C43" i="11"/>
  <c r="C25" i="11"/>
  <c r="C23" i="11"/>
  <c r="C19" i="11"/>
  <c r="C12" i="11"/>
  <c r="E57" i="12"/>
  <c r="E55" i="12"/>
  <c r="E51" i="12"/>
  <c r="E44" i="12"/>
  <c r="E25" i="12"/>
  <c r="E23" i="12"/>
  <c r="E19" i="12"/>
  <c r="I12" i="10" s="1"/>
  <c r="E14" i="12"/>
  <c r="E12" i="12"/>
  <c r="E8" i="12"/>
  <c r="H12" i="10"/>
  <c r="H13" i="10"/>
  <c r="I13" i="10"/>
  <c r="D51" i="14"/>
  <c r="D50" i="14"/>
  <c r="D52" i="14" s="1"/>
  <c r="D47" i="14"/>
  <c r="D46" i="14"/>
  <c r="D36" i="14"/>
  <c r="D35" i="14"/>
  <c r="D37" i="14" s="1"/>
  <c r="D22" i="14"/>
  <c r="D21" i="14"/>
  <c r="D18" i="14"/>
  <c r="D17" i="14"/>
  <c r="D11" i="14"/>
  <c r="D10" i="14"/>
  <c r="D12" i="14" s="1"/>
  <c r="D7" i="14"/>
  <c r="D6" i="14"/>
  <c r="D8" i="14" s="1"/>
  <c r="D14" i="14" s="1"/>
  <c r="C39" i="11" l="1"/>
  <c r="C45" i="11" s="1"/>
  <c r="J22" i="10"/>
  <c r="K22" i="10" s="1"/>
  <c r="J23" i="10"/>
  <c r="K23" i="10" s="1"/>
  <c r="D23" i="14"/>
  <c r="G13" i="10" s="1"/>
  <c r="D48" i="14"/>
  <c r="D54" i="14" s="1"/>
  <c r="D19" i="14"/>
  <c r="G12" i="10" s="1"/>
  <c r="I21" i="10"/>
  <c r="H8" i="10"/>
  <c r="A51" i="11"/>
  <c r="A47" i="11"/>
  <c r="A46" i="11"/>
  <c r="A40" i="11"/>
  <c r="A35" i="11"/>
  <c r="A20" i="11"/>
  <c r="A16" i="11"/>
  <c r="A15" i="11"/>
  <c r="A9" i="11"/>
  <c r="A5" i="11"/>
  <c r="A4" i="11"/>
  <c r="A52" i="12"/>
  <c r="A48" i="12"/>
  <c r="A47" i="12"/>
  <c r="A41" i="12"/>
  <c r="A37" i="12"/>
  <c r="A20" i="12"/>
  <c r="A16" i="12"/>
  <c r="A15" i="12"/>
  <c r="A9" i="12"/>
  <c r="A5" i="12"/>
  <c r="A4" i="12"/>
  <c r="A49" i="14"/>
  <c r="A45" i="14"/>
  <c r="A53" i="15"/>
  <c r="A48" i="15"/>
  <c r="A41" i="15"/>
  <c r="A36" i="15"/>
  <c r="A22" i="15"/>
  <c r="A17" i="15"/>
  <c r="A16" i="15"/>
  <c r="A15" i="14"/>
  <c r="A20" i="14"/>
  <c r="I27" i="10"/>
  <c r="E54" i="12"/>
  <c r="E53" i="12"/>
  <c r="H27" i="10" s="1"/>
  <c r="E50" i="12"/>
  <c r="E49" i="12"/>
  <c r="E43" i="12"/>
  <c r="E42" i="12"/>
  <c r="E39" i="12"/>
  <c r="E38" i="12"/>
  <c r="G55" i="15"/>
  <c r="G54" i="15"/>
  <c r="G50" i="15"/>
  <c r="G49" i="15"/>
  <c r="I20" i="10" l="1"/>
  <c r="G57" i="15"/>
  <c r="D41" i="14"/>
  <c r="D43" i="14" s="1"/>
  <c r="G45" i="15"/>
  <c r="G52" i="15"/>
  <c r="G58" i="15" s="1"/>
  <c r="F26" i="10" s="1"/>
  <c r="E40" i="12"/>
  <c r="E46" i="12" s="1"/>
  <c r="G40" i="15"/>
  <c r="D25" i="14"/>
  <c r="G20" i="10"/>
  <c r="I26" i="10"/>
  <c r="F27" i="10"/>
  <c r="G27" i="10"/>
  <c r="G24" i="15"/>
  <c r="G23" i="15"/>
  <c r="G26" i="15" s="1"/>
  <c r="F13" i="10" s="1"/>
  <c r="J13" i="10" s="1"/>
  <c r="K13" i="10" s="1"/>
  <c r="G19" i="15"/>
  <c r="G18" i="15"/>
  <c r="G12" i="15"/>
  <c r="G14" i="15"/>
  <c r="G7" i="15"/>
  <c r="G6" i="15"/>
  <c r="E22" i="12"/>
  <c r="E21" i="12"/>
  <c r="E18" i="12"/>
  <c r="E17" i="12"/>
  <c r="E11" i="12"/>
  <c r="E10" i="12"/>
  <c r="E7" i="12"/>
  <c r="E6" i="12"/>
  <c r="I8" i="10"/>
  <c r="G46" i="15" l="1"/>
  <c r="G9" i="15"/>
  <c r="G15" i="15" s="1"/>
  <c r="G21" i="15"/>
  <c r="H20" i="10"/>
  <c r="F20" i="10"/>
  <c r="J27" i="10"/>
  <c r="K27" i="10" s="1"/>
  <c r="H26" i="10"/>
  <c r="G26" i="10"/>
  <c r="I7" i="10"/>
  <c r="F8" i="10"/>
  <c r="F7" i="10" l="1"/>
  <c r="F12" i="10"/>
  <c r="J12" i="10" s="1"/>
  <c r="K12" i="10" s="1"/>
  <c r="L15" i="10" s="1"/>
  <c r="G27" i="15"/>
  <c r="J26" i="10"/>
  <c r="K26" i="10" s="1"/>
  <c r="J20" i="10"/>
  <c r="K20" i="10" s="1"/>
  <c r="J21" i="10"/>
  <c r="K21" i="10" s="1"/>
  <c r="H7" i="10"/>
  <c r="G7" i="10"/>
  <c r="G8" i="10"/>
  <c r="L24" i="10" l="1"/>
  <c r="J7" i="10"/>
  <c r="K7" i="10" s="1"/>
  <c r="J8" i="10"/>
  <c r="K8" i="10" s="1"/>
  <c r="L29" i="10"/>
  <c r="L31" i="10" l="1"/>
  <c r="L10" i="10"/>
  <c r="L17" i="10" s="1"/>
  <c r="L32" i="10" l="1"/>
</calcChain>
</file>

<file path=xl/sharedStrings.xml><?xml version="1.0" encoding="utf-8"?>
<sst xmlns="http://schemas.openxmlformats.org/spreadsheetml/2006/main" count="247" uniqueCount="119">
  <si>
    <t>Eil. Nr. </t>
  </si>
  <si>
    <t>Tikslinė grupė (T) (ūkio subjektų skaičius, vnt.)</t>
  </si>
  <si>
    <t>Išlaidos darbuotojams (D), Eur</t>
  </si>
  <si>
    <t>Išlaidos investicijoms (I), Eur</t>
  </si>
  <si>
    <t>Išlaidos medžiagoms (M), Eur</t>
  </si>
  <si>
    <t>1.</t>
  </si>
  <si>
    <t>1.1. </t>
  </si>
  <si>
    <t>1.1.1.</t>
  </si>
  <si>
    <t>1.1.2.</t>
  </si>
  <si>
    <t>...</t>
  </si>
  <si>
    <t> 1.2.</t>
  </si>
  <si>
    <t>1.2.1.</t>
  </si>
  <si>
    <t>Veiksmas B1</t>
  </si>
  <si>
    <t>1.2.2.</t>
  </si>
  <si>
    <t>Veiksmas B2</t>
  </si>
  <si>
    <t>....</t>
  </si>
  <si>
    <t xml:space="preserve">Darbuotojas </t>
  </si>
  <si>
    <t>Darbuotojų skaičius, vnt.</t>
  </si>
  <si>
    <t>Veiksmo atlikimo dažnis per metus</t>
  </si>
  <si>
    <t>A1.1</t>
  </si>
  <si>
    <t>A1.2</t>
  </si>
  <si>
    <t>A2.1</t>
  </si>
  <si>
    <t>A2.2</t>
  </si>
  <si>
    <t>B1.1</t>
  </si>
  <si>
    <t>B1.2</t>
  </si>
  <si>
    <t>B2.1</t>
  </si>
  <si>
    <t>B2.2</t>
  </si>
  <si>
    <t>Objektas</t>
  </si>
  <si>
    <t>Iš viso išlaidų investicijoms pagal veiksmą A1</t>
  </si>
  <si>
    <t>Iš viso išlaidų investicijoms pagal veiksmą A2</t>
  </si>
  <si>
    <t>Iš viso išlaidų investicijoms pagal įpareigojimą A</t>
  </si>
  <si>
    <t>Iš viso išlaidų investicijoms pagal veiksmą B1</t>
  </si>
  <si>
    <t>Iš viso išlaidų investicijoms pagal veiksmą B2</t>
  </si>
  <si>
    <t>Iš viso išlaidų investicijoms pagal įpareigojimą B</t>
  </si>
  <si>
    <t>Iš viso išlaidų medžiagoms pagal veiksmą A1</t>
  </si>
  <si>
    <t>Iš viso išlaidų medžiagoms pagal veiksmą A2</t>
  </si>
  <si>
    <t>Iš viso išlaidų medžiagoms pagal įpareigojimą A</t>
  </si>
  <si>
    <t>Iš viso išlaidų medžiagoms pagal veiksmą B1</t>
  </si>
  <si>
    <t>Iš viso išlaidų medžiagoms pagal įpareigojimą B</t>
  </si>
  <si>
    <t>Iš viso išlaidų medžiagoms pagal veiksmą B2</t>
  </si>
  <si>
    <t>Iš išorės įsigyjamos paslaugos (darbai)</t>
  </si>
  <si>
    <t>Paslaugų (darbų) kaina (E), Eur</t>
  </si>
  <si>
    <t>Iš viso išlaidų iš išorės įsigyjamoms paslaugoms (darbams) pagal veiksmą A1</t>
  </si>
  <si>
    <t>Iš viso išlaidų iš išorės įsigyjamoms paslaugoms (darbams) pagal veiksmą A2</t>
  </si>
  <si>
    <t>Iš viso išlaidų iš išorės įsigyjamoms paslaugoms (darbams) pagal įpareigojimą A</t>
  </si>
  <si>
    <t>Iš viso išlaidų iš išorės įsigyjamoms paslaugoms (darbams) pagal veiksmą B1</t>
  </si>
  <si>
    <t>Iš viso išlaidų iš išorės įsigyjamoms paslaugoms (darbams) pagal veiksmą B2</t>
  </si>
  <si>
    <t>Iš viso išlaidų iš išorės įsigyjamoms paslaugoms (darbams) pagal įpareigojimą B</t>
  </si>
  <si>
    <t>.......</t>
  </si>
  <si>
    <t>2.</t>
  </si>
  <si>
    <t>2.1. </t>
  </si>
  <si>
    <t>2.1.1.</t>
  </si>
  <si>
    <t>2.1.2.</t>
  </si>
  <si>
    <t> 2.2.</t>
  </si>
  <si>
    <t>2.2.1.</t>
  </si>
  <si>
    <t>2.2.2.</t>
  </si>
  <si>
    <t>Išlaidos paslaugoms (darbams) įsigyti, Eur, (E)</t>
  </si>
  <si>
    <t>Įpareigojimo  tikslinei grupei sukeliama prisitaikymo išlaidų suma (PI), Eur, ((5)*(11))</t>
  </si>
  <si>
    <t>Medžiagos kiekis / metus (svorio ar tūrio matais arba vienetais) (Q)</t>
  </si>
  <si>
    <t>Išlaidų investicijoms (I) apskaičiavimas (galiojantis teisės aktas)</t>
  </si>
  <si>
    <t>Išlaidų investicijoms (I) apskaičiavimas (teisės akto projektas)</t>
  </si>
  <si>
    <t>Išlaidų medžiagoms (M) apskaičiavimas (galiojantis teisės aktas)</t>
  </si>
  <si>
    <t>Išlaidų medžiagoms (M) apskaičiavimas (teisės akto projektas)</t>
  </si>
  <si>
    <t>Teisės akto  (teisės akto projekto) straipsnis (-iai), punktas   (-ai) ir įpareigojimas</t>
  </si>
  <si>
    <t>Įpareigojimo vykdymo veiksmas</t>
  </si>
  <si>
    <t>Įpareigojimo tikslinės grupės veikiančiam ūkio subjektui, vykdančiam ekonominę veiklą rinkos sąlygomis ir įgyvendinančiam įpareigojimą verslo praktikoje pagrįstomis sąnaudomis, sukeliama prisitaikymo prie reguliavimo išlaidų (toliau – prisitaikymo išlaidos) suma (S), Eur ((6) + (7) + (8) + (9) + (10)</t>
  </si>
  <si>
    <t>Kilmė (Europos Sąjungos arba tarptautinė, nacionalinė)</t>
  </si>
  <si>
    <t>Iš viso prisitaikymo išlaidų pagal įpareigojimą A</t>
  </si>
  <si>
    <t>Iš viso prisitaikymo išlaidų pagal įpareigojimą B</t>
  </si>
  <si>
    <t>Iš viso prisitaikymo išlaidų pagal galiojantį teisės aktą, Eur</t>
  </si>
  <si>
    <t>Iš viso prisitaikymo išlaidų pagal teisės akto projektą, Eur</t>
  </si>
  <si>
    <t>Teisės akto projektu numatomas sukelti prisitaikymo išlaidų pokytis, Eur</t>
  </si>
  <si>
    <t>Išlaidų darbuotojams (D) apskaičiavimas (galiojantis teisės aktas)</t>
  </si>
  <si>
    <t>Išlaidų darbuotojams (D) apskaičiavimas (teisės akto projektas)</t>
  </si>
  <si>
    <t>Darbuotojo vidutinio valandinio darbo užmokesčio ir nuo jo darbdavio mokamų mokesčių suma, Eur/val.</t>
  </si>
  <si>
    <t>Įpareigojimo vykdymo veiksmui (toliau – Veiksmas) vykdyti skirtas darbuotojo laikas, val.</t>
  </si>
  <si>
    <t>Iš viso išlaidų darbuotojams (D), Eur</t>
  </si>
  <si>
    <t>Iš viso D išlaidų veiksmui A1, Eur</t>
  </si>
  <si>
    <t>Iš viso D išlaidų veiksmui A2, Eur</t>
  </si>
  <si>
    <t>Iš viso D išlaidų pagal įpareigojimą A, Eur</t>
  </si>
  <si>
    <t>Iš viso D išlaidų veiksmui B1, Eur</t>
  </si>
  <si>
    <t>Iš viso D išlaidų veiksmui B2, Eur</t>
  </si>
  <si>
    <t>Iš viso D išlaidų pagal įpareigojimą B, Eur</t>
  </si>
  <si>
    <t xml:space="preserve">Teisės akto straipsnis, punktas ir įpareigojimas </t>
  </si>
  <si>
    <t xml:space="preserve">Teisės akto projekto straipsnis, punktas ir įpareigojimas </t>
  </si>
  <si>
    <t>Teisės akto straipsnis, punktas ir įpareigojimas</t>
  </si>
  <si>
    <t>Teisės akto projekto straipsnis, punktas ir įpareigojimas</t>
  </si>
  <si>
    <t>Medžiaga arba medžiagų grupė</t>
  </si>
  <si>
    <t>Medžiagos (medžiagų) grupės kaina už kiekio vienetą (K) (Eur už svorio ar tūrio matą arba vienetą), Eur/kiekio matą</t>
  </si>
  <si>
    <t>…</t>
  </si>
  <si>
    <t>Išlaidų iš išorės įsigyjamoms paslaugoms (darbams) (E) apskaičiavimas (galiojantis teisės aktas)</t>
  </si>
  <si>
    <t>Išlaidų iš išorės įsigyjamoms paslaugoms (darbams) (E) apskaičiavimas (teisės akto projektas)</t>
  </si>
  <si>
    <t>Ūkio subjektų administracinės naštos ir prisitaikymo prie reguliavimo išlaidų vertinimo pinigine išraiška skaičiuoklė</t>
  </si>
  <si>
    <t>Pridėtinės išlaidos (O), Eur, (0,05*((6)+(7)+(8)+(9)))</t>
  </si>
  <si>
    <t>AID įsigijimas</t>
  </si>
  <si>
    <t>AID nupirkimas</t>
  </si>
  <si>
    <t>nacionalinė</t>
  </si>
  <si>
    <t>Išorinių defiibriliatorių įsigijimas</t>
  </si>
  <si>
    <t>Administracinės naštos ir prisitaikymo prie reguliavimo išlaidų vertinimo praktinė informacija - Lietuvos Respublikos ekonomikos ir inovacijų ministerija</t>
  </si>
  <si>
    <r>
      <t>Medžiagos (medžiagų) grupės kaina už kiekio vienetą (K) (Eur už svorio ar tūrio matą arba vienetą), Eur/kiekio matą (</t>
    </r>
    <r>
      <rPr>
        <b/>
        <u/>
        <sz val="8"/>
        <color rgb="FF000000"/>
        <rFont val="Verdana"/>
        <family val="2"/>
        <charset val="186"/>
      </rPr>
      <t>čiia: Vidutinė AID  kaina)</t>
    </r>
  </si>
  <si>
    <t>Nacionalinė</t>
  </si>
  <si>
    <t>LIETUVOS RESPUBLIKOS BIOMEDICININIŲ TYRIMŲ ETIKOS ĮSTATYMAS</t>
  </si>
  <si>
    <t>12 straipsnis 2. Biomedicininio tyrimo (išskyrus klinikinį tyrimą su medicinos priemone ir veiksmingumo tyrimą), kuriame dalyvaujančiam asmeniui tyrimo tikslais taikomi intervenciniai tyrimo metodai kelia riziką tiriamojo sveikatai, taip pat klinikinio vaistinio preparato tyrimo užsakovas ir pagrindinis tyrėjas privalo drausti savo civilinę atsakomybę dėl galimos turtinės ir neturtinės žalos, atsiradusios dėl tiriamojo sveikatos sužalojimo ar tiriamojo mirties, atlyginimo, sudarydami biomedicininio tyrimo užsakovo ir pagrindinio tyrėjo civilinės atsakomybės privalomojo draudimo sutartis su draudikais, išskyrus šio straipsnio 3 dalyje nurodytus atvejus, kai biomedicininius tyrimus leidžiama atlikti ir neturint biomedicininio tyrimo užsakovo ir pagrindinio tyrėjo civilinės atsakomybės privalomojo draudimo. &lt;...&gt;</t>
  </si>
  <si>
    <t>derina  ir  pasirašo  sutartį</t>
  </si>
  <si>
    <t>Draudimo  brokeris</t>
  </si>
  <si>
    <t>Ataskaitinis laikotarpis</t>
  </si>
  <si>
    <t>Sudarytos sutartys, vnt.</t>
  </si>
  <si>
    <t>Draudimo įmokos, Eur</t>
  </si>
  <si>
    <t xml:space="preserve">Viso </t>
  </si>
  <si>
    <t>Įmoka  1 įstaigai</t>
  </si>
  <si>
    <t>Buhalteris arba tyrimo užsakovo įgaliotas asmuo</t>
  </si>
  <si>
    <t xml:space="preserve">Derinama ir  pasirašoma civilinės atsakomybės draudimo sutartis </t>
  </si>
  <si>
    <t>Rekomenduojami  valandiniai tarifai  pagal  profesijas: draudimo  agentas  ir  buhalteris</t>
  </si>
  <si>
    <t>Teisės skyriaus vyresnioji patarėja</t>
  </si>
  <si>
    <t>Aušrinė Storpirštienė</t>
  </si>
  <si>
    <t>Vidutinis  sutarčių sk.  per  metus</t>
  </si>
  <si>
    <t>Lietuvos Respublikos biomedicininių tyrimų etikos įstatymo Nr. VIII-1679 1, 2, 5, 6, 7, 11, 12, 16, 23 ir 242 straipsnių pakeitimo įstatymo projektas (toliau - BMTEĮ projektas), Lietuvos Respublikos pacientų teisių ir žalos sveikatai atlyginimo įstatymo Nr. I-1562 1, 2, 13 straipsnių ir V skyriaus pakeitimo įstatymo projektas (toliau - Pacientų įstatymo projektas)</t>
  </si>
  <si>
    <r>
      <t xml:space="preserve">BMTEĮ projektas                                                                                                                                                                            7 straipsnis. 12 straipsnio pakeitimas 
Pakeisti 12 straipsnį ir jį išdėstyti taip:
„12 straipsnis. Turtinės ir neturtinės žalos, padarytos tiriamajam, atlyginimas                                                          Biomedicininio tyrimo, nurodyto šio įstatymo 11-1 straipsnio 1 dalyje, metu padaryta turtinė ir neturtinė žala tiriamojo sveikatai atlyginama Pacientų teisių ir žalos sveikatai atlyginimo įstatymo nustatyta tvarka.“                                                                                                                       </t>
    </r>
    <r>
      <rPr>
        <b/>
        <i/>
        <sz val="8"/>
        <rFont val="Verdana"/>
        <family val="2"/>
        <charset val="186"/>
      </rPr>
      <t xml:space="preserve">                                     Pacientų įstatymo projektas  </t>
    </r>
    <r>
      <rPr>
        <i/>
        <sz val="8"/>
        <rFont val="Verdana"/>
        <family val="2"/>
        <charset val="186"/>
      </rPr>
      <t xml:space="preserve">                                                                                                                                                                         4 straipsnis. V skyriaus pakeitimas
Pakeisti V skyrių ir jį išdėstyti taip:
"&lt;...&gt; 28 straipsnis. Sąskaita
1. Įmokas į sąskaitą moka visos asmens sveikatos priežiūros įstaigos."</t>
    </r>
  </si>
  <si>
    <t>Draudimo sutartis nebereikalinga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</si>
</sst>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0.00\ _€"/>
  </numFmts>
  <fonts count="21" x14ac:knownFonts="1">
    <font>
      <sz val="11"/>
      <color theme="1"/>
      <name val="Calibri"/>
      <family val="2"/>
      <charset val="186"/>
      <scheme val="minor"/>
    </font>
    <font>
      <sz val="8"/>
      <color theme="1"/>
      <name val="Verdana"/>
      <family val="2"/>
      <charset val="186"/>
    </font>
    <font>
      <b/>
      <sz val="8"/>
      <color rgb="FF000000"/>
      <name val="Verdana"/>
      <family val="2"/>
      <charset val="186"/>
    </font>
    <font>
      <sz val="8"/>
      <color rgb="FF000000"/>
      <name val="Verdana"/>
      <family val="2"/>
      <charset val="186"/>
    </font>
    <font>
      <i/>
      <sz val="8"/>
      <color rgb="FF000000"/>
      <name val="Verdana"/>
      <family val="2"/>
      <charset val="186"/>
    </font>
    <font>
      <sz val="8"/>
      <name val="Verdana"/>
      <family val="2"/>
      <charset val="186"/>
    </font>
    <font>
      <b/>
      <sz val="12"/>
      <color theme="1"/>
      <name val="Verdana"/>
      <family val="2"/>
      <charset val="186"/>
    </font>
    <font>
      <b/>
      <sz val="8"/>
      <color theme="1"/>
      <name val="Verdana"/>
      <family val="2"/>
      <charset val="186"/>
    </font>
    <font>
      <b/>
      <sz val="8"/>
      <color theme="0"/>
      <name val="Verdana"/>
      <family val="2"/>
      <charset val="186"/>
    </font>
    <font>
      <u/>
      <sz val="11"/>
      <color theme="10"/>
      <name val="Calibri"/>
      <family val="2"/>
      <charset val="186"/>
      <scheme val="minor"/>
    </font>
    <font>
      <b/>
      <sz val="8"/>
      <name val="Verdana"/>
      <family val="2"/>
      <charset val="186"/>
    </font>
    <font>
      <b/>
      <u/>
      <sz val="8"/>
      <color rgb="FF000000"/>
      <name val="Verdana"/>
      <family val="2"/>
      <charset val="186"/>
    </font>
    <font>
      <sz val="12"/>
      <color theme="1"/>
      <name val="Aptos"/>
      <family val="2"/>
    </font>
    <font>
      <b/>
      <sz val="12"/>
      <color theme="1"/>
      <name val="Aptos"/>
      <family val="2"/>
    </font>
    <font>
      <sz val="12"/>
      <color rgb="FF000000"/>
      <name val="Verdana"/>
      <family val="2"/>
      <charset val="186"/>
    </font>
    <font>
      <b/>
      <sz val="12"/>
      <color rgb="FF000000"/>
      <name val="Verdana"/>
      <family val="2"/>
      <charset val="186"/>
    </font>
    <font>
      <sz val="12"/>
      <color theme="1"/>
      <name val="Verdana"/>
      <family val="2"/>
      <charset val="186"/>
    </font>
    <font>
      <i/>
      <sz val="8"/>
      <name val="Verdana"/>
      <family val="2"/>
      <charset val="186"/>
    </font>
    <font>
      <sz val="11"/>
      <name val="Calibri"/>
      <family val="2"/>
      <charset val="186"/>
      <scheme val="minor"/>
    </font>
    <font>
      <b/>
      <i/>
      <sz val="8"/>
      <name val="Verdana"/>
      <family val="2"/>
      <charset val="186"/>
    </font>
    <font>
      <sz val="8"/>
      <color rgb="FFFF0000"/>
      <name val="Verdana"/>
      <family val="2"/>
      <charset val="186"/>
    </font>
  </fonts>
  <fills count="10">
    <fill>
      <patternFill patternType="none"/>
    </fill>
    <fill>
      <patternFill patternType="gray125"/>
    </fill>
    <fill>
      <patternFill patternType="solid">
        <fgColor rgb="FFF2F2F2"/>
        <bgColor indexed="64"/>
      </patternFill>
    </fill>
    <fill>
      <patternFill patternType="solid">
        <fgColor rgb="FFFFFFFF"/>
        <bgColor indexed="64"/>
      </patternFill>
    </fill>
    <fill>
      <patternFill patternType="solid">
        <fgColor theme="0"/>
        <bgColor indexed="64"/>
      </patternFill>
    </fill>
    <fill>
      <patternFill patternType="solid">
        <fgColor rgb="FFF2F1F0"/>
        <bgColor indexed="64"/>
      </patternFill>
    </fill>
    <fill>
      <patternFill patternType="solid">
        <fgColor rgb="FF390A6F"/>
        <bgColor indexed="64"/>
      </patternFill>
    </fill>
    <fill>
      <patternFill patternType="solid">
        <fgColor rgb="FF44BBA4"/>
        <bgColor indexed="64"/>
      </patternFill>
    </fill>
    <fill>
      <patternFill patternType="solid">
        <fgColor rgb="FFCCD3FF"/>
        <bgColor indexed="64"/>
      </patternFill>
    </fill>
    <fill>
      <patternFill patternType="solid">
        <fgColor rgb="FF7E47FF"/>
        <bgColor indexed="64"/>
      </patternFill>
    </fill>
  </fills>
  <borders count="2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999999"/>
      </left>
      <right style="medium">
        <color rgb="FF999999"/>
      </right>
      <top style="medium">
        <color rgb="FF999999"/>
      </top>
      <bottom style="thick">
        <color rgb="FF666666"/>
      </bottom>
      <diagonal/>
    </border>
    <border>
      <left/>
      <right style="medium">
        <color rgb="FF999999"/>
      </right>
      <top style="medium">
        <color rgb="FF999999"/>
      </top>
      <bottom style="thick">
        <color rgb="FF666666"/>
      </bottom>
      <diagonal/>
    </border>
    <border>
      <left style="medium">
        <color rgb="FF999999"/>
      </left>
      <right style="medium">
        <color rgb="FF999999"/>
      </right>
      <top/>
      <bottom style="medium">
        <color rgb="FF999999"/>
      </bottom>
      <diagonal/>
    </border>
    <border>
      <left/>
      <right style="medium">
        <color rgb="FF999999"/>
      </right>
      <top/>
      <bottom style="medium">
        <color rgb="FF999999"/>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9" fillId="0" borderId="0" applyNumberFormat="0" applyFill="0" applyBorder="0" applyAlignment="0" applyProtection="0"/>
  </cellStyleXfs>
  <cellXfs count="141">
    <xf numFmtId="0" fontId="0" fillId="0" borderId="0" xfId="0"/>
    <xf numFmtId="0" fontId="1" fillId="0" borderId="0" xfId="0" applyFont="1" applyAlignment="1">
      <alignment vertical="top"/>
    </xf>
    <xf numFmtId="0" fontId="3" fillId="0" borderId="2" xfId="0" applyFont="1" applyBorder="1" applyAlignment="1">
      <alignment horizontal="center" vertical="top"/>
    </xf>
    <xf numFmtId="0" fontId="4" fillId="0" borderId="5" xfId="0" applyFont="1" applyBorder="1" applyAlignment="1">
      <alignment vertical="top" wrapText="1"/>
    </xf>
    <xf numFmtId="0" fontId="3" fillId="2" borderId="5" xfId="0" applyFont="1" applyFill="1" applyBorder="1" applyAlignment="1">
      <alignment vertical="top" wrapText="1"/>
    </xf>
    <xf numFmtId="0" fontId="3" fillId="0" borderId="5" xfId="0" applyFont="1" applyBorder="1" applyAlignment="1">
      <alignment vertical="top" wrapText="1"/>
    </xf>
    <xf numFmtId="0" fontId="3" fillId="3" borderId="5" xfId="0" applyFont="1" applyFill="1" applyBorder="1" applyAlignment="1">
      <alignment vertical="top" wrapText="1"/>
    </xf>
    <xf numFmtId="0" fontId="3" fillId="2" borderId="5" xfId="0" applyFont="1" applyFill="1" applyBorder="1" applyAlignment="1">
      <alignment horizontal="right" vertical="top" wrapText="1"/>
    </xf>
    <xf numFmtId="0" fontId="3" fillId="0" borderId="2" xfId="0" applyFont="1" applyBorder="1" applyAlignment="1">
      <alignment horizontal="right" vertical="top" wrapText="1"/>
    </xf>
    <xf numFmtId="0" fontId="3" fillId="4" borderId="5" xfId="0" applyFont="1" applyFill="1" applyBorder="1" applyAlignment="1">
      <alignment vertical="top" wrapText="1"/>
    </xf>
    <xf numFmtId="0" fontId="5" fillId="0" borderId="5" xfId="0" applyFont="1" applyBorder="1" applyAlignment="1">
      <alignment vertical="top" wrapText="1"/>
    </xf>
    <xf numFmtId="0" fontId="3" fillId="0" borderId="2" xfId="0" applyFont="1" applyBorder="1" applyAlignment="1">
      <alignment vertical="top" wrapText="1"/>
    </xf>
    <xf numFmtId="0" fontId="8" fillId="6" borderId="8" xfId="0" applyFont="1" applyFill="1" applyBorder="1" applyAlignment="1">
      <alignment horizontal="left" vertical="top"/>
    </xf>
    <xf numFmtId="0" fontId="8" fillId="6" borderId="1" xfId="0" applyFont="1" applyFill="1" applyBorder="1" applyAlignment="1">
      <alignment vertical="top" wrapText="1"/>
    </xf>
    <xf numFmtId="0" fontId="8" fillId="6" borderId="1" xfId="0" applyFont="1" applyFill="1" applyBorder="1" applyAlignment="1">
      <alignment horizontal="center" vertical="top" wrapText="1"/>
    </xf>
    <xf numFmtId="0" fontId="8" fillId="6" borderId="4" xfId="0" applyFont="1" applyFill="1" applyBorder="1" applyAlignment="1">
      <alignment vertical="top" wrapText="1"/>
    </xf>
    <xf numFmtId="0" fontId="8" fillId="7" borderId="1" xfId="0" applyFont="1" applyFill="1" applyBorder="1" applyAlignment="1">
      <alignment horizontal="center" vertical="top" wrapText="1"/>
    </xf>
    <xf numFmtId="0" fontId="2" fillId="8" borderId="8" xfId="0" applyFont="1" applyFill="1" applyBorder="1" applyAlignment="1">
      <alignment vertical="top" wrapText="1"/>
    </xf>
    <xf numFmtId="0" fontId="8" fillId="9" borderId="2" xfId="0" applyFont="1" applyFill="1" applyBorder="1" applyAlignment="1">
      <alignment vertical="top" wrapText="1"/>
    </xf>
    <xf numFmtId="0" fontId="7" fillId="0" borderId="0" xfId="0" applyFont="1" applyAlignment="1">
      <alignment vertical="top"/>
    </xf>
    <xf numFmtId="0" fontId="8" fillId="7" borderId="10" xfId="0" applyFont="1" applyFill="1" applyBorder="1" applyAlignment="1">
      <alignment horizontal="center" vertical="top"/>
    </xf>
    <xf numFmtId="0" fontId="4" fillId="0" borderId="2" xfId="0" applyFont="1" applyBorder="1" applyAlignment="1">
      <alignment vertical="top" wrapText="1"/>
    </xf>
    <xf numFmtId="0" fontId="3" fillId="2" borderId="5" xfId="0" applyFont="1" applyFill="1" applyBorder="1" applyAlignment="1">
      <alignment horizontal="center" vertical="top" wrapText="1"/>
    </xf>
    <xf numFmtId="0" fontId="1" fillId="0" borderId="2" xfId="0" applyFont="1" applyBorder="1" applyAlignment="1">
      <alignment vertical="top" wrapText="1"/>
    </xf>
    <xf numFmtId="0" fontId="2" fillId="0" borderId="5" xfId="0" applyFont="1" applyBorder="1" applyAlignment="1">
      <alignment vertical="top" wrapText="1"/>
    </xf>
    <xf numFmtId="0" fontId="2" fillId="0" borderId="0" xfId="0" applyFont="1" applyAlignment="1">
      <alignment horizontal="right" vertical="top" wrapText="1"/>
    </xf>
    <xf numFmtId="0" fontId="2" fillId="0" borderId="0" xfId="0" applyFont="1" applyAlignment="1">
      <alignment vertical="top" wrapText="1"/>
    </xf>
    <xf numFmtId="0" fontId="2" fillId="5" borderId="8" xfId="0" applyFont="1" applyFill="1" applyBorder="1" applyAlignment="1">
      <alignment horizontal="center" vertical="top" wrapText="1"/>
    </xf>
    <xf numFmtId="0" fontId="2" fillId="5" borderId="3" xfId="0" applyFont="1" applyFill="1" applyBorder="1" applyAlignment="1">
      <alignment horizontal="center" vertical="top" wrapText="1"/>
    </xf>
    <xf numFmtId="0" fontId="8" fillId="7" borderId="2" xfId="0" applyFont="1" applyFill="1" applyBorder="1" applyAlignment="1">
      <alignment horizontal="center" vertical="top" wrapText="1"/>
    </xf>
    <xf numFmtId="0" fontId="8" fillId="7" borderId="5" xfId="0" applyFont="1" applyFill="1" applyBorder="1" applyAlignment="1">
      <alignment horizontal="center" vertical="top" wrapText="1"/>
    </xf>
    <xf numFmtId="0" fontId="3" fillId="4" borderId="0" xfId="0" applyFont="1" applyFill="1" applyAlignment="1">
      <alignment vertical="top" wrapText="1"/>
    </xf>
    <xf numFmtId="0" fontId="2" fillId="2" borderId="5" xfId="0" applyFont="1" applyFill="1" applyBorder="1" applyAlignment="1">
      <alignment vertical="top" wrapText="1"/>
    </xf>
    <xf numFmtId="0" fontId="2" fillId="0" borderId="2" xfId="0" applyFont="1" applyBorder="1" applyAlignment="1">
      <alignment vertical="top" wrapText="1"/>
    </xf>
    <xf numFmtId="0" fontId="2" fillId="4" borderId="0" xfId="0" applyFont="1" applyFill="1" applyAlignment="1">
      <alignment vertical="top" wrapText="1"/>
    </xf>
    <xf numFmtId="0" fontId="3" fillId="5" borderId="5" xfId="0" applyFont="1" applyFill="1" applyBorder="1" applyAlignment="1">
      <alignment vertical="top" wrapText="1"/>
    </xf>
    <xf numFmtId="0" fontId="3" fillId="5" borderId="5" xfId="0" applyFont="1" applyFill="1" applyBorder="1" applyAlignment="1">
      <alignment horizontal="right" vertical="top" wrapText="1"/>
    </xf>
    <xf numFmtId="0" fontId="5" fillId="5" borderId="5" xfId="0" applyFont="1" applyFill="1" applyBorder="1" applyAlignment="1">
      <alignment vertical="top" wrapText="1"/>
    </xf>
    <xf numFmtId="0" fontId="3" fillId="5" borderId="5" xfId="0" applyFont="1" applyFill="1" applyBorder="1" applyAlignment="1">
      <alignment horizontal="center" vertical="top" wrapText="1"/>
    </xf>
    <xf numFmtId="0" fontId="3" fillId="2" borderId="5" xfId="0" applyFont="1" applyFill="1" applyBorder="1" applyAlignment="1">
      <alignment horizontal="left" vertical="top" wrapText="1"/>
    </xf>
    <xf numFmtId="0" fontId="3" fillId="0" borderId="14" xfId="0" applyFont="1" applyBorder="1" applyAlignment="1">
      <alignment vertical="top" wrapText="1"/>
    </xf>
    <xf numFmtId="164" fontId="5" fillId="0" borderId="5" xfId="0" applyNumberFormat="1" applyFont="1" applyBorder="1" applyAlignment="1">
      <alignment vertical="top" wrapText="1"/>
    </xf>
    <xf numFmtId="164" fontId="3" fillId="0" borderId="5" xfId="0" applyNumberFormat="1" applyFont="1" applyBorder="1" applyAlignment="1">
      <alignment vertical="top" wrapText="1"/>
    </xf>
    <xf numFmtId="164" fontId="10" fillId="0" borderId="5" xfId="0" applyNumberFormat="1" applyFont="1" applyBorder="1" applyAlignment="1">
      <alignment vertical="top" wrapText="1"/>
    </xf>
    <xf numFmtId="2" fontId="3" fillId="0" borderId="5" xfId="0" applyNumberFormat="1" applyFont="1" applyBorder="1" applyAlignment="1">
      <alignment vertical="top" wrapText="1"/>
    </xf>
    <xf numFmtId="164" fontId="2" fillId="0" borderId="5" xfId="0" applyNumberFormat="1" applyFont="1" applyBorder="1" applyAlignment="1">
      <alignment vertical="top" wrapText="1"/>
    </xf>
    <xf numFmtId="0" fontId="3" fillId="5" borderId="5" xfId="0" applyFont="1" applyFill="1" applyBorder="1" applyAlignment="1">
      <alignment horizontal="left" vertical="top" wrapText="1"/>
    </xf>
    <xf numFmtId="164" fontId="2" fillId="0" borderId="5" xfId="0" applyNumberFormat="1" applyFont="1" applyBorder="1" applyAlignment="1">
      <alignment horizontal="center" vertical="top" wrapText="1"/>
    </xf>
    <xf numFmtId="0" fontId="0" fillId="0" borderId="14" xfId="0" applyBorder="1" applyAlignment="1">
      <alignment vertical="top" wrapText="1"/>
    </xf>
    <xf numFmtId="3" fontId="3" fillId="0" borderId="5" xfId="0" applyNumberFormat="1" applyFont="1" applyBorder="1" applyAlignment="1">
      <alignment vertical="top" wrapText="1"/>
    </xf>
    <xf numFmtId="165" fontId="3" fillId="0" borderId="5" xfId="0" applyNumberFormat="1" applyFont="1" applyBorder="1" applyAlignment="1">
      <alignment vertical="top" wrapText="1"/>
    </xf>
    <xf numFmtId="0" fontId="1" fillId="0" borderId="14" xfId="0" applyFont="1" applyBorder="1" applyAlignment="1">
      <alignment vertical="top" wrapText="1"/>
    </xf>
    <xf numFmtId="0" fontId="3" fillId="0" borderId="13" xfId="0" applyFont="1" applyBorder="1" applyAlignment="1">
      <alignment horizontal="center" vertical="top"/>
    </xf>
    <xf numFmtId="0" fontId="4" fillId="0" borderId="14" xfId="0" applyFont="1" applyBorder="1" applyAlignment="1">
      <alignment vertical="top" wrapText="1"/>
    </xf>
    <xf numFmtId="0" fontId="5" fillId="4" borderId="5" xfId="0" applyFont="1" applyFill="1" applyBorder="1" applyAlignment="1">
      <alignment vertical="top" wrapText="1"/>
    </xf>
    <xf numFmtId="0" fontId="3" fillId="0" borderId="2" xfId="0" applyFont="1" applyBorder="1" applyAlignment="1">
      <alignment horizontal="left" vertical="top" wrapText="1"/>
    </xf>
    <xf numFmtId="0" fontId="3" fillId="0" borderId="15" xfId="0" applyFont="1" applyBorder="1" applyAlignment="1">
      <alignment horizontal="left" vertical="top" wrapText="1"/>
    </xf>
    <xf numFmtId="0" fontId="5" fillId="4" borderId="2" xfId="0" applyFont="1" applyFill="1" applyBorder="1" applyAlignment="1">
      <alignment vertical="top" wrapText="1"/>
    </xf>
    <xf numFmtId="164" fontId="3" fillId="2" borderId="5" xfId="0" applyNumberFormat="1" applyFont="1" applyFill="1" applyBorder="1" applyAlignment="1">
      <alignment vertical="top" wrapText="1"/>
    </xf>
    <xf numFmtId="164" fontId="7" fillId="0" borderId="14" xfId="0" applyNumberFormat="1" applyFont="1" applyBorder="1" applyAlignment="1">
      <alignment vertical="top"/>
    </xf>
    <xf numFmtId="0" fontId="1" fillId="0" borderId="0" xfId="0" applyFont="1" applyAlignment="1">
      <alignment vertical="top" wrapText="1"/>
    </xf>
    <xf numFmtId="164" fontId="1" fillId="0" borderId="5" xfId="0" applyNumberFormat="1" applyFont="1" applyBorder="1" applyAlignment="1">
      <alignment vertical="top" wrapText="1"/>
    </xf>
    <xf numFmtId="0" fontId="13" fillId="0" borderId="19" xfId="0" applyFont="1" applyBorder="1" applyAlignment="1">
      <alignment vertical="center" wrapText="1"/>
    </xf>
    <xf numFmtId="0" fontId="13" fillId="0" borderId="20" xfId="0" applyFont="1" applyBorder="1" applyAlignment="1">
      <alignment vertical="center" wrapText="1"/>
    </xf>
    <xf numFmtId="14" fontId="13" fillId="0" borderId="21" xfId="0" applyNumberFormat="1" applyFont="1" applyBorder="1" applyAlignment="1">
      <alignment vertical="center" wrapText="1"/>
    </xf>
    <xf numFmtId="0" fontId="12" fillId="0" borderId="22" xfId="0" applyFont="1" applyBorder="1" applyAlignment="1">
      <alignment vertical="center" wrapText="1"/>
    </xf>
    <xf numFmtId="164" fontId="12" fillId="0" borderId="22" xfId="0" applyNumberFormat="1" applyFont="1" applyBorder="1" applyAlignment="1">
      <alignment vertical="center" wrapText="1"/>
    </xf>
    <xf numFmtId="164" fontId="1" fillId="0" borderId="0" xfId="0" applyNumberFormat="1" applyFont="1" applyAlignment="1">
      <alignment vertical="top"/>
    </xf>
    <xf numFmtId="0" fontId="7" fillId="0" borderId="14" xfId="0" applyFont="1" applyBorder="1" applyAlignment="1">
      <alignment vertical="top"/>
    </xf>
    <xf numFmtId="164" fontId="7" fillId="0" borderId="18" xfId="0" applyNumberFormat="1" applyFont="1" applyBorder="1" applyAlignment="1">
      <alignment vertical="top"/>
    </xf>
    <xf numFmtId="0" fontId="9" fillId="0" borderId="0" xfId="1" applyAlignment="1">
      <alignment wrapText="1"/>
    </xf>
    <xf numFmtId="0" fontId="14" fillId="0" borderId="2" xfId="0" applyFont="1" applyBorder="1" applyAlignment="1">
      <alignment horizontal="center" vertical="top"/>
    </xf>
    <xf numFmtId="0" fontId="16" fillId="0" borderId="0" xfId="0" applyFont="1" applyAlignment="1">
      <alignment vertical="top"/>
    </xf>
    <xf numFmtId="0" fontId="5" fillId="3" borderId="5" xfId="0" applyFont="1" applyFill="1" applyBorder="1" applyAlignment="1">
      <alignment vertical="top" wrapText="1"/>
    </xf>
    <xf numFmtId="0" fontId="5" fillId="2" borderId="5" xfId="0" applyFont="1" applyFill="1" applyBorder="1" applyAlignment="1">
      <alignment vertical="top" wrapText="1"/>
    </xf>
    <xf numFmtId="0" fontId="20" fillId="0" borderId="0" xfId="0" applyFont="1" applyAlignment="1">
      <alignment vertical="top"/>
    </xf>
    <xf numFmtId="164" fontId="3" fillId="4" borderId="5" xfId="0" applyNumberFormat="1" applyFont="1" applyFill="1" applyBorder="1" applyAlignment="1">
      <alignment vertical="top" wrapText="1"/>
    </xf>
    <xf numFmtId="0" fontId="3" fillId="0" borderId="0" xfId="0" applyFont="1"/>
    <xf numFmtId="164" fontId="10" fillId="4" borderId="5" xfId="0" applyNumberFormat="1" applyFont="1" applyFill="1" applyBorder="1" applyAlignment="1">
      <alignment vertical="top" wrapText="1"/>
    </xf>
    <xf numFmtId="164" fontId="5" fillId="4" borderId="5" xfId="0" applyNumberFormat="1" applyFont="1" applyFill="1" applyBorder="1" applyAlignment="1">
      <alignment vertical="top" wrapText="1"/>
    </xf>
    <xf numFmtId="164" fontId="2" fillId="4" borderId="5" xfId="0" applyNumberFormat="1" applyFont="1" applyFill="1" applyBorder="1" applyAlignment="1">
      <alignment horizontal="center" vertical="top" wrapText="1"/>
    </xf>
    <xf numFmtId="164" fontId="15" fillId="8" borderId="5" xfId="0" applyNumberFormat="1" applyFont="1" applyFill="1" applyBorder="1" applyAlignment="1">
      <alignment horizontal="center" vertical="top" wrapText="1"/>
    </xf>
    <xf numFmtId="0" fontId="7" fillId="0" borderId="23" xfId="0" applyFont="1" applyBorder="1" applyAlignment="1">
      <alignment vertical="top"/>
    </xf>
    <xf numFmtId="0" fontId="3" fillId="0" borderId="5" xfId="0" applyFont="1" applyBorder="1" applyAlignment="1">
      <alignment horizontal="left" vertical="top" wrapText="1"/>
    </xf>
    <xf numFmtId="4" fontId="3" fillId="0" borderId="5" xfId="0" applyNumberFormat="1" applyFont="1" applyBorder="1" applyAlignment="1">
      <alignment vertical="top" wrapText="1"/>
    </xf>
    <xf numFmtId="0" fontId="7" fillId="0" borderId="24" xfId="0" applyFont="1" applyBorder="1" applyAlignment="1">
      <alignment horizontal="right" vertical="top"/>
    </xf>
    <xf numFmtId="0" fontId="6" fillId="5" borderId="11" xfId="0" applyFont="1" applyFill="1" applyBorder="1" applyAlignment="1">
      <alignment horizontal="left" vertical="top"/>
    </xf>
    <xf numFmtId="0" fontId="6" fillId="5" borderId="12" xfId="0" applyFont="1" applyFill="1" applyBorder="1" applyAlignment="1">
      <alignment horizontal="left" vertical="top"/>
    </xf>
    <xf numFmtId="0" fontId="6" fillId="5" borderId="4" xfId="0" applyFont="1" applyFill="1" applyBorder="1" applyAlignment="1">
      <alignment horizontal="left" vertical="top"/>
    </xf>
    <xf numFmtId="0" fontId="6" fillId="5" borderId="13" xfId="0" applyFont="1" applyFill="1" applyBorder="1" applyAlignment="1">
      <alignment horizontal="left" vertical="top"/>
    </xf>
    <xf numFmtId="0" fontId="6" fillId="5" borderId="9" xfId="0" applyFont="1" applyFill="1" applyBorder="1" applyAlignment="1">
      <alignment horizontal="left" vertical="top"/>
    </xf>
    <xf numFmtId="0" fontId="6" fillId="5" borderId="5" xfId="0" applyFont="1" applyFill="1" applyBorder="1" applyAlignment="1">
      <alignment horizontal="left" vertical="top"/>
    </xf>
    <xf numFmtId="0" fontId="2" fillId="8" borderId="11" xfId="0" applyFont="1" applyFill="1" applyBorder="1" applyAlignment="1">
      <alignment vertical="top" wrapText="1"/>
    </xf>
    <xf numFmtId="0" fontId="2" fillId="8" borderId="12" xfId="0" applyFont="1" applyFill="1" applyBorder="1" applyAlignment="1">
      <alignment vertical="top" wrapText="1"/>
    </xf>
    <xf numFmtId="0" fontId="2" fillId="8" borderId="7" xfId="0" applyFont="1" applyFill="1" applyBorder="1" applyAlignment="1">
      <alignment vertical="top" wrapText="1"/>
    </xf>
    <xf numFmtId="0" fontId="2" fillId="8" borderId="3" xfId="0" applyFont="1" applyFill="1" applyBorder="1" applyAlignment="1">
      <alignment vertical="top" wrapText="1"/>
    </xf>
    <xf numFmtId="0" fontId="3" fillId="0" borderId="6" xfId="0" applyFont="1" applyBorder="1" applyAlignment="1">
      <alignment horizontal="right" vertical="top" wrapText="1"/>
    </xf>
    <xf numFmtId="0" fontId="3" fillId="0" borderId="7" xfId="0" applyFont="1" applyBorder="1" applyAlignment="1">
      <alignment horizontal="right" vertical="top" wrapText="1"/>
    </xf>
    <xf numFmtId="0" fontId="3" fillId="0" borderId="3" xfId="0" applyFont="1" applyBorder="1" applyAlignment="1">
      <alignment horizontal="right" vertical="top" wrapText="1"/>
    </xf>
    <xf numFmtId="0" fontId="15" fillId="0" borderId="6" xfId="0" applyFont="1" applyBorder="1" applyAlignment="1">
      <alignment horizontal="right" vertical="top" wrapText="1"/>
    </xf>
    <xf numFmtId="0" fontId="15" fillId="0" borderId="7" xfId="0" applyFont="1" applyBorder="1" applyAlignment="1">
      <alignment horizontal="right" vertical="top" wrapText="1"/>
    </xf>
    <xf numFmtId="0" fontId="15" fillId="0" borderId="3" xfId="0" applyFont="1" applyBorder="1" applyAlignment="1">
      <alignment horizontal="right" vertical="top" wrapText="1"/>
    </xf>
    <xf numFmtId="0" fontId="2" fillId="0" borderId="6" xfId="0" applyFont="1" applyBorder="1" applyAlignment="1">
      <alignment horizontal="right" vertical="top" wrapText="1"/>
    </xf>
    <xf numFmtId="0" fontId="2" fillId="0" borderId="7" xfId="0" applyFont="1" applyBorder="1" applyAlignment="1">
      <alignment horizontal="right" vertical="top" wrapText="1"/>
    </xf>
    <xf numFmtId="0" fontId="2" fillId="0" borderId="3" xfId="0" applyFont="1" applyBorder="1" applyAlignment="1">
      <alignment horizontal="right" vertical="top" wrapText="1"/>
    </xf>
    <xf numFmtId="0" fontId="8" fillId="9" borderId="11" xfId="0" applyFont="1" applyFill="1" applyBorder="1" applyAlignment="1">
      <alignment vertical="top" wrapText="1"/>
    </xf>
    <xf numFmtId="0" fontId="8" fillId="9" borderId="12" xfId="0" applyFont="1" applyFill="1" applyBorder="1" applyAlignment="1">
      <alignment vertical="top" wrapText="1"/>
    </xf>
    <xf numFmtId="0" fontId="8" fillId="9" borderId="7" xfId="0" applyFont="1" applyFill="1" applyBorder="1" applyAlignment="1">
      <alignment vertical="top" wrapText="1"/>
    </xf>
    <xf numFmtId="0" fontId="8" fillId="9" borderId="3" xfId="0" applyFont="1" applyFill="1" applyBorder="1" applyAlignment="1">
      <alignment vertical="top" wrapText="1"/>
    </xf>
    <xf numFmtId="0" fontId="4" fillId="0" borderId="6" xfId="0" applyFont="1" applyBorder="1" applyAlignment="1">
      <alignment vertical="top" wrapText="1"/>
    </xf>
    <xf numFmtId="0" fontId="0" fillId="0" borderId="3" xfId="0" applyBorder="1" applyAlignment="1">
      <alignment vertical="top" wrapText="1"/>
    </xf>
    <xf numFmtId="0" fontId="17" fillId="0" borderId="17" xfId="0" applyFont="1" applyBorder="1" applyAlignment="1">
      <alignment vertical="top" wrapText="1"/>
    </xf>
    <xf numFmtId="0" fontId="18" fillId="0" borderId="18" xfId="0" applyFont="1" applyBorder="1" applyAlignment="1">
      <alignment vertical="top" wrapText="1"/>
    </xf>
    <xf numFmtId="0" fontId="1" fillId="0" borderId="0" xfId="0" applyFont="1" applyAlignment="1">
      <alignment vertical="top" wrapText="1"/>
    </xf>
    <xf numFmtId="0" fontId="0" fillId="0" borderId="0" xfId="0" applyAlignment="1">
      <alignment vertical="top" wrapText="1"/>
    </xf>
    <xf numFmtId="0" fontId="1" fillId="0" borderId="14" xfId="0" applyFont="1" applyBorder="1" applyAlignment="1">
      <alignment vertical="top" wrapText="1"/>
    </xf>
    <xf numFmtId="0" fontId="0" fillId="0" borderId="14" xfId="0" applyBorder="1" applyAlignment="1">
      <alignment vertical="top" wrapText="1"/>
    </xf>
    <xf numFmtId="0" fontId="1" fillId="0" borderId="16" xfId="0" applyFont="1" applyBorder="1" applyAlignment="1">
      <alignment vertical="top" wrapText="1"/>
    </xf>
    <xf numFmtId="0" fontId="0" fillId="0" borderId="0" xfId="0" applyAlignment="1">
      <alignment vertical="top"/>
    </xf>
    <xf numFmtId="0" fontId="5" fillId="0" borderId="14" xfId="0" applyFont="1" applyBorder="1" applyAlignment="1">
      <alignment vertical="top" wrapText="1"/>
    </xf>
    <xf numFmtId="0" fontId="17" fillId="0" borderId="6" xfId="0" applyFont="1" applyBorder="1" applyAlignment="1">
      <alignment vertical="top" wrapText="1"/>
    </xf>
    <xf numFmtId="0" fontId="18" fillId="0" borderId="7" xfId="0" applyFont="1" applyBorder="1" applyAlignment="1">
      <alignment vertical="top" wrapText="1"/>
    </xf>
    <xf numFmtId="0" fontId="18" fillId="0" borderId="3" xfId="0" applyFont="1" applyBorder="1" applyAlignment="1">
      <alignment vertical="top" wrapText="1"/>
    </xf>
    <xf numFmtId="0" fontId="7" fillId="8" borderId="6" xfId="0" applyFont="1" applyFill="1" applyBorder="1" applyAlignment="1">
      <alignment horizontal="center" vertical="top" wrapText="1"/>
    </xf>
    <xf numFmtId="0" fontId="7" fillId="8" borderId="7" xfId="0" applyFont="1" applyFill="1" applyBorder="1" applyAlignment="1">
      <alignment horizontal="center" vertical="top" wrapText="1"/>
    </xf>
    <xf numFmtId="0" fontId="7" fillId="8" borderId="3" xfId="0" applyFont="1" applyFill="1" applyBorder="1" applyAlignment="1">
      <alignment horizontal="center" vertical="top" wrapText="1"/>
    </xf>
    <xf numFmtId="0" fontId="8" fillId="9" borderId="6" xfId="0" applyFont="1" applyFill="1" applyBorder="1" applyAlignment="1">
      <alignment horizontal="center" vertical="top" wrapText="1"/>
    </xf>
    <xf numFmtId="0" fontId="8" fillId="9" borderId="7" xfId="0" applyFont="1" applyFill="1" applyBorder="1" applyAlignment="1">
      <alignment horizontal="center" vertical="top" wrapText="1"/>
    </xf>
    <xf numFmtId="0" fontId="8" fillId="9" borderId="3" xfId="0" applyFont="1" applyFill="1" applyBorder="1" applyAlignment="1">
      <alignment horizontal="center" vertical="top" wrapText="1"/>
    </xf>
    <xf numFmtId="0" fontId="3" fillId="0" borderId="13" xfId="0" applyFont="1" applyBorder="1" applyAlignment="1">
      <alignment horizontal="right" vertical="top" wrapText="1"/>
    </xf>
    <xf numFmtId="0" fontId="7" fillId="8" borderId="6" xfId="0" applyFont="1" applyFill="1" applyBorder="1" applyAlignment="1">
      <alignment horizontal="center" vertical="top"/>
    </xf>
    <xf numFmtId="0" fontId="7" fillId="8" borderId="7" xfId="0" applyFont="1" applyFill="1" applyBorder="1" applyAlignment="1">
      <alignment horizontal="center" vertical="top"/>
    </xf>
    <xf numFmtId="0" fontId="7" fillId="8" borderId="3" xfId="0" applyFont="1" applyFill="1" applyBorder="1" applyAlignment="1">
      <alignment horizontal="center" vertical="top"/>
    </xf>
    <xf numFmtId="0" fontId="8" fillId="9" borderId="6" xfId="0" applyFont="1" applyFill="1" applyBorder="1" applyAlignment="1">
      <alignment horizontal="center" vertical="top"/>
    </xf>
    <xf numFmtId="0" fontId="8" fillId="9" borderId="7" xfId="0" applyFont="1" applyFill="1" applyBorder="1" applyAlignment="1">
      <alignment horizontal="center" vertical="top"/>
    </xf>
    <xf numFmtId="0" fontId="8" fillId="9" borderId="3" xfId="0" applyFont="1" applyFill="1" applyBorder="1" applyAlignment="1">
      <alignment horizontal="center" vertical="top"/>
    </xf>
    <xf numFmtId="0" fontId="2" fillId="5" borderId="6" xfId="0" applyFont="1" applyFill="1" applyBorder="1" applyAlignment="1">
      <alignment horizontal="center" vertical="top" wrapText="1"/>
    </xf>
    <xf numFmtId="0" fontId="2" fillId="5" borderId="3" xfId="0" applyFont="1" applyFill="1" applyBorder="1" applyAlignment="1">
      <alignment horizontal="center" vertical="top" wrapText="1"/>
    </xf>
    <xf numFmtId="0" fontId="8" fillId="7" borderId="6" xfId="0" applyFont="1" applyFill="1" applyBorder="1" applyAlignment="1">
      <alignment horizontal="center" vertical="top" wrapText="1"/>
    </xf>
    <xf numFmtId="0" fontId="8" fillId="7" borderId="3" xfId="0" applyFont="1" applyFill="1" applyBorder="1" applyAlignment="1">
      <alignment horizontal="center" vertical="top" wrapText="1"/>
    </xf>
    <xf numFmtId="0" fontId="0" fillId="0" borderId="7" xfId="0" applyBorder="1" applyAlignment="1">
      <alignment vertical="top" wrapText="1"/>
    </xf>
  </cellXfs>
  <cellStyles count="2">
    <cellStyle name="Hipersaitas" xfId="1" builtinId="8"/>
    <cellStyle name="Įprastas" xfId="0" builtinId="0"/>
  </cellStyles>
  <dxfs count="0"/>
  <tableStyles count="0" defaultTableStyle="TableStyleMedium2" defaultPivotStyle="PivotStyleLight16"/>
  <colors>
    <mruColors>
      <color rgb="FFCCD3FF"/>
      <color rgb="FFF2F1F0"/>
      <color rgb="FF44BBA4"/>
      <color rgb="FF7E47FF"/>
      <color rgb="FF390A6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imin.lrv.lt/lt/veiklos-sritys/verslo-aplinka/geresnis-reglamentavimas/prisitaikymo-prie-reguliavimo-islaidu-vertinima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90A6F"/>
  </sheetPr>
  <dimension ref="A1:N49"/>
  <sheetViews>
    <sheetView tabSelected="1" zoomScaleNormal="100" workbookViewId="0">
      <pane ySplit="4" topLeftCell="A30" activePane="bottomLeft" state="frozen"/>
      <selection activeCell="B1" sqref="B1"/>
      <selection pane="bottomLeft" activeCell="I7" sqref="I7"/>
    </sheetView>
  </sheetViews>
  <sheetFormatPr defaultColWidth="8.6328125" defaultRowHeight="10" x14ac:dyDescent="0.35"/>
  <cols>
    <col min="1" max="1" width="6.90625" style="1" customWidth="1"/>
    <col min="2" max="2" width="57.54296875" style="1" customWidth="1"/>
    <col min="3" max="3" width="39.453125" style="1" customWidth="1"/>
    <col min="4" max="4" width="19" style="1" customWidth="1"/>
    <col min="5" max="5" width="17.453125" style="1" customWidth="1"/>
    <col min="6" max="6" width="14.36328125" style="1" customWidth="1"/>
    <col min="7" max="7" width="19.453125" style="1" customWidth="1"/>
    <col min="8" max="8" width="11.90625" style="1" customWidth="1"/>
    <col min="9" max="9" width="19.36328125" style="1" customWidth="1"/>
    <col min="10" max="10" width="18.08984375" style="1" customWidth="1"/>
    <col min="11" max="11" width="36.36328125" style="1" customWidth="1"/>
    <col min="12" max="12" width="28.90625" style="1" customWidth="1"/>
    <col min="13" max="16384" width="8.6328125" style="1"/>
  </cols>
  <sheetData>
    <row r="1" spans="1:12" ht="12" customHeight="1" x14ac:dyDescent="0.35">
      <c r="A1" s="86" t="s">
        <v>92</v>
      </c>
      <c r="B1" s="87"/>
      <c r="C1" s="87"/>
      <c r="D1" s="87"/>
      <c r="E1" s="87"/>
      <c r="F1" s="87"/>
      <c r="G1" s="87"/>
      <c r="H1" s="87"/>
      <c r="I1" s="87"/>
      <c r="J1" s="87"/>
      <c r="K1" s="87"/>
      <c r="L1" s="88"/>
    </row>
    <row r="2" spans="1:12" ht="7.5" customHeight="1" thickBot="1" x14ac:dyDescent="0.4">
      <c r="A2" s="89"/>
      <c r="B2" s="90"/>
      <c r="C2" s="90"/>
      <c r="D2" s="90"/>
      <c r="E2" s="90"/>
      <c r="F2" s="90"/>
      <c r="G2" s="90"/>
      <c r="H2" s="90"/>
      <c r="I2" s="90"/>
      <c r="J2" s="90"/>
      <c r="K2" s="90"/>
      <c r="L2" s="91"/>
    </row>
    <row r="3" spans="1:12" ht="69.900000000000006" customHeight="1" thickBot="1" x14ac:dyDescent="0.4">
      <c r="A3" s="12" t="s">
        <v>0</v>
      </c>
      <c r="B3" s="13" t="s">
        <v>63</v>
      </c>
      <c r="C3" s="13" t="s">
        <v>64</v>
      </c>
      <c r="D3" s="13" t="s">
        <v>66</v>
      </c>
      <c r="E3" s="13" t="s">
        <v>1</v>
      </c>
      <c r="F3" s="14" t="s">
        <v>2</v>
      </c>
      <c r="G3" s="14" t="s">
        <v>3</v>
      </c>
      <c r="H3" s="14" t="s">
        <v>4</v>
      </c>
      <c r="I3" s="14" t="s">
        <v>56</v>
      </c>
      <c r="J3" s="15" t="s">
        <v>93</v>
      </c>
      <c r="K3" s="13" t="s">
        <v>65</v>
      </c>
      <c r="L3" s="15" t="s">
        <v>57</v>
      </c>
    </row>
    <row r="4" spans="1:12" ht="15.75" customHeight="1" thickBot="1" x14ac:dyDescent="0.4">
      <c r="A4" s="20">
        <v>1</v>
      </c>
      <c r="B4" s="16">
        <v>2</v>
      </c>
      <c r="C4" s="16">
        <v>3</v>
      </c>
      <c r="D4" s="16">
        <v>4</v>
      </c>
      <c r="E4" s="16">
        <v>5</v>
      </c>
      <c r="F4" s="16">
        <v>6</v>
      </c>
      <c r="G4" s="16">
        <v>7</v>
      </c>
      <c r="H4" s="16">
        <v>8</v>
      </c>
      <c r="I4" s="16">
        <v>9</v>
      </c>
      <c r="J4" s="16">
        <v>10</v>
      </c>
      <c r="K4" s="16">
        <v>11</v>
      </c>
      <c r="L4" s="16">
        <v>12</v>
      </c>
    </row>
    <row r="5" spans="1:12" ht="18" customHeight="1" thickBot="1" x14ac:dyDescent="0.4">
      <c r="A5" s="17" t="s">
        <v>5</v>
      </c>
      <c r="B5" s="92" t="s">
        <v>101</v>
      </c>
      <c r="C5" s="93"/>
      <c r="D5" s="94"/>
      <c r="E5" s="94"/>
      <c r="F5" s="94"/>
      <c r="G5" s="94"/>
      <c r="H5" s="94"/>
      <c r="I5" s="94"/>
      <c r="J5" s="94"/>
      <c r="K5" s="94"/>
      <c r="L5" s="95"/>
    </row>
    <row r="6" spans="1:12" ht="147" customHeight="1" thickBot="1" x14ac:dyDescent="0.4">
      <c r="A6" s="52" t="s">
        <v>6</v>
      </c>
      <c r="B6" s="53" t="s">
        <v>102</v>
      </c>
      <c r="C6" s="48"/>
      <c r="D6" s="54" t="s">
        <v>100</v>
      </c>
      <c r="E6" s="6">
        <v>1</v>
      </c>
      <c r="F6" s="35"/>
      <c r="G6" s="35"/>
      <c r="H6" s="35"/>
      <c r="I6" s="35"/>
      <c r="J6" s="35"/>
      <c r="K6" s="35"/>
      <c r="L6" s="35"/>
    </row>
    <row r="7" spans="1:12" ht="42.9" customHeight="1" thickBot="1" x14ac:dyDescent="0.4">
      <c r="A7" s="2" t="s">
        <v>7</v>
      </c>
      <c r="B7" s="46"/>
      <c r="C7" s="57" t="s">
        <v>111</v>
      </c>
      <c r="D7" s="35"/>
      <c r="E7" s="4"/>
      <c r="F7" s="42">
        <f>'Išlaidos darbuotojams'!G9</f>
        <v>10860.849999999999</v>
      </c>
      <c r="G7" s="42">
        <f>'Išlaidos investicijoms'!D8</f>
        <v>0</v>
      </c>
      <c r="H7" s="42">
        <f>'Išlaidos medžiagoms'!E8</f>
        <v>0</v>
      </c>
      <c r="I7" s="42">
        <f>'Išlaidos paslaugoms'!C8</f>
        <v>258059.12184873951</v>
      </c>
      <c r="J7" s="42">
        <f>0.05*(F7+G7+H7+I7)</f>
        <v>13445.998592436976</v>
      </c>
      <c r="K7" s="45">
        <f>SUM(F7:J7)</f>
        <v>282365.97044117644</v>
      </c>
      <c r="L7" s="37"/>
    </row>
    <row r="8" spans="1:12" ht="36.65" customHeight="1" thickBot="1" x14ac:dyDescent="0.4">
      <c r="A8" s="2" t="s">
        <v>8</v>
      </c>
      <c r="B8" s="46"/>
      <c r="C8" s="57"/>
      <c r="D8" s="35"/>
      <c r="E8" s="4"/>
      <c r="F8" s="50">
        <f>'Išlaidos darbuotojams'!G14</f>
        <v>0</v>
      </c>
      <c r="G8" s="50">
        <f>'Išlaidos investicijoms'!D12</f>
        <v>0</v>
      </c>
      <c r="H8" s="50">
        <f>'Išlaidos medžiagoms'!E12</f>
        <v>0</v>
      </c>
      <c r="I8" s="50">
        <f>'Išlaidos paslaugoms'!C12</f>
        <v>0</v>
      </c>
      <c r="J8" s="50">
        <f>0.05*(F8+G8+H8+I8)</f>
        <v>0</v>
      </c>
      <c r="K8" s="50">
        <f>SUM(F8:J8)</f>
        <v>0</v>
      </c>
      <c r="L8" s="37"/>
    </row>
    <row r="9" spans="1:12" ht="10.5" thickBot="1" x14ac:dyDescent="0.4">
      <c r="A9" s="2" t="s">
        <v>9</v>
      </c>
      <c r="B9" s="36"/>
      <c r="C9" s="5" t="s">
        <v>9</v>
      </c>
      <c r="D9" s="35"/>
      <c r="E9" s="4"/>
      <c r="F9" s="9"/>
      <c r="G9" s="5"/>
      <c r="H9" s="5"/>
      <c r="I9" s="5"/>
      <c r="J9" s="42"/>
      <c r="K9" s="5"/>
      <c r="L9" s="37"/>
    </row>
    <row r="10" spans="1:12" ht="12.65" customHeight="1" thickBot="1" x14ac:dyDescent="0.4">
      <c r="A10" s="2"/>
      <c r="B10" s="96" t="s">
        <v>67</v>
      </c>
      <c r="C10" s="97"/>
      <c r="D10" s="97"/>
      <c r="E10" s="97"/>
      <c r="F10" s="97"/>
      <c r="G10" s="97"/>
      <c r="H10" s="97"/>
      <c r="I10" s="97"/>
      <c r="J10" s="97"/>
      <c r="K10" s="98"/>
      <c r="L10" s="42">
        <f>SUM(K7:K8)*E6</f>
        <v>282365.97044117644</v>
      </c>
    </row>
    <row r="11" spans="1:12" ht="27" hidden="1" customHeight="1" thickBot="1" x14ac:dyDescent="0.4">
      <c r="A11" s="2" t="s">
        <v>10</v>
      </c>
      <c r="B11" s="3"/>
      <c r="C11" s="4"/>
      <c r="D11" s="5"/>
      <c r="E11" s="6">
        <v>0</v>
      </c>
      <c r="F11" s="4"/>
      <c r="G11" s="4"/>
      <c r="H11" s="4"/>
      <c r="I11" s="4"/>
      <c r="J11" s="4"/>
      <c r="K11" s="4"/>
      <c r="L11" s="35"/>
    </row>
    <row r="12" spans="1:12" ht="23.25" hidden="1" customHeight="1" thickBot="1" x14ac:dyDescent="0.4">
      <c r="A12" s="2" t="s">
        <v>11</v>
      </c>
      <c r="B12" s="7"/>
      <c r="C12" s="6" t="s">
        <v>12</v>
      </c>
      <c r="D12" s="4"/>
      <c r="E12" s="4"/>
      <c r="F12" s="5">
        <f>'Išlaidos darbuotojams'!G21</f>
        <v>0</v>
      </c>
      <c r="G12" s="5">
        <f>'Išlaidos investicijoms'!D19</f>
        <v>0</v>
      </c>
      <c r="H12" s="5">
        <f>'Išlaidos medžiagoms'!E19</f>
        <v>0</v>
      </c>
      <c r="I12" s="5">
        <f>'Išlaidos medžiagoms'!E19</f>
        <v>0</v>
      </c>
      <c r="J12" s="5">
        <f>0.05*(F12+G12+H12+I12)</f>
        <v>0</v>
      </c>
      <c r="K12" s="5">
        <f>SUM(F12:J12)</f>
        <v>0</v>
      </c>
      <c r="L12" s="37"/>
    </row>
    <row r="13" spans="1:12" ht="10.5" hidden="1" thickBot="1" x14ac:dyDescent="0.4">
      <c r="A13" s="2" t="s">
        <v>13</v>
      </c>
      <c r="B13" s="7"/>
      <c r="C13" s="6" t="s">
        <v>14</v>
      </c>
      <c r="D13" s="4"/>
      <c r="E13" s="4"/>
      <c r="F13" s="5">
        <f>'Išlaidos darbuotojams'!G26</f>
        <v>0</v>
      </c>
      <c r="G13" s="5">
        <f>'Išlaidos investicijoms'!D23</f>
        <v>0</v>
      </c>
      <c r="H13" s="5">
        <f>'Išlaidos medžiagoms'!E23</f>
        <v>0</v>
      </c>
      <c r="I13" s="5">
        <f>'Išlaidos medžiagoms'!E23</f>
        <v>0</v>
      </c>
      <c r="J13" s="5">
        <f>0.05*(F13+G13+H13+I13)</f>
        <v>0</v>
      </c>
      <c r="K13" s="5">
        <f>SUM(F13:J13)</f>
        <v>0</v>
      </c>
      <c r="L13" s="37"/>
    </row>
    <row r="14" spans="1:12" ht="10.5" hidden="1" thickBot="1" x14ac:dyDescent="0.4">
      <c r="A14" s="2" t="s">
        <v>9</v>
      </c>
      <c r="B14" s="7"/>
      <c r="C14" s="6" t="s">
        <v>48</v>
      </c>
      <c r="D14" s="4"/>
      <c r="E14" s="4"/>
      <c r="F14" s="9"/>
      <c r="G14" s="5"/>
      <c r="H14" s="5"/>
      <c r="I14" s="5"/>
      <c r="J14" s="5"/>
      <c r="K14" s="5"/>
      <c r="L14" s="35"/>
    </row>
    <row r="15" spans="1:12" ht="10.5" hidden="1" thickBot="1" x14ac:dyDescent="0.4">
      <c r="A15" s="2"/>
      <c r="B15" s="96" t="s">
        <v>68</v>
      </c>
      <c r="C15" s="97"/>
      <c r="D15" s="97"/>
      <c r="E15" s="97"/>
      <c r="F15" s="97"/>
      <c r="G15" s="97"/>
      <c r="H15" s="97"/>
      <c r="I15" s="97"/>
      <c r="J15" s="97"/>
      <c r="K15" s="98"/>
      <c r="L15" s="10">
        <f>SUM(K12:K13)*E11</f>
        <v>0</v>
      </c>
    </row>
    <row r="16" spans="1:12" ht="10.5" hidden="1" thickBot="1" x14ac:dyDescent="0.4">
      <c r="A16" s="2"/>
      <c r="B16" s="5" t="s">
        <v>9</v>
      </c>
      <c r="C16" s="5"/>
      <c r="D16" s="5"/>
      <c r="E16" s="5"/>
      <c r="F16" s="5"/>
      <c r="G16" s="5"/>
      <c r="H16" s="5"/>
      <c r="I16" s="5"/>
      <c r="J16" s="5"/>
      <c r="K16" s="5"/>
      <c r="L16" s="5" t="s">
        <v>9</v>
      </c>
    </row>
    <row r="17" spans="1:14" ht="12" customHeight="1" thickBot="1" x14ac:dyDescent="0.4">
      <c r="A17" s="2"/>
      <c r="B17" s="102" t="s">
        <v>69</v>
      </c>
      <c r="C17" s="103"/>
      <c r="D17" s="103"/>
      <c r="E17" s="103"/>
      <c r="F17" s="103"/>
      <c r="G17" s="103"/>
      <c r="H17" s="103"/>
      <c r="I17" s="103"/>
      <c r="J17" s="103"/>
      <c r="K17" s="104"/>
      <c r="L17" s="47">
        <f>SUM(L10,L15)</f>
        <v>282365.97044117644</v>
      </c>
    </row>
    <row r="18" spans="1:14" s="19" customFormat="1" ht="25.5" customHeight="1" thickBot="1" x14ac:dyDescent="0.4">
      <c r="A18" s="18" t="s">
        <v>49</v>
      </c>
      <c r="B18" s="105" t="s">
        <v>116</v>
      </c>
      <c r="C18" s="106"/>
      <c r="D18" s="107"/>
      <c r="E18" s="107"/>
      <c r="F18" s="107"/>
      <c r="G18" s="107"/>
      <c r="H18" s="107"/>
      <c r="I18" s="107"/>
      <c r="J18" s="107"/>
      <c r="K18" s="107"/>
      <c r="L18" s="108"/>
    </row>
    <row r="19" spans="1:14" ht="194.25" customHeight="1" thickBot="1" x14ac:dyDescent="0.4">
      <c r="A19" s="52" t="s">
        <v>50</v>
      </c>
      <c r="B19" s="111" t="s">
        <v>117</v>
      </c>
      <c r="C19" s="112"/>
      <c r="D19" s="54" t="s">
        <v>96</v>
      </c>
      <c r="E19" s="73">
        <v>1</v>
      </c>
      <c r="F19" s="74"/>
      <c r="G19" s="74"/>
      <c r="H19" s="74"/>
      <c r="I19" s="74"/>
      <c r="J19" s="74"/>
      <c r="K19" s="74"/>
      <c r="L19" s="74"/>
    </row>
    <row r="20" spans="1:14" ht="48.75" customHeight="1" thickBot="1" x14ac:dyDescent="0.4">
      <c r="A20" s="2" t="s">
        <v>51</v>
      </c>
      <c r="B20" s="39"/>
      <c r="C20" s="83" t="s">
        <v>118</v>
      </c>
      <c r="D20" s="4"/>
      <c r="E20" s="4"/>
      <c r="F20" s="42">
        <f>'Išlaidos darbuotojams'!G40</f>
        <v>0</v>
      </c>
      <c r="G20" s="50">
        <f>'Išlaidos investicijoms'!D37</f>
        <v>0</v>
      </c>
      <c r="H20" s="50">
        <f>'Išlaidos medžiagoms'!E40</f>
        <v>0</v>
      </c>
      <c r="I20" s="50">
        <f>'Išlaidos paslaugoms'!C39</f>
        <v>0</v>
      </c>
      <c r="J20" s="42">
        <f>0.05*(F20+G20+H20+I20)</f>
        <v>0</v>
      </c>
      <c r="K20" s="45">
        <f>SUM(F20:J20)</f>
        <v>0</v>
      </c>
      <c r="L20" s="4"/>
      <c r="N20" s="75"/>
    </row>
    <row r="21" spans="1:14" ht="30.65" customHeight="1" thickBot="1" x14ac:dyDescent="0.4">
      <c r="A21" s="2" t="s">
        <v>52</v>
      </c>
      <c r="B21" s="39"/>
      <c r="C21" s="39"/>
      <c r="D21" s="4"/>
      <c r="E21" s="4"/>
      <c r="F21" s="42">
        <f>+'Išlaidos darbuotojams'!G42</f>
        <v>0</v>
      </c>
      <c r="G21" s="61">
        <v>0</v>
      </c>
      <c r="H21" s="42">
        <f>'Išlaidos medžiagoms'!$E$44</f>
        <v>0</v>
      </c>
      <c r="I21" s="42">
        <f>'Išlaidos paslaugoms'!C43</f>
        <v>0</v>
      </c>
      <c r="J21" s="42">
        <f>0.05*(F21+G21+H21+I21)</f>
        <v>0</v>
      </c>
      <c r="K21" s="42">
        <f>SUM(F21:J21)</f>
        <v>0</v>
      </c>
      <c r="L21" s="4"/>
    </row>
    <row r="22" spans="1:14" ht="28.5" customHeight="1" thickBot="1" x14ac:dyDescent="0.4">
      <c r="A22" s="2"/>
      <c r="B22" s="39"/>
      <c r="C22" s="54"/>
      <c r="D22" s="4"/>
      <c r="E22" s="4"/>
      <c r="F22" s="42">
        <f>+'Išlaidos darbuotojams'!G43</f>
        <v>0</v>
      </c>
      <c r="G22" s="61">
        <v>0</v>
      </c>
      <c r="H22" s="42">
        <f>'Išlaidos medžiagoms'!$E$44</f>
        <v>0</v>
      </c>
      <c r="I22" s="42">
        <f>'Išlaidos paslaugoms'!$C$44</f>
        <v>0</v>
      </c>
      <c r="J22" s="42">
        <f t="shared" ref="J22:J23" si="0">0.05*(F22+G22+H22+I22)</f>
        <v>0</v>
      </c>
      <c r="K22" s="42">
        <f t="shared" ref="K22:K23" si="1">SUM(F22:J22)</f>
        <v>0</v>
      </c>
      <c r="L22" s="4"/>
    </row>
    <row r="23" spans="1:14" ht="58.5" customHeight="1" thickBot="1" x14ac:dyDescent="0.4">
      <c r="A23" s="2" t="s">
        <v>9</v>
      </c>
      <c r="B23" s="7"/>
      <c r="C23" s="6"/>
      <c r="D23" s="4"/>
      <c r="E23" s="4"/>
      <c r="F23" s="42">
        <f>+'Išlaidos darbuotojams'!G44</f>
        <v>0</v>
      </c>
      <c r="G23" s="61">
        <v>0</v>
      </c>
      <c r="H23" s="42">
        <f>'Išlaidos medžiagoms'!$E$44</f>
        <v>0</v>
      </c>
      <c r="I23" s="42">
        <f>'Išlaidos paslaugoms'!$C$44</f>
        <v>0</v>
      </c>
      <c r="J23" s="42">
        <f t="shared" si="0"/>
        <v>0</v>
      </c>
      <c r="K23" s="42">
        <f t="shared" si="1"/>
        <v>0</v>
      </c>
      <c r="L23" s="4"/>
    </row>
    <row r="24" spans="1:14" ht="18.899999999999999" customHeight="1" thickBot="1" x14ac:dyDescent="0.4">
      <c r="A24" s="2"/>
      <c r="B24" s="96" t="s">
        <v>67</v>
      </c>
      <c r="C24" s="97"/>
      <c r="D24" s="97"/>
      <c r="E24" s="97"/>
      <c r="F24" s="97"/>
      <c r="G24" s="97"/>
      <c r="H24" s="97"/>
      <c r="I24" s="97"/>
      <c r="J24" s="97"/>
      <c r="K24" s="98"/>
      <c r="L24" s="78">
        <f>+K20+K21+K22+K23</f>
        <v>0</v>
      </c>
    </row>
    <row r="25" spans="1:14" ht="62.25" hidden="1" customHeight="1" thickBot="1" x14ac:dyDescent="0.4">
      <c r="A25" s="2" t="s">
        <v>53</v>
      </c>
      <c r="B25" s="109"/>
      <c r="C25" s="110"/>
      <c r="D25" s="5"/>
      <c r="E25" s="6"/>
      <c r="F25" s="35"/>
      <c r="G25" s="35"/>
      <c r="H25" s="35"/>
      <c r="I25" s="35"/>
      <c r="J25" s="35"/>
      <c r="K25" s="35"/>
      <c r="L25" s="76"/>
    </row>
    <row r="26" spans="1:14" ht="25.5" hidden="1" customHeight="1" thickBot="1" x14ac:dyDescent="0.4">
      <c r="A26" s="2" t="s">
        <v>54</v>
      </c>
      <c r="B26" s="39"/>
      <c r="C26" s="6" t="s">
        <v>12</v>
      </c>
      <c r="D26" s="35"/>
      <c r="E26" s="35"/>
      <c r="F26" s="44">
        <f>+'Išlaidos darbuotojams'!G58</f>
        <v>0</v>
      </c>
      <c r="G26" s="5">
        <f>'Išlaidos investicijoms'!D48</f>
        <v>0</v>
      </c>
      <c r="H26" s="5">
        <f>'Išlaidos medžiagoms'!E51</f>
        <v>0</v>
      </c>
      <c r="I26" s="5">
        <f>'Išlaidos paslaugoms'!C50</f>
        <v>0</v>
      </c>
      <c r="J26" s="44">
        <f>0.05*(F26+G26+H26+I26)</f>
        <v>0</v>
      </c>
      <c r="K26" s="44">
        <f>SUM(F26:J26)</f>
        <v>0</v>
      </c>
      <c r="L26" s="76"/>
    </row>
    <row r="27" spans="1:14" ht="25.5" hidden="1" customHeight="1" thickBot="1" x14ac:dyDescent="0.4">
      <c r="A27" s="2" t="s">
        <v>55</v>
      </c>
      <c r="B27" s="36"/>
      <c r="C27" s="6" t="s">
        <v>14</v>
      </c>
      <c r="D27" s="35"/>
      <c r="E27" s="35"/>
      <c r="F27" s="5">
        <f>'Išlaidos darbuotojams'!G57</f>
        <v>0</v>
      </c>
      <c r="G27" s="5">
        <f>'Išlaidos investicijoms'!D52</f>
        <v>0</v>
      </c>
      <c r="H27" s="5">
        <f>'Išlaidos medžiagoms'!E55</f>
        <v>0</v>
      </c>
      <c r="I27" s="5">
        <f>'Išlaidos paslaugoms'!C54</f>
        <v>0</v>
      </c>
      <c r="J27" s="5">
        <f>0.05*(F27+G27+H27+I27)</f>
        <v>0</v>
      </c>
      <c r="K27" s="5">
        <f>SUM(F27:J27)</f>
        <v>0</v>
      </c>
      <c r="L27" s="76"/>
    </row>
    <row r="28" spans="1:14" ht="15" hidden="1" customHeight="1" thickBot="1" x14ac:dyDescent="0.4">
      <c r="A28" s="2" t="s">
        <v>9</v>
      </c>
      <c r="B28" s="36"/>
      <c r="C28" s="6" t="s">
        <v>9</v>
      </c>
      <c r="D28" s="35"/>
      <c r="E28" s="35"/>
      <c r="F28" s="9"/>
      <c r="G28" s="5"/>
      <c r="H28" s="5"/>
      <c r="I28" s="5"/>
      <c r="J28" s="5"/>
      <c r="K28" s="5"/>
      <c r="L28" s="76"/>
    </row>
    <row r="29" spans="1:14" ht="10.5" hidden="1" thickBot="1" x14ac:dyDescent="0.4">
      <c r="A29" s="2"/>
      <c r="B29" s="96" t="s">
        <v>68</v>
      </c>
      <c r="C29" s="97"/>
      <c r="D29" s="97"/>
      <c r="E29" s="97"/>
      <c r="F29" s="97"/>
      <c r="G29" s="97"/>
      <c r="H29" s="97"/>
      <c r="I29" s="97"/>
      <c r="J29" s="97"/>
      <c r="K29" s="98"/>
      <c r="L29" s="79">
        <f>SUM(K26:K27)*E25</f>
        <v>0</v>
      </c>
    </row>
    <row r="30" spans="1:14" ht="12" customHeight="1" thickBot="1" x14ac:dyDescent="0.4">
      <c r="A30" s="2"/>
      <c r="B30" s="5" t="s">
        <v>9</v>
      </c>
      <c r="C30" s="5"/>
      <c r="D30" s="5"/>
      <c r="E30" s="5"/>
      <c r="F30" s="5"/>
      <c r="G30" s="5"/>
      <c r="H30" s="5"/>
      <c r="I30" s="5"/>
      <c r="J30" s="5"/>
      <c r="K30" s="5"/>
      <c r="L30" s="76"/>
    </row>
    <row r="31" spans="1:14" ht="12" customHeight="1" thickBot="1" x14ac:dyDescent="0.4">
      <c r="A31" s="2"/>
      <c r="B31" s="102" t="s">
        <v>70</v>
      </c>
      <c r="C31" s="103"/>
      <c r="D31" s="103"/>
      <c r="E31" s="103"/>
      <c r="F31" s="103"/>
      <c r="G31" s="103"/>
      <c r="H31" s="103"/>
      <c r="I31" s="103"/>
      <c r="J31" s="103"/>
      <c r="K31" s="104"/>
      <c r="L31" s="80">
        <f>SUM(L24,L29)</f>
        <v>0</v>
      </c>
    </row>
    <row r="32" spans="1:14" s="72" customFormat="1" ht="23.25" customHeight="1" thickBot="1" x14ac:dyDescent="0.4">
      <c r="A32" s="71"/>
      <c r="B32" s="99" t="s">
        <v>71</v>
      </c>
      <c r="C32" s="100"/>
      <c r="D32" s="100"/>
      <c r="E32" s="100"/>
      <c r="F32" s="100"/>
      <c r="G32" s="100"/>
      <c r="H32" s="100"/>
      <c r="I32" s="100"/>
      <c r="J32" s="100"/>
      <c r="K32" s="101"/>
      <c r="L32" s="81">
        <f>+L31-L17</f>
        <v>-282365.97044117644</v>
      </c>
    </row>
    <row r="34" spans="2:5" ht="10.5" thickBot="1" x14ac:dyDescent="0.4"/>
    <row r="35" spans="2:5" ht="32.5" thickBot="1" x14ac:dyDescent="0.4">
      <c r="B35" s="62" t="s">
        <v>105</v>
      </c>
      <c r="C35" s="63" t="s">
        <v>106</v>
      </c>
      <c r="D35" s="63" t="s">
        <v>107</v>
      </c>
    </row>
    <row r="36" spans="2:5" ht="17" thickTop="1" thickBot="1" x14ac:dyDescent="0.4">
      <c r="B36" s="64">
        <v>45657</v>
      </c>
      <c r="C36" s="65">
        <v>63</v>
      </c>
      <c r="D36" s="66">
        <v>231142</v>
      </c>
    </row>
    <row r="37" spans="2:5" ht="16.5" thickBot="1" x14ac:dyDescent="0.4">
      <c r="B37" s="64">
        <v>45291</v>
      </c>
      <c r="C37" s="65">
        <v>76</v>
      </c>
      <c r="D37" s="66">
        <v>299807</v>
      </c>
    </row>
    <row r="38" spans="2:5" ht="16.5" thickBot="1" x14ac:dyDescent="0.4">
      <c r="B38" s="64">
        <v>44926</v>
      </c>
      <c r="C38" s="65">
        <v>190</v>
      </c>
      <c r="D38" s="66">
        <v>280021</v>
      </c>
    </row>
    <row r="39" spans="2:5" ht="16.5" thickBot="1" x14ac:dyDescent="0.4">
      <c r="B39" s="64">
        <v>44561</v>
      </c>
      <c r="C39" s="65">
        <v>194</v>
      </c>
      <c r="D39" s="66">
        <v>265099</v>
      </c>
    </row>
    <row r="40" spans="2:5" ht="16.5" thickBot="1" x14ac:dyDescent="0.4">
      <c r="B40" s="64">
        <v>44196</v>
      </c>
      <c r="C40" s="65">
        <v>191</v>
      </c>
      <c r="D40" s="66">
        <v>212422</v>
      </c>
    </row>
    <row r="41" spans="2:5" ht="10.5" thickBot="1" x14ac:dyDescent="0.4">
      <c r="B41" s="1" t="s">
        <v>108</v>
      </c>
      <c r="C41" s="1">
        <f>SUM(C36:C40)</f>
        <v>714</v>
      </c>
      <c r="D41" s="67">
        <f>SUM(D36:D40)</f>
        <v>1288491</v>
      </c>
    </row>
    <row r="42" spans="2:5" ht="10.5" thickBot="1" x14ac:dyDescent="0.4">
      <c r="B42" s="82" t="s">
        <v>115</v>
      </c>
      <c r="C42" s="85">
        <v>143</v>
      </c>
      <c r="D42" s="69">
        <f>D41/C41</f>
        <v>1804.6092436974791</v>
      </c>
      <c r="E42" s="68" t="s">
        <v>109</v>
      </c>
    </row>
    <row r="43" spans="2:5" x14ac:dyDescent="0.35">
      <c r="B43" s="75"/>
    </row>
    <row r="46" spans="2:5" ht="58" x14ac:dyDescent="0.35">
      <c r="B46" s="60" t="s">
        <v>112</v>
      </c>
      <c r="C46" s="70" t="s">
        <v>98</v>
      </c>
    </row>
    <row r="49" spans="2:3" x14ac:dyDescent="0.2">
      <c r="B49" s="1" t="s">
        <v>113</v>
      </c>
      <c r="C49" s="77" t="s">
        <v>114</v>
      </c>
    </row>
  </sheetData>
  <mergeCells count="12">
    <mergeCell ref="A1:L2"/>
    <mergeCell ref="B5:L5"/>
    <mergeCell ref="B10:K10"/>
    <mergeCell ref="B32:K32"/>
    <mergeCell ref="B15:K15"/>
    <mergeCell ref="B17:K17"/>
    <mergeCell ref="B18:L18"/>
    <mergeCell ref="B24:K24"/>
    <mergeCell ref="B29:K29"/>
    <mergeCell ref="B31:K31"/>
    <mergeCell ref="B25:C25"/>
    <mergeCell ref="B19:C19"/>
  </mergeCells>
  <hyperlinks>
    <hyperlink ref="C46" r:id="rId1" display="https://eimin.lrv.lt/lt/veiklos-sritys/verslo-aplinka/geresnis-reglamentavimas/prisitaikymo-prie-reguliavimo-islaidu-vertinimas/" xr:uid="{0323258D-7FD4-420E-9A61-784A5BACED23}"/>
  </hyperlinks>
  <pageMargins left="0" right="0" top="0.19685039370078741" bottom="0.19685039370078741" header="0.31496062992125984" footer="0.31496062992125984"/>
  <pageSetup paperSize="9" orientation="landscape" r:id="rId2"/>
  <ignoredErrors>
    <ignoredError sqref="A5 A1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E47FF"/>
  </sheetPr>
  <dimension ref="A1:I64"/>
  <sheetViews>
    <sheetView topLeftCell="A8" zoomScale="120" zoomScaleNormal="120" workbookViewId="0">
      <selection activeCell="J36" sqref="J36"/>
    </sheetView>
  </sheetViews>
  <sheetFormatPr defaultColWidth="8.6328125" defaultRowHeight="10" x14ac:dyDescent="0.35"/>
  <cols>
    <col min="1" max="1" width="30.6328125" style="1" customWidth="1"/>
    <col min="2" max="2" width="13.90625" style="1" customWidth="1"/>
    <col min="3" max="3" width="11.08984375" style="1" customWidth="1"/>
    <col min="4" max="4" width="21.453125" style="1" customWidth="1"/>
    <col min="5" max="5" width="25" style="1" customWidth="1"/>
    <col min="6" max="6" width="10.6328125" style="1" bestFit="1" customWidth="1"/>
    <col min="7" max="7" width="16.6328125" style="1" customWidth="1"/>
    <col min="8" max="16384" width="8.6328125" style="1"/>
  </cols>
  <sheetData>
    <row r="1" spans="1:9" ht="18" customHeight="1" thickBot="1" x14ac:dyDescent="0.4">
      <c r="A1" s="123" t="s">
        <v>72</v>
      </c>
      <c r="B1" s="124"/>
      <c r="C1" s="124"/>
      <c r="D1" s="124"/>
      <c r="E1" s="124"/>
      <c r="F1" s="124"/>
      <c r="G1" s="125"/>
    </row>
    <row r="2" spans="1:9" ht="57.75" customHeight="1" thickBot="1" x14ac:dyDescent="0.4">
      <c r="A2" s="27" t="s">
        <v>83</v>
      </c>
      <c r="B2" s="28" t="s">
        <v>16</v>
      </c>
      <c r="C2" s="28" t="s">
        <v>17</v>
      </c>
      <c r="D2" s="28" t="s">
        <v>74</v>
      </c>
      <c r="E2" s="28" t="s">
        <v>75</v>
      </c>
      <c r="F2" s="28" t="s">
        <v>18</v>
      </c>
      <c r="G2" s="28" t="s">
        <v>76</v>
      </c>
    </row>
    <row r="3" spans="1:9" ht="10.5" thickBot="1" x14ac:dyDescent="0.4">
      <c r="A3" s="29">
        <v>1</v>
      </c>
      <c r="B3" s="30">
        <v>2</v>
      </c>
      <c r="C3" s="29">
        <v>3</v>
      </c>
      <c r="D3" s="30">
        <v>4</v>
      </c>
      <c r="E3" s="29">
        <v>5</v>
      </c>
      <c r="F3" s="30">
        <v>6</v>
      </c>
      <c r="G3" s="29">
        <v>7</v>
      </c>
    </row>
    <row r="4" spans="1:9" ht="81" customHeight="1" thickBot="1" x14ac:dyDescent="0.4">
      <c r="A4" s="109" t="str">
        <f>+'PI skaičiuoklė'!B6</f>
        <v>12 straipsnis 2. Biomedicininio tyrimo (išskyrus klinikinį tyrimą su medicinos priemone ir veiksmingumo tyrimą), kuriame dalyvaujančiam asmeniui tyrimo tikslais taikomi intervenciniai tyrimo metodai kelia riziką tiriamojo sveikatai, taip pat klinikinio vaistinio preparato tyrimo užsakovas ir pagrindinis tyrėjas privalo drausti savo civilinę atsakomybę dėl galimos turtinės ir neturtinės žalos, atsiradusios dėl tiriamojo sveikatos sužalojimo ar tiriamojo mirties, atlyginimo, sudarydami biomedicininio tyrimo užsakovo ir pagrindinio tyrėjo civilinės atsakomybės privalomojo draudimo sutartis su draudikais, išskyrus šio straipsnio 3 dalyje nurodytus atvejus, kai biomedicininius tyrimus leidžiama atlikti ir neturint biomedicininio tyrimo užsakovo ir pagrindinio tyrėjo civilinės atsakomybės privalomojo draudimo. &lt;...&gt;</v>
      </c>
      <c r="B4" s="110"/>
      <c r="C4" s="38"/>
      <c r="D4" s="38"/>
      <c r="E4" s="38"/>
      <c r="F4" s="38"/>
      <c r="G4" s="38"/>
    </row>
    <row r="5" spans="1:9" ht="41.15" customHeight="1" thickBot="1" x14ac:dyDescent="0.4">
      <c r="A5" s="55" t="str">
        <f>'PI skaičiuoklė'!C7</f>
        <v xml:space="preserve">Derinama ir  pasirašoma civilinės atsakomybės draudimo sutartis </v>
      </c>
      <c r="B5" s="4"/>
      <c r="C5" s="22"/>
      <c r="D5" s="22"/>
      <c r="E5" s="22"/>
      <c r="F5" s="22"/>
      <c r="G5" s="22"/>
    </row>
    <row r="6" spans="1:9" ht="30.75" customHeight="1" thickBot="1" x14ac:dyDescent="0.4">
      <c r="A6" s="23" t="s">
        <v>103</v>
      </c>
      <c r="B6" s="5" t="s">
        <v>110</v>
      </c>
      <c r="C6" s="5">
        <v>1</v>
      </c>
      <c r="D6" s="5">
        <v>14.11</v>
      </c>
      <c r="E6" s="5">
        <v>3</v>
      </c>
      <c r="F6" s="49">
        <v>143</v>
      </c>
      <c r="G6" s="42">
        <f>+C6*D6*E6*F6</f>
        <v>6053.19</v>
      </c>
      <c r="I6" s="75"/>
    </row>
    <row r="7" spans="1:9" ht="36.75" customHeight="1" thickBot="1" x14ac:dyDescent="0.4">
      <c r="A7" s="23" t="s">
        <v>103</v>
      </c>
      <c r="B7" s="5" t="s">
        <v>104</v>
      </c>
      <c r="C7" s="5">
        <v>1</v>
      </c>
      <c r="D7" s="5">
        <v>16.809999999999999</v>
      </c>
      <c r="E7" s="5">
        <v>2</v>
      </c>
      <c r="F7" s="5">
        <v>143</v>
      </c>
      <c r="G7" s="42">
        <f>+C7*D7*E7*F7</f>
        <v>4807.66</v>
      </c>
      <c r="I7" s="75"/>
    </row>
    <row r="8" spans="1:9" ht="10.5" thickBot="1" x14ac:dyDescent="0.4">
      <c r="A8" s="11"/>
      <c r="B8" s="5" t="s">
        <v>9</v>
      </c>
      <c r="C8" s="5"/>
      <c r="D8" s="5"/>
      <c r="E8" s="5"/>
      <c r="F8" s="5"/>
      <c r="G8" s="5"/>
    </row>
    <row r="9" spans="1:9" ht="14.15" customHeight="1" thickBot="1" x14ac:dyDescent="0.4">
      <c r="A9" s="96" t="s">
        <v>77</v>
      </c>
      <c r="B9" s="97"/>
      <c r="C9" s="97"/>
      <c r="D9" s="97"/>
      <c r="E9" s="97"/>
      <c r="F9" s="98"/>
      <c r="G9" s="42">
        <f>SUM(G6:G8)</f>
        <v>10860.849999999999</v>
      </c>
    </row>
    <row r="10" spans="1:9" ht="32.15" customHeight="1" thickBot="1" x14ac:dyDescent="0.4">
      <c r="A10" s="55"/>
      <c r="B10" s="35"/>
      <c r="C10" s="35"/>
      <c r="D10" s="35"/>
      <c r="E10" s="35"/>
      <c r="F10" s="35"/>
      <c r="G10" s="35"/>
    </row>
    <row r="11" spans="1:9" ht="24.65" customHeight="1" thickBot="1" x14ac:dyDescent="0.4">
      <c r="A11" s="23"/>
      <c r="B11" s="5"/>
      <c r="C11" s="5">
        <v>1</v>
      </c>
      <c r="E11" s="5"/>
      <c r="F11" s="5"/>
      <c r="G11" s="42">
        <f>+C11*D7*E11*F11</f>
        <v>0</v>
      </c>
    </row>
    <row r="12" spans="1:9" ht="10.5" thickBot="1" x14ac:dyDescent="0.4">
      <c r="A12" s="11"/>
      <c r="B12" s="5" t="s">
        <v>22</v>
      </c>
      <c r="C12" s="5">
        <v>0</v>
      </c>
      <c r="D12" s="5">
        <v>0</v>
      </c>
      <c r="E12" s="5">
        <v>0</v>
      </c>
      <c r="F12" s="5">
        <v>0</v>
      </c>
      <c r="G12" s="5">
        <f t="shared" ref="G12" si="0">+C12*D12*E12*F12</f>
        <v>0</v>
      </c>
    </row>
    <row r="13" spans="1:9" ht="10.5" thickBot="1" x14ac:dyDescent="0.4">
      <c r="A13" s="11"/>
      <c r="B13" s="5" t="s">
        <v>9</v>
      </c>
      <c r="C13" s="5"/>
      <c r="D13" s="5"/>
      <c r="E13" s="5"/>
      <c r="F13" s="5"/>
      <c r="G13" s="5"/>
    </row>
    <row r="14" spans="1:9" ht="10.5" thickBot="1" x14ac:dyDescent="0.4">
      <c r="A14" s="96" t="s">
        <v>78</v>
      </c>
      <c r="B14" s="97"/>
      <c r="C14" s="97"/>
      <c r="D14" s="97"/>
      <c r="E14" s="97"/>
      <c r="F14" s="98"/>
      <c r="G14" s="42">
        <f>SUM(G11:G13)</f>
        <v>0</v>
      </c>
    </row>
    <row r="15" spans="1:9" ht="10.5" thickBot="1" x14ac:dyDescent="0.4">
      <c r="A15" s="102" t="s">
        <v>79</v>
      </c>
      <c r="B15" s="103"/>
      <c r="C15" s="103"/>
      <c r="D15" s="103"/>
      <c r="E15" s="103"/>
      <c r="F15" s="104"/>
      <c r="G15" s="45">
        <f>SUM(G9,G14)</f>
        <v>10860.849999999999</v>
      </c>
    </row>
    <row r="16" spans="1:9" ht="30" hidden="1" customHeight="1" thickBot="1" x14ac:dyDescent="0.4">
      <c r="A16" s="21">
        <f>'PI skaičiuoklė'!B11</f>
        <v>0</v>
      </c>
      <c r="B16" s="35"/>
      <c r="C16" s="35"/>
      <c r="D16" s="35"/>
      <c r="E16" s="35"/>
      <c r="F16" s="35"/>
      <c r="G16" s="35"/>
    </row>
    <row r="17" spans="1:7" ht="10.5" hidden="1" thickBot="1" x14ac:dyDescent="0.4">
      <c r="A17" s="8" t="str">
        <f>'PI skaičiuoklė'!C12</f>
        <v>Veiksmas B1</v>
      </c>
      <c r="B17" s="35"/>
      <c r="C17" s="35"/>
      <c r="D17" s="35"/>
      <c r="E17" s="35"/>
      <c r="F17" s="35"/>
      <c r="G17" s="35"/>
    </row>
    <row r="18" spans="1:7" ht="10.5" hidden="1" thickBot="1" x14ac:dyDescent="0.4">
      <c r="A18" s="23"/>
      <c r="B18" s="5" t="s">
        <v>23</v>
      </c>
      <c r="C18" s="5">
        <v>0</v>
      </c>
      <c r="D18" s="5">
        <v>0</v>
      </c>
      <c r="E18" s="5">
        <v>0</v>
      </c>
      <c r="F18" s="5">
        <v>0</v>
      </c>
      <c r="G18" s="5">
        <f t="shared" ref="G18:G19" si="1">+C18*D18*E18*F18</f>
        <v>0</v>
      </c>
    </row>
    <row r="19" spans="1:7" ht="10.5" hidden="1" thickBot="1" x14ac:dyDescent="0.4">
      <c r="A19" s="11"/>
      <c r="B19" s="5" t="s">
        <v>24</v>
      </c>
      <c r="C19" s="5">
        <v>0</v>
      </c>
      <c r="D19" s="5">
        <v>0</v>
      </c>
      <c r="E19" s="5">
        <v>0</v>
      </c>
      <c r="F19" s="5">
        <v>0</v>
      </c>
      <c r="G19" s="5">
        <f t="shared" si="1"/>
        <v>0</v>
      </c>
    </row>
    <row r="20" spans="1:7" ht="10.5" hidden="1" thickBot="1" x14ac:dyDescent="0.4">
      <c r="A20" s="11"/>
      <c r="B20" s="5" t="s">
        <v>9</v>
      </c>
      <c r="C20" s="5"/>
      <c r="D20" s="5"/>
      <c r="E20" s="5"/>
      <c r="F20" s="5"/>
      <c r="G20" s="5"/>
    </row>
    <row r="21" spans="1:7" ht="10.5" hidden="1" thickBot="1" x14ac:dyDescent="0.4">
      <c r="A21" s="96" t="s">
        <v>80</v>
      </c>
      <c r="B21" s="97"/>
      <c r="C21" s="97"/>
      <c r="D21" s="97"/>
      <c r="E21" s="97"/>
      <c r="F21" s="98"/>
      <c r="G21" s="5">
        <f>SUM(G18:G20)</f>
        <v>0</v>
      </c>
    </row>
    <row r="22" spans="1:7" ht="10.5" hidden="1" thickBot="1" x14ac:dyDescent="0.4">
      <c r="A22" s="8" t="str">
        <f>'PI skaičiuoklė'!C13</f>
        <v>Veiksmas B2</v>
      </c>
      <c r="B22" s="35"/>
      <c r="C22" s="35"/>
      <c r="D22" s="35"/>
      <c r="E22" s="35"/>
      <c r="F22" s="35"/>
      <c r="G22" s="35"/>
    </row>
    <row r="23" spans="1:7" ht="10.5" hidden="1" thickBot="1" x14ac:dyDescent="0.4">
      <c r="A23" s="23"/>
      <c r="B23" s="5" t="s">
        <v>25</v>
      </c>
      <c r="C23" s="5">
        <v>0</v>
      </c>
      <c r="D23" s="5">
        <v>0</v>
      </c>
      <c r="E23" s="5">
        <v>0</v>
      </c>
      <c r="F23" s="5">
        <v>0</v>
      </c>
      <c r="G23" s="5">
        <f t="shared" ref="G23:G24" si="2">+C23*D23*E23*F23</f>
        <v>0</v>
      </c>
    </row>
    <row r="24" spans="1:7" ht="10.5" hidden="1" thickBot="1" x14ac:dyDescent="0.4">
      <c r="A24" s="11"/>
      <c r="B24" s="5" t="s">
        <v>26</v>
      </c>
      <c r="C24" s="5">
        <v>0</v>
      </c>
      <c r="D24" s="5">
        <v>0</v>
      </c>
      <c r="E24" s="5">
        <v>0</v>
      </c>
      <c r="F24" s="5">
        <v>0</v>
      </c>
      <c r="G24" s="5">
        <f t="shared" si="2"/>
        <v>0</v>
      </c>
    </row>
    <row r="25" spans="1:7" ht="10.5" hidden="1" thickBot="1" x14ac:dyDescent="0.4">
      <c r="A25" s="11"/>
      <c r="B25" s="5" t="s">
        <v>9</v>
      </c>
      <c r="C25" s="5"/>
      <c r="D25" s="5"/>
      <c r="E25" s="5"/>
      <c r="F25" s="5"/>
      <c r="G25" s="5"/>
    </row>
    <row r="26" spans="1:7" ht="10.5" thickBot="1" x14ac:dyDescent="0.4">
      <c r="A26" s="96" t="s">
        <v>81</v>
      </c>
      <c r="B26" s="97"/>
      <c r="C26" s="97"/>
      <c r="D26" s="97"/>
      <c r="E26" s="97"/>
      <c r="F26" s="98"/>
      <c r="G26" s="5">
        <f>SUM(G23:G25)</f>
        <v>0</v>
      </c>
    </row>
    <row r="27" spans="1:7" ht="10.5" thickBot="1" x14ac:dyDescent="0.4">
      <c r="A27" s="102" t="s">
        <v>82</v>
      </c>
      <c r="B27" s="103"/>
      <c r="C27" s="103"/>
      <c r="D27" s="103"/>
      <c r="E27" s="103"/>
      <c r="F27" s="104"/>
      <c r="G27" s="24">
        <f>SUM(G21,G26)</f>
        <v>0</v>
      </c>
    </row>
    <row r="28" spans="1:7" x14ac:dyDescent="0.35">
      <c r="A28" s="25"/>
      <c r="B28" s="25"/>
      <c r="C28" s="25"/>
      <c r="D28" s="25"/>
      <c r="E28" s="25"/>
      <c r="F28" s="25"/>
      <c r="G28" s="26"/>
    </row>
    <row r="29" spans="1:7" hidden="1" x14ac:dyDescent="0.35">
      <c r="A29" s="25"/>
      <c r="B29" s="25"/>
      <c r="C29" s="25"/>
      <c r="D29" s="25"/>
      <c r="E29" s="25"/>
      <c r="F29" s="25"/>
      <c r="G29" s="26"/>
    </row>
    <row r="30" spans="1:7" hidden="1" x14ac:dyDescent="0.35"/>
    <row r="31" spans="1:7" ht="10.5" thickBot="1" x14ac:dyDescent="0.4"/>
    <row r="32" spans="1:7" ht="16.5" customHeight="1" thickBot="1" x14ac:dyDescent="0.4">
      <c r="A32" s="126" t="s">
        <v>73</v>
      </c>
      <c r="B32" s="127"/>
      <c r="C32" s="127"/>
      <c r="D32" s="127"/>
      <c r="E32" s="127"/>
      <c r="F32" s="127"/>
      <c r="G32" s="128"/>
    </row>
    <row r="33" spans="1:9" ht="59.25" customHeight="1" thickBot="1" x14ac:dyDescent="0.4">
      <c r="A33" s="27" t="s">
        <v>84</v>
      </c>
      <c r="B33" s="28" t="s">
        <v>16</v>
      </c>
      <c r="C33" s="28" t="s">
        <v>17</v>
      </c>
      <c r="D33" s="28" t="s">
        <v>74</v>
      </c>
      <c r="E33" s="28" t="s">
        <v>75</v>
      </c>
      <c r="F33" s="28" t="s">
        <v>18</v>
      </c>
      <c r="G33" s="28" t="s">
        <v>76</v>
      </c>
    </row>
    <row r="34" spans="1:9" ht="10.5" thickBot="1" x14ac:dyDescent="0.4">
      <c r="A34" s="29">
        <v>1</v>
      </c>
      <c r="B34" s="30">
        <v>2</v>
      </c>
      <c r="C34" s="29">
        <v>3</v>
      </c>
      <c r="D34" s="30">
        <v>4</v>
      </c>
      <c r="E34" s="29">
        <v>5</v>
      </c>
      <c r="F34" s="30">
        <v>6</v>
      </c>
      <c r="G34" s="29">
        <v>7</v>
      </c>
    </row>
    <row r="35" spans="1:9" ht="134.25" customHeight="1" thickBot="1" x14ac:dyDescent="0.4">
      <c r="A35" s="120" t="str">
        <f>'PI skaičiuoklė'!B19</f>
        <v>BMTEĮ projektas                                                                                                                                                                            7 straipsnis. 12 straipsnio pakeitimas 
Pakeisti 12 straipsnį ir jį išdėstyti taip:
„12 straipsnis. Turtinės ir neturtinės žalos, padarytos tiriamajam, atlyginimas                                                          Biomedicininio tyrimo, nurodyto šio įstatymo 11-1 straipsnio 1 dalyje, metu padaryta turtinė ir neturtinė žala tiriamojo sveikatai atlyginama Pacientų teisių ir žalos sveikatai atlyginimo įstatymo nustatyta tvarka.“                                                                                                                                                            Pacientų įstatymo projektas                                                                                                                                                                           4 straipsnis. V skyriaus pakeitimas
Pakeisti V skyrių ir jį išdėstyti taip:
"&lt;...&gt; 28 straipsnis. Sąskaita
1. Įmokas į sąskaitą moka visos asmens sveikatos priežiūros įstaigos."</v>
      </c>
      <c r="B35" s="121"/>
      <c r="C35" s="121"/>
      <c r="D35" s="121"/>
      <c r="E35" s="122"/>
      <c r="F35" s="22"/>
      <c r="G35" s="22"/>
    </row>
    <row r="36" spans="1:9" ht="55.5" customHeight="1" thickBot="1" x14ac:dyDescent="0.4">
      <c r="A36" s="55" t="str">
        <f>'PI skaičiuoklė'!C20</f>
        <v>Draudimo sutartis nebereikalinga</v>
      </c>
      <c r="B36" s="4"/>
      <c r="C36" s="22"/>
      <c r="D36" s="22"/>
      <c r="E36" s="22"/>
      <c r="F36" s="22"/>
      <c r="G36" s="22"/>
    </row>
    <row r="37" spans="1:9" ht="34.5" customHeight="1" thickBot="1" x14ac:dyDescent="0.4">
      <c r="A37" s="23"/>
      <c r="B37" s="5"/>
      <c r="C37" s="5"/>
      <c r="D37" s="5"/>
      <c r="E37" s="5"/>
      <c r="F37" s="84"/>
      <c r="G37" s="42"/>
      <c r="I37" s="75"/>
    </row>
    <row r="38" spans="1:9" ht="10.5" thickBot="1" x14ac:dyDescent="0.4">
      <c r="A38" s="23"/>
      <c r="B38" s="5"/>
      <c r="C38" s="5"/>
      <c r="D38" s="5"/>
      <c r="E38" s="5"/>
      <c r="F38" s="84"/>
      <c r="G38" s="42"/>
      <c r="I38" s="75"/>
    </row>
    <row r="39" spans="1:9" ht="10.5" thickBot="1" x14ac:dyDescent="0.4">
      <c r="A39" s="40"/>
      <c r="B39" s="5" t="s">
        <v>9</v>
      </c>
      <c r="C39" s="5"/>
      <c r="D39" s="5"/>
      <c r="E39" s="5"/>
      <c r="F39" s="5"/>
      <c r="G39" s="5"/>
    </row>
    <row r="40" spans="1:9" ht="10.5" thickBot="1" x14ac:dyDescent="0.4">
      <c r="A40" s="129" t="s">
        <v>77</v>
      </c>
      <c r="B40" s="97"/>
      <c r="C40" s="97"/>
      <c r="D40" s="97"/>
      <c r="E40" s="97"/>
      <c r="F40" s="98"/>
      <c r="G40" s="42">
        <f>SUM(G37:G39)</f>
        <v>0</v>
      </c>
    </row>
    <row r="41" spans="1:9" ht="10.5" thickBot="1" x14ac:dyDescent="0.4">
      <c r="A41" s="56">
        <f>'PI skaičiuoklė'!C21</f>
        <v>0</v>
      </c>
      <c r="B41" s="35"/>
      <c r="C41" s="35"/>
      <c r="D41" s="35"/>
      <c r="E41" s="35"/>
      <c r="F41" s="35"/>
      <c r="G41" s="35"/>
    </row>
    <row r="42" spans="1:9" ht="36" customHeight="1" thickBot="1" x14ac:dyDescent="0.4">
      <c r="A42" s="51"/>
      <c r="B42" s="5"/>
      <c r="C42" s="5"/>
      <c r="D42" s="42"/>
      <c r="E42" s="5"/>
      <c r="F42" s="49"/>
      <c r="G42" s="42"/>
    </row>
    <row r="43" spans="1:9" ht="43.5" customHeight="1" thickBot="1" x14ac:dyDescent="0.4">
      <c r="A43" s="51"/>
      <c r="B43" s="5"/>
      <c r="C43" s="5"/>
      <c r="D43" s="42"/>
      <c r="E43" s="5"/>
      <c r="F43" s="49"/>
      <c r="G43" s="42"/>
    </row>
    <row r="44" spans="1:9" ht="69.650000000000006" customHeight="1" thickBot="1" x14ac:dyDescent="0.4">
      <c r="A44" s="11"/>
      <c r="B44" s="5"/>
      <c r="C44" s="5"/>
      <c r="D44" s="42"/>
      <c r="E44" s="5"/>
      <c r="F44" s="5"/>
      <c r="G44" s="42">
        <f>+C44*D44*E44*F44/5</f>
        <v>0</v>
      </c>
    </row>
    <row r="45" spans="1:9" ht="10.5" thickBot="1" x14ac:dyDescent="0.4">
      <c r="A45" s="96" t="s">
        <v>78</v>
      </c>
      <c r="B45" s="97"/>
      <c r="C45" s="97"/>
      <c r="D45" s="97"/>
      <c r="E45" s="97"/>
      <c r="F45" s="98"/>
      <c r="G45" s="43">
        <f>SUM(G42:G44)</f>
        <v>0</v>
      </c>
    </row>
    <row r="46" spans="1:9" ht="10.5" thickBot="1" x14ac:dyDescent="0.4">
      <c r="A46" s="102" t="s">
        <v>79</v>
      </c>
      <c r="B46" s="103"/>
      <c r="C46" s="103"/>
      <c r="D46" s="103"/>
      <c r="E46" s="103"/>
      <c r="F46" s="104"/>
      <c r="G46" s="43">
        <f>SUM(G40,G45)</f>
        <v>0</v>
      </c>
    </row>
    <row r="47" spans="1:9" ht="10.5" hidden="1" thickBot="1" x14ac:dyDescent="0.4">
      <c r="A47" s="21"/>
      <c r="B47" s="35"/>
      <c r="C47" s="35"/>
      <c r="D47" s="35"/>
      <c r="E47" s="35"/>
      <c r="F47" s="35"/>
      <c r="G47" s="35"/>
    </row>
    <row r="48" spans="1:9" ht="10.5" hidden="1" thickBot="1" x14ac:dyDescent="0.4">
      <c r="A48" s="8" t="str">
        <f>'PI skaičiuoklė'!C26</f>
        <v>Veiksmas B1</v>
      </c>
      <c r="B48" s="35"/>
      <c r="C48" s="35"/>
      <c r="D48" s="35"/>
      <c r="E48" s="35"/>
      <c r="F48" s="35"/>
      <c r="G48" s="35"/>
    </row>
    <row r="49" spans="1:7" ht="10.5" hidden="1" thickBot="1" x14ac:dyDescent="0.4">
      <c r="A49" s="11"/>
      <c r="B49" s="5" t="s">
        <v>23</v>
      </c>
      <c r="C49" s="5">
        <v>1</v>
      </c>
      <c r="D49" s="42"/>
      <c r="E49" s="5">
        <v>0.5</v>
      </c>
      <c r="F49" s="5">
        <v>1</v>
      </c>
      <c r="G49" s="42">
        <f t="shared" ref="G49:G50" si="3">+C49*D49*E49*F49</f>
        <v>0</v>
      </c>
    </row>
    <row r="50" spans="1:7" ht="10.5" hidden="1" thickBot="1" x14ac:dyDescent="0.4">
      <c r="A50" s="11"/>
      <c r="B50" s="5" t="s">
        <v>24</v>
      </c>
      <c r="C50" s="5">
        <v>0</v>
      </c>
      <c r="D50" s="5">
        <v>0</v>
      </c>
      <c r="E50" s="5">
        <v>0</v>
      </c>
      <c r="F50" s="5">
        <v>0</v>
      </c>
      <c r="G50" s="5">
        <f t="shared" si="3"/>
        <v>0</v>
      </c>
    </row>
    <row r="51" spans="1:7" ht="10.5" hidden="1" thickBot="1" x14ac:dyDescent="0.4">
      <c r="A51" s="11"/>
      <c r="B51" s="5" t="s">
        <v>9</v>
      </c>
      <c r="C51" s="5"/>
      <c r="D51" s="5"/>
      <c r="E51" s="5"/>
      <c r="F51" s="5"/>
      <c r="G51" s="5"/>
    </row>
    <row r="52" spans="1:7" ht="10.5" hidden="1" thickBot="1" x14ac:dyDescent="0.4">
      <c r="A52" s="96" t="s">
        <v>80</v>
      </c>
      <c r="B52" s="97"/>
      <c r="C52" s="97"/>
      <c r="D52" s="97"/>
      <c r="E52" s="97"/>
      <c r="F52" s="98"/>
      <c r="G52" s="42">
        <f>SUM(G49:G51)</f>
        <v>0</v>
      </c>
    </row>
    <row r="53" spans="1:7" ht="10.5" hidden="1" thickBot="1" x14ac:dyDescent="0.4">
      <c r="A53" s="8" t="str">
        <f>'PI skaičiuoklė'!C27</f>
        <v>Veiksmas B2</v>
      </c>
      <c r="B53" s="35"/>
      <c r="C53" s="35"/>
      <c r="D53" s="35"/>
      <c r="E53" s="35"/>
      <c r="F53" s="35"/>
      <c r="G53" s="35"/>
    </row>
    <row r="54" spans="1:7" ht="10.5" hidden="1" thickBot="1" x14ac:dyDescent="0.4">
      <c r="A54" s="23"/>
      <c r="B54" s="5" t="s">
        <v>25</v>
      </c>
      <c r="C54" s="5">
        <v>0</v>
      </c>
      <c r="D54" s="5">
        <v>0</v>
      </c>
      <c r="E54" s="5">
        <v>0</v>
      </c>
      <c r="F54" s="5">
        <v>0</v>
      </c>
      <c r="G54" s="5">
        <f t="shared" ref="G54:G55" si="4">+C54*D54*E54*F54</f>
        <v>0</v>
      </c>
    </row>
    <row r="55" spans="1:7" ht="10.5" hidden="1" thickBot="1" x14ac:dyDescent="0.4">
      <c r="A55" s="11"/>
      <c r="B55" s="5" t="s">
        <v>26</v>
      </c>
      <c r="C55" s="5">
        <v>0</v>
      </c>
      <c r="D55" s="5">
        <v>0</v>
      </c>
      <c r="E55" s="5">
        <v>0</v>
      </c>
      <c r="F55" s="5">
        <v>0</v>
      </c>
      <c r="G55" s="5">
        <f t="shared" si="4"/>
        <v>0</v>
      </c>
    </row>
    <row r="56" spans="1:7" ht="10.5" hidden="1" thickBot="1" x14ac:dyDescent="0.4">
      <c r="A56" s="11"/>
      <c r="B56" s="5" t="s">
        <v>9</v>
      </c>
      <c r="C56" s="5"/>
      <c r="D56" s="5"/>
      <c r="E56" s="5"/>
      <c r="F56" s="5"/>
      <c r="G56" s="5"/>
    </row>
    <row r="57" spans="1:7" ht="10.5" hidden="1" thickBot="1" x14ac:dyDescent="0.4">
      <c r="A57" s="96" t="s">
        <v>81</v>
      </c>
      <c r="B57" s="97"/>
      <c r="C57" s="97"/>
      <c r="D57" s="97"/>
      <c r="E57" s="97"/>
      <c r="F57" s="98"/>
      <c r="G57" s="5">
        <f>SUM(G54:G56)</f>
        <v>0</v>
      </c>
    </row>
    <row r="58" spans="1:7" ht="10.5" thickBot="1" x14ac:dyDescent="0.4">
      <c r="A58" s="102" t="s">
        <v>82</v>
      </c>
      <c r="B58" s="103"/>
      <c r="C58" s="103"/>
      <c r="D58" s="103"/>
      <c r="E58" s="103"/>
      <c r="F58" s="104"/>
      <c r="G58" s="43">
        <f>SUM(G52,G57)</f>
        <v>0</v>
      </c>
    </row>
    <row r="59" spans="1:7" hidden="1" x14ac:dyDescent="0.35"/>
    <row r="60" spans="1:7" ht="12" customHeight="1" x14ac:dyDescent="0.35"/>
    <row r="61" spans="1:7" ht="28.5" customHeight="1" x14ac:dyDescent="0.35">
      <c r="A61" s="119"/>
      <c r="B61" s="116"/>
      <c r="C61" s="116"/>
      <c r="D61" s="116"/>
      <c r="E61" s="116"/>
      <c r="F61" s="116"/>
      <c r="G61" s="116"/>
    </row>
    <row r="62" spans="1:7" ht="42.9" customHeight="1" x14ac:dyDescent="0.35">
      <c r="A62" s="115"/>
      <c r="B62" s="116"/>
      <c r="C62" s="116"/>
      <c r="D62" s="116"/>
      <c r="E62" s="116"/>
      <c r="F62" s="116"/>
      <c r="G62" s="116"/>
    </row>
    <row r="63" spans="1:7" ht="12.9" customHeight="1" x14ac:dyDescent="0.35">
      <c r="A63" s="117"/>
      <c r="B63" s="114"/>
      <c r="C63" s="114"/>
      <c r="D63" s="118"/>
      <c r="E63" s="118"/>
      <c r="F63" s="118"/>
      <c r="G63" s="118"/>
    </row>
    <row r="64" spans="1:7" ht="33.9" customHeight="1" x14ac:dyDescent="0.35">
      <c r="A64" s="113"/>
      <c r="B64" s="114"/>
      <c r="C64" s="59"/>
    </row>
  </sheetData>
  <mergeCells count="20">
    <mergeCell ref="A1:G1"/>
    <mergeCell ref="A32:G32"/>
    <mergeCell ref="A40:F40"/>
    <mergeCell ref="A45:F45"/>
    <mergeCell ref="A46:F46"/>
    <mergeCell ref="A27:F27"/>
    <mergeCell ref="A9:F9"/>
    <mergeCell ref="A14:F14"/>
    <mergeCell ref="A15:F15"/>
    <mergeCell ref="A21:F21"/>
    <mergeCell ref="A26:F26"/>
    <mergeCell ref="A4:B4"/>
    <mergeCell ref="A64:B64"/>
    <mergeCell ref="A62:G62"/>
    <mergeCell ref="A63:G63"/>
    <mergeCell ref="A61:G61"/>
    <mergeCell ref="A35:E35"/>
    <mergeCell ref="A52:F52"/>
    <mergeCell ref="A57:F57"/>
    <mergeCell ref="A58:F58"/>
  </mergeCells>
  <pageMargins left="0.70866141732283472" right="0.70866141732283472" top="1.1417322834645669" bottom="0.9448818897637796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D3FF"/>
  </sheetPr>
  <dimension ref="A1:D54"/>
  <sheetViews>
    <sheetView zoomScaleNormal="100" workbookViewId="0">
      <selection activeCell="A9" sqref="A9"/>
    </sheetView>
  </sheetViews>
  <sheetFormatPr defaultColWidth="8.6328125" defaultRowHeight="10" x14ac:dyDescent="0.35"/>
  <cols>
    <col min="1" max="1" width="33.453125" style="1" customWidth="1"/>
    <col min="2" max="2" width="16.6328125" style="1" customWidth="1"/>
    <col min="3" max="3" width="26" style="1" customWidth="1"/>
    <col min="4" max="4" width="36.453125" style="1" customWidth="1"/>
    <col min="5" max="16384" width="8.6328125" style="1"/>
  </cols>
  <sheetData>
    <row r="1" spans="1:4" ht="20.25" customHeight="1" thickBot="1" x14ac:dyDescent="0.4">
      <c r="A1" s="130" t="s">
        <v>59</v>
      </c>
      <c r="B1" s="131"/>
      <c r="C1" s="131"/>
      <c r="D1" s="132"/>
    </row>
    <row r="2" spans="1:4" ht="24.65" customHeight="1" thickBot="1" x14ac:dyDescent="0.4">
      <c r="A2" s="27" t="s">
        <v>85</v>
      </c>
      <c r="B2" s="136" t="s">
        <v>27</v>
      </c>
      <c r="C2" s="137"/>
      <c r="D2" s="28" t="s">
        <v>3</v>
      </c>
    </row>
    <row r="3" spans="1:4" ht="10.5" thickBot="1" x14ac:dyDescent="0.4">
      <c r="A3" s="29">
        <v>1</v>
      </c>
      <c r="B3" s="138">
        <v>2</v>
      </c>
      <c r="C3" s="139"/>
      <c r="D3" s="29">
        <v>3</v>
      </c>
    </row>
    <row r="4" spans="1:4" ht="10.5" thickBot="1" x14ac:dyDescent="0.4">
      <c r="A4" s="21"/>
      <c r="B4" s="4"/>
      <c r="C4" s="4"/>
      <c r="D4" s="4"/>
    </row>
    <row r="5" spans="1:4" ht="10.5" thickBot="1" x14ac:dyDescent="0.4">
      <c r="A5" s="55"/>
      <c r="B5" s="4"/>
      <c r="C5" s="4"/>
      <c r="D5" s="4"/>
    </row>
    <row r="6" spans="1:4" ht="10.5" thickBot="1" x14ac:dyDescent="0.4">
      <c r="A6" s="11"/>
      <c r="B6" s="5" t="s">
        <v>19</v>
      </c>
      <c r="C6" s="5">
        <v>0</v>
      </c>
      <c r="D6" s="5">
        <f>+C6</f>
        <v>0</v>
      </c>
    </row>
    <row r="7" spans="1:4" ht="10.5" thickBot="1" x14ac:dyDescent="0.4">
      <c r="A7" s="11"/>
      <c r="B7" s="5" t="s">
        <v>20</v>
      </c>
      <c r="C7" s="5">
        <v>0</v>
      </c>
      <c r="D7" s="5">
        <f>+C7</f>
        <v>0</v>
      </c>
    </row>
    <row r="8" spans="1:4" ht="20.149999999999999" customHeight="1" thickBot="1" x14ac:dyDescent="0.4">
      <c r="A8" s="96" t="s">
        <v>28</v>
      </c>
      <c r="B8" s="97"/>
      <c r="C8" s="97"/>
      <c r="D8" s="4">
        <f>SUM(D6:D7)</f>
        <v>0</v>
      </c>
    </row>
    <row r="9" spans="1:4" ht="10.5" thickBot="1" x14ac:dyDescent="0.4">
      <c r="A9" s="55"/>
      <c r="B9" s="4"/>
      <c r="C9" s="4"/>
      <c r="D9" s="4"/>
    </row>
    <row r="10" spans="1:4" ht="10.5" thickBot="1" x14ac:dyDescent="0.4">
      <c r="A10" s="11"/>
      <c r="B10" s="5" t="s">
        <v>21</v>
      </c>
      <c r="C10" s="5">
        <v>0</v>
      </c>
      <c r="D10" s="5">
        <f>+C10</f>
        <v>0</v>
      </c>
    </row>
    <row r="11" spans="1:4" ht="10.5" thickBot="1" x14ac:dyDescent="0.4">
      <c r="A11" s="11"/>
      <c r="B11" s="5" t="s">
        <v>22</v>
      </c>
      <c r="C11" s="5">
        <v>0</v>
      </c>
      <c r="D11" s="5">
        <f>+C11</f>
        <v>0</v>
      </c>
    </row>
    <row r="12" spans="1:4" ht="10.5" thickBot="1" x14ac:dyDescent="0.4">
      <c r="A12" s="96" t="s">
        <v>29</v>
      </c>
      <c r="B12" s="97"/>
      <c r="C12" s="97"/>
      <c r="D12" s="4">
        <f>SUM(D10:D11)</f>
        <v>0</v>
      </c>
    </row>
    <row r="13" spans="1:4" ht="10.5" thickBot="1" x14ac:dyDescent="0.4">
      <c r="A13" s="8" t="s">
        <v>9</v>
      </c>
      <c r="B13" s="5"/>
      <c r="C13" s="5"/>
      <c r="D13" s="5" t="s">
        <v>9</v>
      </c>
    </row>
    <row r="14" spans="1:4" ht="10.5" thickBot="1" x14ac:dyDescent="0.4">
      <c r="A14" s="102" t="s">
        <v>30</v>
      </c>
      <c r="B14" s="103"/>
      <c r="C14" s="103"/>
      <c r="D14" s="4">
        <f>SUM(D8,D12)</f>
        <v>0</v>
      </c>
    </row>
    <row r="15" spans="1:4" ht="23.4" customHeight="1" thickBot="1" x14ac:dyDescent="0.4">
      <c r="A15" s="21">
        <f>'PI skaičiuoklė'!B11</f>
        <v>0</v>
      </c>
      <c r="B15" s="5"/>
      <c r="C15" s="5"/>
      <c r="D15" s="5"/>
    </row>
    <row r="16" spans="1:4" ht="10.5" thickBot="1" x14ac:dyDescent="0.4">
      <c r="A16" s="8" t="s">
        <v>94</v>
      </c>
      <c r="B16" s="4"/>
      <c r="C16" s="4"/>
      <c r="D16" s="4"/>
    </row>
    <row r="17" spans="1:4" ht="10.5" thickBot="1" x14ac:dyDescent="0.4">
      <c r="A17" s="11"/>
      <c r="B17" s="5" t="s">
        <v>95</v>
      </c>
      <c r="C17" s="5">
        <v>0</v>
      </c>
      <c r="D17" s="5">
        <f>+C17</f>
        <v>0</v>
      </c>
    </row>
    <row r="18" spans="1:4" ht="10.5" thickBot="1" x14ac:dyDescent="0.4">
      <c r="A18" s="11"/>
      <c r="B18" s="5" t="s">
        <v>24</v>
      </c>
      <c r="C18" s="5">
        <v>0</v>
      </c>
      <c r="D18" s="5">
        <f>+C18</f>
        <v>0</v>
      </c>
    </row>
    <row r="19" spans="1:4" ht="10.5" thickBot="1" x14ac:dyDescent="0.4">
      <c r="A19" s="96" t="s">
        <v>31</v>
      </c>
      <c r="B19" s="97"/>
      <c r="C19" s="97"/>
      <c r="D19" s="4">
        <f>SUM(D17:D18)</f>
        <v>0</v>
      </c>
    </row>
    <row r="20" spans="1:4" ht="10.5" thickBot="1" x14ac:dyDescent="0.4">
      <c r="A20" s="8" t="str">
        <f>'PI skaičiuoklė'!C13</f>
        <v>Veiksmas B2</v>
      </c>
      <c r="B20" s="4"/>
      <c r="C20" s="4"/>
      <c r="D20" s="35"/>
    </row>
    <row r="21" spans="1:4" ht="10.5" thickBot="1" x14ac:dyDescent="0.4">
      <c r="A21" s="11"/>
      <c r="B21" s="5" t="s">
        <v>25</v>
      </c>
      <c r="C21" s="5">
        <v>0</v>
      </c>
      <c r="D21" s="5">
        <f>+C21</f>
        <v>0</v>
      </c>
    </row>
    <row r="22" spans="1:4" ht="10.5" thickBot="1" x14ac:dyDescent="0.4">
      <c r="A22" s="11"/>
      <c r="B22" s="5" t="s">
        <v>26</v>
      </c>
      <c r="C22" s="5">
        <v>0</v>
      </c>
      <c r="D22" s="5">
        <f>+C22</f>
        <v>0</v>
      </c>
    </row>
    <row r="23" spans="1:4" ht="10.5" thickBot="1" x14ac:dyDescent="0.4">
      <c r="A23" s="96" t="s">
        <v>32</v>
      </c>
      <c r="B23" s="97"/>
      <c r="C23" s="97"/>
      <c r="D23" s="4">
        <f>SUM(D21:D22)</f>
        <v>0</v>
      </c>
    </row>
    <row r="24" spans="1:4" ht="10.5" thickBot="1" x14ac:dyDescent="0.4">
      <c r="A24" s="11"/>
      <c r="B24" s="5" t="s">
        <v>9</v>
      </c>
      <c r="C24" s="5"/>
      <c r="D24" s="5" t="s">
        <v>15</v>
      </c>
    </row>
    <row r="25" spans="1:4" ht="10.5" thickBot="1" x14ac:dyDescent="0.4">
      <c r="A25" s="102" t="s">
        <v>33</v>
      </c>
      <c r="B25" s="103"/>
      <c r="C25" s="103"/>
      <c r="D25" s="35">
        <f>SUM(D19,D23)</f>
        <v>0</v>
      </c>
    </row>
    <row r="29" spans="1:4" ht="10.5" thickBot="1" x14ac:dyDescent="0.4"/>
    <row r="30" spans="1:4" ht="10.5" thickBot="1" x14ac:dyDescent="0.4">
      <c r="A30" s="133" t="s">
        <v>60</v>
      </c>
      <c r="B30" s="134"/>
      <c r="C30" s="134"/>
      <c r="D30" s="135"/>
    </row>
    <row r="31" spans="1:4" ht="36.75" customHeight="1" thickBot="1" x14ac:dyDescent="0.4">
      <c r="A31" s="27" t="s">
        <v>86</v>
      </c>
      <c r="B31" s="136" t="s">
        <v>27</v>
      </c>
      <c r="C31" s="137"/>
      <c r="D31" s="28" t="s">
        <v>3</v>
      </c>
    </row>
    <row r="32" spans="1:4" ht="10.5" thickBot="1" x14ac:dyDescent="0.4">
      <c r="A32" s="29">
        <v>1</v>
      </c>
      <c r="B32" s="138">
        <v>2</v>
      </c>
      <c r="C32" s="139"/>
      <c r="D32" s="29">
        <v>3</v>
      </c>
    </row>
    <row r="33" spans="1:4" ht="102.75" customHeight="1" thickBot="1" x14ac:dyDescent="0.4">
      <c r="A33" s="109"/>
      <c r="B33" s="140"/>
      <c r="C33" s="140"/>
      <c r="D33" s="110"/>
    </row>
    <row r="34" spans="1:4" ht="10.5" thickBot="1" x14ac:dyDescent="0.4">
      <c r="A34" s="55"/>
      <c r="B34" s="4"/>
      <c r="C34" s="4"/>
      <c r="D34" s="4"/>
    </row>
    <row r="35" spans="1:4" ht="10.5" thickBot="1" x14ac:dyDescent="0.4">
      <c r="A35" s="11"/>
      <c r="B35" s="5" t="s">
        <v>19</v>
      </c>
      <c r="C35" s="5">
        <v>0</v>
      </c>
      <c r="D35" s="5">
        <f>+C35</f>
        <v>0</v>
      </c>
    </row>
    <row r="36" spans="1:4" ht="10.5" thickBot="1" x14ac:dyDescent="0.4">
      <c r="A36" s="11"/>
      <c r="B36" s="5" t="s">
        <v>20</v>
      </c>
      <c r="C36" s="5">
        <v>0</v>
      </c>
      <c r="D36" s="5">
        <f>+C36</f>
        <v>0</v>
      </c>
    </row>
    <row r="37" spans="1:4" ht="10.5" thickBot="1" x14ac:dyDescent="0.4">
      <c r="A37" s="96" t="s">
        <v>28</v>
      </c>
      <c r="B37" s="97"/>
      <c r="C37" s="97"/>
      <c r="D37" s="4">
        <f>SUM(D35:D36)</f>
        <v>0</v>
      </c>
    </row>
    <row r="38" spans="1:4" ht="32.15" customHeight="1" thickBot="1" x14ac:dyDescent="0.4">
      <c r="A38" s="55"/>
      <c r="B38" s="4"/>
      <c r="C38" s="4"/>
      <c r="D38" s="4"/>
    </row>
    <row r="39" spans="1:4" ht="10.5" thickBot="1" x14ac:dyDescent="0.4">
      <c r="A39" s="11"/>
      <c r="B39" s="5" t="s">
        <v>21</v>
      </c>
      <c r="C39" s="58">
        <v>4</v>
      </c>
      <c r="D39" s="45" t="e">
        <f>+#REF!</f>
        <v>#REF!</v>
      </c>
    </row>
    <row r="40" spans="1:4" ht="10.5" thickBot="1" x14ac:dyDescent="0.4">
      <c r="A40" s="11"/>
      <c r="B40" s="5" t="s">
        <v>22</v>
      </c>
      <c r="C40" s="5">
        <v>1</v>
      </c>
      <c r="D40" s="42"/>
    </row>
    <row r="41" spans="1:4" ht="10.5" thickBot="1" x14ac:dyDescent="0.4">
      <c r="A41" s="96" t="s">
        <v>29</v>
      </c>
      <c r="B41" s="97"/>
      <c r="C41" s="97"/>
      <c r="D41" s="58" t="e">
        <f>SUM(D39:D40)</f>
        <v>#REF!</v>
      </c>
    </row>
    <row r="42" spans="1:4" ht="10.5" thickBot="1" x14ac:dyDescent="0.4">
      <c r="A42" s="8" t="s">
        <v>9</v>
      </c>
      <c r="B42" s="5"/>
      <c r="C42" s="5"/>
      <c r="D42" s="5" t="s">
        <v>9</v>
      </c>
    </row>
    <row r="43" spans="1:4" ht="10.5" thickBot="1" x14ac:dyDescent="0.4">
      <c r="A43" s="102" t="s">
        <v>30</v>
      </c>
      <c r="B43" s="103"/>
      <c r="C43" s="103"/>
      <c r="D43" s="58" t="e">
        <f>SUM(D37,D41)</f>
        <v>#REF!</v>
      </c>
    </row>
    <row r="44" spans="1:4" ht="10.5" thickBot="1" x14ac:dyDescent="0.4">
      <c r="A44" s="21"/>
      <c r="B44" s="5"/>
      <c r="C44" s="5"/>
      <c r="D44" s="5"/>
    </row>
    <row r="45" spans="1:4" ht="10.5" thickBot="1" x14ac:dyDescent="0.4">
      <c r="A45" s="8" t="str">
        <f>'PI skaičiuoklė'!C26</f>
        <v>Veiksmas B1</v>
      </c>
      <c r="B45" s="4"/>
      <c r="C45" s="4"/>
      <c r="D45" s="4"/>
    </row>
    <row r="46" spans="1:4" ht="10.5" thickBot="1" x14ac:dyDescent="0.4">
      <c r="A46" s="11"/>
      <c r="B46" s="5" t="s">
        <v>23</v>
      </c>
      <c r="C46" s="5">
        <v>0</v>
      </c>
      <c r="D46" s="5">
        <f>+C46</f>
        <v>0</v>
      </c>
    </row>
    <row r="47" spans="1:4" ht="10.5" thickBot="1" x14ac:dyDescent="0.4">
      <c r="A47" s="11"/>
      <c r="B47" s="5" t="s">
        <v>24</v>
      </c>
      <c r="C47" s="5">
        <v>0</v>
      </c>
      <c r="D47" s="5">
        <f>+C47</f>
        <v>0</v>
      </c>
    </row>
    <row r="48" spans="1:4" ht="10.5" thickBot="1" x14ac:dyDescent="0.4">
      <c r="A48" s="96" t="s">
        <v>31</v>
      </c>
      <c r="B48" s="97"/>
      <c r="C48" s="97"/>
      <c r="D48" s="4">
        <f>SUM(D46:D47)</f>
        <v>0</v>
      </c>
    </row>
    <row r="49" spans="1:4" ht="10.5" thickBot="1" x14ac:dyDescent="0.4">
      <c r="A49" s="8" t="str">
        <f>'PI skaičiuoklė'!C27</f>
        <v>Veiksmas B2</v>
      </c>
      <c r="B49" s="4"/>
      <c r="C49" s="4"/>
      <c r="D49" s="4"/>
    </row>
    <row r="50" spans="1:4" ht="10.5" thickBot="1" x14ac:dyDescent="0.4">
      <c r="A50" s="11"/>
      <c r="B50" s="5" t="s">
        <v>25</v>
      </c>
      <c r="C50" s="5">
        <v>0</v>
      </c>
      <c r="D50" s="5">
        <f>+C50</f>
        <v>0</v>
      </c>
    </row>
    <row r="51" spans="1:4" ht="10.5" thickBot="1" x14ac:dyDescent="0.4">
      <c r="A51" s="11"/>
      <c r="B51" s="5" t="s">
        <v>26</v>
      </c>
      <c r="C51" s="5">
        <v>0</v>
      </c>
      <c r="D51" s="5">
        <f>+C51</f>
        <v>0</v>
      </c>
    </row>
    <row r="52" spans="1:4" ht="10.5" thickBot="1" x14ac:dyDescent="0.4">
      <c r="A52" s="96" t="s">
        <v>32</v>
      </c>
      <c r="B52" s="97"/>
      <c r="C52" s="97"/>
      <c r="D52" s="4">
        <f>SUM(D50:D51)</f>
        <v>0</v>
      </c>
    </row>
    <row r="53" spans="1:4" ht="10.5" thickBot="1" x14ac:dyDescent="0.4">
      <c r="A53" s="11"/>
      <c r="B53" s="5" t="s">
        <v>9</v>
      </c>
      <c r="C53" s="5"/>
      <c r="D53" s="5" t="s">
        <v>15</v>
      </c>
    </row>
    <row r="54" spans="1:4" ht="10.5" thickBot="1" x14ac:dyDescent="0.4">
      <c r="A54" s="102" t="s">
        <v>33</v>
      </c>
      <c r="B54" s="103"/>
      <c r="C54" s="103"/>
      <c r="D54" s="4">
        <f>SUM(D48,D52)</f>
        <v>0</v>
      </c>
    </row>
  </sheetData>
  <mergeCells count="19">
    <mergeCell ref="A33:D33"/>
    <mergeCell ref="B31:C31"/>
    <mergeCell ref="B32:C32"/>
    <mergeCell ref="A48:C48"/>
    <mergeCell ref="A52:C52"/>
    <mergeCell ref="A54:C54"/>
    <mergeCell ref="A1:D1"/>
    <mergeCell ref="A30:D30"/>
    <mergeCell ref="A37:C37"/>
    <mergeCell ref="A41:C41"/>
    <mergeCell ref="A43:C43"/>
    <mergeCell ref="A25:C25"/>
    <mergeCell ref="A8:C8"/>
    <mergeCell ref="A12:C12"/>
    <mergeCell ref="A14:C14"/>
    <mergeCell ref="A19:C19"/>
    <mergeCell ref="A23:C23"/>
    <mergeCell ref="B2:C2"/>
    <mergeCell ref="B3:C3"/>
  </mergeCells>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44BBA4"/>
  </sheetPr>
  <dimension ref="A1:E57"/>
  <sheetViews>
    <sheetView zoomScale="85" zoomScaleNormal="85" workbookViewId="0">
      <selection activeCell="D42" sqref="D42"/>
    </sheetView>
  </sheetViews>
  <sheetFormatPr defaultColWidth="8.6328125" defaultRowHeight="10" x14ac:dyDescent="0.35"/>
  <cols>
    <col min="1" max="1" width="28.54296875" style="1" customWidth="1"/>
    <col min="2" max="2" width="13" style="1" customWidth="1"/>
    <col min="3" max="3" width="22.54296875" style="1" customWidth="1"/>
    <col min="4" max="4" width="37.453125" style="1" customWidth="1"/>
    <col min="5" max="5" width="17.6328125" style="1" customWidth="1"/>
    <col min="6" max="16384" width="8.6328125" style="1"/>
  </cols>
  <sheetData>
    <row r="1" spans="1:5" ht="16.5" customHeight="1" thickBot="1" x14ac:dyDescent="0.4">
      <c r="A1" s="130" t="s">
        <v>61</v>
      </c>
      <c r="B1" s="131"/>
      <c r="C1" s="131"/>
      <c r="D1" s="131"/>
      <c r="E1" s="132"/>
    </row>
    <row r="2" spans="1:5" ht="44.25" customHeight="1" thickBot="1" x14ac:dyDescent="0.4">
      <c r="A2" s="27" t="s">
        <v>85</v>
      </c>
      <c r="B2" s="28" t="s">
        <v>87</v>
      </c>
      <c r="C2" s="28" t="s">
        <v>58</v>
      </c>
      <c r="D2" s="28" t="s">
        <v>88</v>
      </c>
      <c r="E2" s="28" t="s">
        <v>4</v>
      </c>
    </row>
    <row r="3" spans="1:5" ht="13.5" customHeight="1" thickBot="1" x14ac:dyDescent="0.4">
      <c r="A3" s="29">
        <v>1</v>
      </c>
      <c r="B3" s="30">
        <v>2</v>
      </c>
      <c r="C3" s="30">
        <v>3</v>
      </c>
      <c r="D3" s="30">
        <v>4</v>
      </c>
      <c r="E3" s="30">
        <v>5</v>
      </c>
    </row>
    <row r="4" spans="1:5" ht="48.75" customHeight="1" thickBot="1" x14ac:dyDescent="0.4">
      <c r="A4" s="21" t="str">
        <f>'PI skaičiuoklė'!B6</f>
        <v>12 straipsnis 2. Biomedicininio tyrimo (išskyrus klinikinį tyrimą su medicinos priemone ir veiksmingumo tyrimą), kuriame dalyvaujančiam asmeniui tyrimo tikslais taikomi intervenciniai tyrimo metodai kelia riziką tiriamojo sveikatai, taip pat klinikinio vaistinio preparato tyrimo užsakovas ir pagrindinis tyrėjas privalo drausti savo civilinę atsakomybę dėl galimos turtinės ir neturtinės žalos, atsiradusios dėl tiriamojo sveikatos sužalojimo ar tiriamojo mirties, atlyginimo, sudarydami biomedicininio tyrimo užsakovo ir pagrindinio tyrėjo civilinės atsakomybės privalomojo draudimo sutartis su draudikais, išskyrus šio straipsnio 3 dalyje nurodytus atvejus, kai biomedicininius tyrimus leidžiama atlikti ir neturint biomedicininio tyrimo užsakovo ir pagrindinio tyrėjo civilinės atsakomybės privalomojo draudimo. &lt;...&gt;</v>
      </c>
      <c r="B4" s="4"/>
      <c r="C4" s="4"/>
      <c r="D4" s="4"/>
      <c r="E4" s="4"/>
    </row>
    <row r="5" spans="1:5" ht="20.5" thickBot="1" x14ac:dyDescent="0.4">
      <c r="A5" s="8" t="str">
        <f>'PI skaičiuoklė'!C7</f>
        <v xml:space="preserve">Derinama ir  pasirašoma civilinės atsakomybės draudimo sutartis </v>
      </c>
      <c r="B5" s="4"/>
      <c r="C5" s="4"/>
      <c r="D5" s="4"/>
      <c r="E5" s="4"/>
    </row>
    <row r="6" spans="1:5" ht="10.5" thickBot="1" x14ac:dyDescent="0.4">
      <c r="A6" s="11"/>
      <c r="B6" s="5" t="s">
        <v>19</v>
      </c>
      <c r="C6" s="5">
        <v>0</v>
      </c>
      <c r="D6" s="5">
        <v>0</v>
      </c>
      <c r="E6" s="5">
        <f>+C6*D6</f>
        <v>0</v>
      </c>
    </row>
    <row r="7" spans="1:5" ht="10.5" thickBot="1" x14ac:dyDescent="0.4">
      <c r="A7" s="11"/>
      <c r="B7" s="5" t="s">
        <v>20</v>
      </c>
      <c r="C7" s="5">
        <v>0</v>
      </c>
      <c r="D7" s="5">
        <v>0</v>
      </c>
      <c r="E7" s="5">
        <f>+C7*D7</f>
        <v>0</v>
      </c>
    </row>
    <row r="8" spans="1:5" ht="14.15" customHeight="1" thickBot="1" x14ac:dyDescent="0.4">
      <c r="A8" s="96" t="s">
        <v>34</v>
      </c>
      <c r="B8" s="97"/>
      <c r="C8" s="97"/>
      <c r="D8" s="98"/>
      <c r="E8" s="5">
        <f>SUM(E6:E7)</f>
        <v>0</v>
      </c>
    </row>
    <row r="9" spans="1:5" ht="10.5" thickBot="1" x14ac:dyDescent="0.4">
      <c r="A9" s="8">
        <f>'PI skaičiuoklė'!C8</f>
        <v>0</v>
      </c>
      <c r="B9" s="4"/>
      <c r="C9" s="4"/>
      <c r="D9" s="4"/>
      <c r="E9" s="4"/>
    </row>
    <row r="10" spans="1:5" ht="10.5" thickBot="1" x14ac:dyDescent="0.4">
      <c r="A10" s="11"/>
      <c r="B10" s="5" t="s">
        <v>21</v>
      </c>
      <c r="C10" s="5">
        <v>0</v>
      </c>
      <c r="D10" s="5">
        <v>0</v>
      </c>
      <c r="E10" s="5">
        <f t="shared" ref="E10:E11" si="0">+C10*D10</f>
        <v>0</v>
      </c>
    </row>
    <row r="11" spans="1:5" ht="10.5" thickBot="1" x14ac:dyDescent="0.4">
      <c r="A11" s="11"/>
      <c r="B11" s="5" t="s">
        <v>22</v>
      </c>
      <c r="C11" s="5">
        <v>0</v>
      </c>
      <c r="D11" s="5">
        <v>0</v>
      </c>
      <c r="E11" s="5">
        <f t="shared" si="0"/>
        <v>0</v>
      </c>
    </row>
    <row r="12" spans="1:5" ht="10.5" thickBot="1" x14ac:dyDescent="0.4">
      <c r="A12" s="96" t="s">
        <v>35</v>
      </c>
      <c r="B12" s="97"/>
      <c r="C12" s="97"/>
      <c r="D12" s="98"/>
      <c r="E12" s="5">
        <f>SUM(E10:E11)</f>
        <v>0</v>
      </c>
    </row>
    <row r="13" spans="1:5" ht="10.5" thickBot="1" x14ac:dyDescent="0.4">
      <c r="A13" s="11"/>
      <c r="B13" s="5" t="s">
        <v>9</v>
      </c>
      <c r="C13" s="5">
        <v>0</v>
      </c>
      <c r="D13" s="5"/>
      <c r="E13" s="5" t="s">
        <v>89</v>
      </c>
    </row>
    <row r="14" spans="1:5" ht="10.5" thickBot="1" x14ac:dyDescent="0.4">
      <c r="A14" s="102" t="s">
        <v>36</v>
      </c>
      <c r="B14" s="103"/>
      <c r="C14" s="103"/>
      <c r="D14" s="104"/>
      <c r="E14" s="4">
        <f>SUM(E8,E12)</f>
        <v>0</v>
      </c>
    </row>
    <row r="15" spans="1:5" ht="10.5" thickBot="1" x14ac:dyDescent="0.4">
      <c r="A15" s="21">
        <f>'PI skaičiuoklė'!B11</f>
        <v>0</v>
      </c>
      <c r="B15" s="4"/>
      <c r="C15" s="4"/>
      <c r="D15" s="4"/>
      <c r="E15" s="4"/>
    </row>
    <row r="16" spans="1:5" ht="10.5" thickBot="1" x14ac:dyDescent="0.4">
      <c r="A16" s="8" t="str">
        <f>'PI skaičiuoklė'!C12</f>
        <v>Veiksmas B1</v>
      </c>
      <c r="B16" s="4"/>
      <c r="C16" s="4"/>
      <c r="D16" s="4"/>
      <c r="E16" s="4"/>
    </row>
    <row r="17" spans="1:5" ht="10.5" thickBot="1" x14ac:dyDescent="0.4">
      <c r="A17" s="11"/>
      <c r="B17" s="5" t="s">
        <v>23</v>
      </c>
      <c r="C17" s="5">
        <v>0</v>
      </c>
      <c r="D17" s="5">
        <v>0</v>
      </c>
      <c r="E17" s="5">
        <f t="shared" ref="E17:E18" si="1">+C17*D17</f>
        <v>0</v>
      </c>
    </row>
    <row r="18" spans="1:5" ht="10.5" thickBot="1" x14ac:dyDescent="0.4">
      <c r="A18" s="11"/>
      <c r="B18" s="5" t="s">
        <v>24</v>
      </c>
      <c r="C18" s="5">
        <v>0</v>
      </c>
      <c r="D18" s="5">
        <v>0</v>
      </c>
      <c r="E18" s="5">
        <f t="shared" si="1"/>
        <v>0</v>
      </c>
    </row>
    <row r="19" spans="1:5" ht="10.5" thickBot="1" x14ac:dyDescent="0.4">
      <c r="A19" s="96" t="s">
        <v>37</v>
      </c>
      <c r="B19" s="97"/>
      <c r="C19" s="97"/>
      <c r="D19" s="98"/>
      <c r="E19" s="5">
        <f>SUM(E17:E18)</f>
        <v>0</v>
      </c>
    </row>
    <row r="20" spans="1:5" ht="10.5" thickBot="1" x14ac:dyDescent="0.4">
      <c r="A20" s="8" t="str">
        <f>'PI skaičiuoklė'!C13</f>
        <v>Veiksmas B2</v>
      </c>
      <c r="B20" s="4"/>
      <c r="C20" s="4"/>
      <c r="D20" s="4"/>
      <c r="E20" s="4"/>
    </row>
    <row r="21" spans="1:5" ht="10.5" thickBot="1" x14ac:dyDescent="0.4">
      <c r="A21" s="11"/>
      <c r="B21" s="5" t="s">
        <v>25</v>
      </c>
      <c r="C21" s="5">
        <v>0</v>
      </c>
      <c r="D21" s="5">
        <v>0</v>
      </c>
      <c r="E21" s="5">
        <f t="shared" ref="E21:E22" si="2">+C21*D21</f>
        <v>0</v>
      </c>
    </row>
    <row r="22" spans="1:5" ht="10.5" thickBot="1" x14ac:dyDescent="0.4">
      <c r="A22" s="11"/>
      <c r="B22" s="5" t="s">
        <v>26</v>
      </c>
      <c r="C22" s="5">
        <v>0</v>
      </c>
      <c r="D22" s="5">
        <v>0</v>
      </c>
      <c r="E22" s="5">
        <f t="shared" si="2"/>
        <v>0</v>
      </c>
    </row>
    <row r="23" spans="1:5" ht="10.5" thickBot="1" x14ac:dyDescent="0.4">
      <c r="A23" s="96" t="s">
        <v>39</v>
      </c>
      <c r="B23" s="97"/>
      <c r="C23" s="97"/>
      <c r="D23" s="98"/>
      <c r="E23" s="5">
        <f>SUM(E21:E22)</f>
        <v>0</v>
      </c>
    </row>
    <row r="24" spans="1:5" ht="10.5" thickBot="1" x14ac:dyDescent="0.4">
      <c r="A24" s="11"/>
      <c r="B24" s="5" t="s">
        <v>9</v>
      </c>
      <c r="C24" s="5"/>
      <c r="D24" s="5"/>
      <c r="E24" s="5" t="s">
        <v>15</v>
      </c>
    </row>
    <row r="25" spans="1:5" ht="10.5" thickBot="1" x14ac:dyDescent="0.4">
      <c r="A25" s="102" t="s">
        <v>38</v>
      </c>
      <c r="B25" s="103"/>
      <c r="C25" s="103"/>
      <c r="D25" s="104"/>
      <c r="E25" s="4">
        <f>SUM(E19,E23)</f>
        <v>0</v>
      </c>
    </row>
    <row r="26" spans="1:5" x14ac:dyDescent="0.35">
      <c r="A26" s="25"/>
      <c r="B26" s="25"/>
      <c r="C26" s="25"/>
      <c r="D26" s="25"/>
      <c r="E26" s="31"/>
    </row>
    <row r="27" spans="1:5" x14ac:dyDescent="0.35">
      <c r="A27" s="25"/>
      <c r="B27" s="25"/>
      <c r="C27" s="25"/>
      <c r="D27" s="25"/>
      <c r="E27" s="31"/>
    </row>
    <row r="28" spans="1:5" x14ac:dyDescent="0.35">
      <c r="A28" s="25"/>
      <c r="B28" s="25"/>
      <c r="C28" s="25"/>
      <c r="D28" s="25"/>
      <c r="E28" s="31"/>
    </row>
    <row r="29" spans="1:5" x14ac:dyDescent="0.35">
      <c r="A29" s="25"/>
      <c r="B29" s="25"/>
      <c r="C29" s="25"/>
      <c r="D29" s="25"/>
      <c r="E29" s="31"/>
    </row>
    <row r="30" spans="1:5" x14ac:dyDescent="0.35">
      <c r="A30" s="25"/>
      <c r="B30" s="25"/>
      <c r="C30" s="25"/>
      <c r="D30" s="25"/>
      <c r="E30" s="31"/>
    </row>
    <row r="32" spans="1:5" ht="10.5" thickBot="1" x14ac:dyDescent="0.4"/>
    <row r="33" spans="1:5" ht="19.5" customHeight="1" thickBot="1" x14ac:dyDescent="0.4">
      <c r="A33" s="133" t="s">
        <v>62</v>
      </c>
      <c r="B33" s="134"/>
      <c r="C33" s="134"/>
      <c r="D33" s="134"/>
      <c r="E33" s="135"/>
    </row>
    <row r="34" spans="1:5" ht="40.5" thickBot="1" x14ac:dyDescent="0.4">
      <c r="A34" s="27" t="s">
        <v>86</v>
      </c>
      <c r="B34" s="28" t="s">
        <v>87</v>
      </c>
      <c r="C34" s="28" t="s">
        <v>58</v>
      </c>
      <c r="D34" s="28" t="s">
        <v>99</v>
      </c>
      <c r="E34" s="28" t="s">
        <v>4</v>
      </c>
    </row>
    <row r="35" spans="1:5" ht="10.5" thickBot="1" x14ac:dyDescent="0.4">
      <c r="A35" s="29">
        <v>1</v>
      </c>
      <c r="B35" s="30">
        <v>2</v>
      </c>
      <c r="C35" s="30">
        <v>3</v>
      </c>
      <c r="D35" s="30">
        <v>4</v>
      </c>
      <c r="E35" s="30">
        <v>5</v>
      </c>
    </row>
    <row r="36" spans="1:5" ht="57" customHeight="1" thickBot="1" x14ac:dyDescent="0.4">
      <c r="A36" s="21" t="str">
        <f>'PI skaičiuoklė'!B19</f>
        <v>BMTEĮ projektas                                                                                                                                                                            7 straipsnis. 12 straipsnio pakeitimas 
Pakeisti 12 straipsnį ir jį išdėstyti taip:
„12 straipsnis. Turtinės ir neturtinės žalos, padarytos tiriamajam, atlyginimas                                                          Biomedicininio tyrimo, nurodyto šio įstatymo 11-1 straipsnio 1 dalyje, metu padaryta turtinė ir neturtinė žala tiriamojo sveikatai atlyginama Pacientų teisių ir žalos sveikatai atlyginimo įstatymo nustatyta tvarka.“                                                                                                                                                            Pacientų įstatymo projektas                                                                                                                                                                           4 straipsnis. V skyriaus pakeitimas
Pakeisti V skyrių ir jį išdėstyti taip:
"&lt;...&gt; 28 straipsnis. Sąskaita
1. Įmokas į sąskaitą moka visos asmens sveikatos priežiūros įstaigos."</v>
      </c>
      <c r="B36" s="4"/>
      <c r="C36" s="4"/>
      <c r="D36" s="4"/>
      <c r="E36" s="4"/>
    </row>
    <row r="37" spans="1:5" ht="10.5" thickBot="1" x14ac:dyDescent="0.4">
      <c r="A37" s="8" t="str">
        <f>'PI skaičiuoklė'!C20</f>
        <v>Draudimo sutartis nebereikalinga</v>
      </c>
      <c r="B37" s="4"/>
      <c r="C37" s="4"/>
      <c r="D37" s="4"/>
      <c r="E37" s="4"/>
    </row>
    <row r="38" spans="1:5" ht="10.5" thickBot="1" x14ac:dyDescent="0.4">
      <c r="A38" s="11" t="s">
        <v>97</v>
      </c>
      <c r="B38" s="5" t="s">
        <v>19</v>
      </c>
      <c r="C38" s="5">
        <v>0</v>
      </c>
      <c r="D38" s="5">
        <v>0</v>
      </c>
      <c r="E38" s="41">
        <f>+C38*D38</f>
        <v>0</v>
      </c>
    </row>
    <row r="39" spans="1:5" ht="10.5" thickBot="1" x14ac:dyDescent="0.4">
      <c r="A39" s="11"/>
      <c r="B39" s="5" t="s">
        <v>20</v>
      </c>
      <c r="C39" s="5">
        <v>0</v>
      </c>
      <c r="D39" s="5">
        <v>0</v>
      </c>
      <c r="E39" s="5">
        <f>+C39*D39</f>
        <v>0</v>
      </c>
    </row>
    <row r="40" spans="1:5" ht="10.5" thickBot="1" x14ac:dyDescent="0.4">
      <c r="A40" s="96" t="s">
        <v>34</v>
      </c>
      <c r="B40" s="97"/>
      <c r="C40" s="97"/>
      <c r="D40" s="98"/>
      <c r="E40" s="41">
        <f>SUM(E38:E39)</f>
        <v>0</v>
      </c>
    </row>
    <row r="41" spans="1:5" ht="10.5" thickBot="1" x14ac:dyDescent="0.4">
      <c r="A41" s="8">
        <f>'PI skaičiuoklė'!C21</f>
        <v>0</v>
      </c>
      <c r="B41" s="4"/>
      <c r="C41" s="4"/>
      <c r="D41" s="4"/>
      <c r="E41" s="4"/>
    </row>
    <row r="42" spans="1:5" ht="10.5" thickBot="1" x14ac:dyDescent="0.4">
      <c r="A42" s="11"/>
      <c r="B42" s="5" t="s">
        <v>21</v>
      </c>
      <c r="C42" s="5">
        <v>0</v>
      </c>
      <c r="D42" s="5">
        <v>0</v>
      </c>
      <c r="E42" s="5">
        <f t="shared" ref="E42:E43" si="3">+C42*D42</f>
        <v>0</v>
      </c>
    </row>
    <row r="43" spans="1:5" ht="10.5" thickBot="1" x14ac:dyDescent="0.4">
      <c r="A43" s="11"/>
      <c r="B43" s="5" t="s">
        <v>22</v>
      </c>
      <c r="C43" s="5">
        <v>0</v>
      </c>
      <c r="D43" s="5">
        <v>0</v>
      </c>
      <c r="E43" s="5">
        <f t="shared" si="3"/>
        <v>0</v>
      </c>
    </row>
    <row r="44" spans="1:5" ht="10.5" thickBot="1" x14ac:dyDescent="0.4">
      <c r="A44" s="96" t="s">
        <v>35</v>
      </c>
      <c r="B44" s="97"/>
      <c r="C44" s="97"/>
      <c r="D44" s="98"/>
      <c r="E44" s="5">
        <f>SUM(E42:E43)</f>
        <v>0</v>
      </c>
    </row>
    <row r="45" spans="1:5" ht="10.5" thickBot="1" x14ac:dyDescent="0.4">
      <c r="A45" s="11"/>
      <c r="B45" s="5" t="s">
        <v>9</v>
      </c>
      <c r="C45" s="5"/>
      <c r="D45" s="5"/>
      <c r="E45" s="5" t="s">
        <v>89</v>
      </c>
    </row>
    <row r="46" spans="1:5" ht="10.5" thickBot="1" x14ac:dyDescent="0.4">
      <c r="A46" s="102" t="s">
        <v>36</v>
      </c>
      <c r="B46" s="103"/>
      <c r="C46" s="103"/>
      <c r="D46" s="104"/>
      <c r="E46" s="41">
        <f>SUM(E40,E44)</f>
        <v>0</v>
      </c>
    </row>
    <row r="47" spans="1:5" ht="10.5" thickBot="1" x14ac:dyDescent="0.4">
      <c r="A47" s="21">
        <f>'PI skaičiuoklė'!B25</f>
        <v>0</v>
      </c>
      <c r="B47" s="4"/>
      <c r="C47" s="4"/>
      <c r="D47" s="4"/>
      <c r="E47" s="4"/>
    </row>
    <row r="48" spans="1:5" ht="10.5" thickBot="1" x14ac:dyDescent="0.4">
      <c r="A48" s="8" t="str">
        <f>'PI skaičiuoklė'!C26</f>
        <v>Veiksmas B1</v>
      </c>
      <c r="B48" s="4"/>
      <c r="C48" s="4"/>
      <c r="D48" s="4"/>
      <c r="E48" s="4"/>
    </row>
    <row r="49" spans="1:5" ht="10.5" thickBot="1" x14ac:dyDescent="0.4">
      <c r="A49" s="11"/>
      <c r="B49" s="5" t="s">
        <v>23</v>
      </c>
      <c r="C49" s="5">
        <v>0</v>
      </c>
      <c r="D49" s="5">
        <v>0</v>
      </c>
      <c r="E49" s="5">
        <f t="shared" ref="E49:E50" si="4">+C49*D49</f>
        <v>0</v>
      </c>
    </row>
    <row r="50" spans="1:5" ht="10.5" thickBot="1" x14ac:dyDescent="0.4">
      <c r="A50" s="11"/>
      <c r="B50" s="5" t="s">
        <v>24</v>
      </c>
      <c r="C50" s="5">
        <v>0</v>
      </c>
      <c r="D50" s="5">
        <v>0</v>
      </c>
      <c r="E50" s="5">
        <f t="shared" si="4"/>
        <v>0</v>
      </c>
    </row>
    <row r="51" spans="1:5" ht="10.5" thickBot="1" x14ac:dyDescent="0.4">
      <c r="A51" s="96" t="s">
        <v>37</v>
      </c>
      <c r="B51" s="97"/>
      <c r="C51" s="97"/>
      <c r="D51" s="98"/>
      <c r="E51" s="5">
        <f>SUM(E49:E50)</f>
        <v>0</v>
      </c>
    </row>
    <row r="52" spans="1:5" ht="10.5" thickBot="1" x14ac:dyDescent="0.4">
      <c r="A52" s="8" t="str">
        <f>'PI skaičiuoklė'!C27</f>
        <v>Veiksmas B2</v>
      </c>
      <c r="B52" s="4"/>
      <c r="C52" s="4"/>
      <c r="D52" s="4"/>
      <c r="E52" s="4"/>
    </row>
    <row r="53" spans="1:5" ht="10.5" thickBot="1" x14ac:dyDescent="0.4">
      <c r="A53" s="11"/>
      <c r="B53" s="5" t="s">
        <v>25</v>
      </c>
      <c r="C53" s="5">
        <v>0</v>
      </c>
      <c r="D53" s="5">
        <v>0</v>
      </c>
      <c r="E53" s="5">
        <f t="shared" ref="E53:E54" si="5">+C53*D53</f>
        <v>0</v>
      </c>
    </row>
    <row r="54" spans="1:5" ht="10.5" thickBot="1" x14ac:dyDescent="0.4">
      <c r="A54" s="11"/>
      <c r="B54" s="5" t="s">
        <v>26</v>
      </c>
      <c r="C54" s="5">
        <v>0</v>
      </c>
      <c r="D54" s="5">
        <v>0</v>
      </c>
      <c r="E54" s="5">
        <f t="shared" si="5"/>
        <v>0</v>
      </c>
    </row>
    <row r="55" spans="1:5" ht="10.5" thickBot="1" x14ac:dyDescent="0.4">
      <c r="A55" s="96" t="s">
        <v>39</v>
      </c>
      <c r="B55" s="97"/>
      <c r="C55" s="97"/>
      <c r="D55" s="98"/>
      <c r="E55" s="5">
        <f>SUM(E53:E54)</f>
        <v>0</v>
      </c>
    </row>
    <row r="56" spans="1:5" ht="10.5" thickBot="1" x14ac:dyDescent="0.4">
      <c r="A56" s="11"/>
      <c r="B56" s="5" t="s">
        <v>9</v>
      </c>
      <c r="C56" s="5"/>
      <c r="D56" s="5"/>
      <c r="E56" s="5" t="s">
        <v>15</v>
      </c>
    </row>
    <row r="57" spans="1:5" ht="10.5" thickBot="1" x14ac:dyDescent="0.4">
      <c r="A57" s="102" t="s">
        <v>38</v>
      </c>
      <c r="B57" s="103"/>
      <c r="C57" s="103"/>
      <c r="D57" s="104"/>
      <c r="E57" s="4">
        <f>SUM(E51,E55)</f>
        <v>0</v>
      </c>
    </row>
  </sheetData>
  <mergeCells count="14">
    <mergeCell ref="A51:D51"/>
    <mergeCell ref="A55:D55"/>
    <mergeCell ref="A57:D57"/>
    <mergeCell ref="A1:E1"/>
    <mergeCell ref="A33:E33"/>
    <mergeCell ref="A40:D40"/>
    <mergeCell ref="A44:D44"/>
    <mergeCell ref="A46:D46"/>
    <mergeCell ref="A25:D25"/>
    <mergeCell ref="A8:D8"/>
    <mergeCell ref="A12:D12"/>
    <mergeCell ref="A14:D14"/>
    <mergeCell ref="A19:D19"/>
    <mergeCell ref="A23:D23"/>
  </mergeCells>
  <pageMargins left="0.70866141732283472" right="0.70866141732283472" top="1.3385826771653544" bottom="1.3385826771653544"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2F1F0"/>
  </sheetPr>
  <dimension ref="A1:E56"/>
  <sheetViews>
    <sheetView zoomScale="110" zoomScaleNormal="110" workbookViewId="0">
      <selection activeCell="B37" sqref="B37"/>
    </sheetView>
  </sheetViews>
  <sheetFormatPr defaultColWidth="8.6328125" defaultRowHeight="10" x14ac:dyDescent="0.35"/>
  <cols>
    <col min="1" max="1" width="39" style="1" customWidth="1"/>
    <col min="2" max="2" width="30.08984375" style="1" customWidth="1"/>
    <col min="3" max="3" width="24.54296875" style="1" customWidth="1"/>
    <col min="4" max="16384" width="8.6328125" style="1"/>
  </cols>
  <sheetData>
    <row r="1" spans="1:5" ht="21" customHeight="1" thickBot="1" x14ac:dyDescent="0.4">
      <c r="A1" s="123" t="s">
        <v>90</v>
      </c>
      <c r="B1" s="124"/>
      <c r="C1" s="125"/>
    </row>
    <row r="2" spans="1:5" ht="26.4" customHeight="1" thickBot="1" x14ac:dyDescent="0.4">
      <c r="A2" s="27" t="s">
        <v>85</v>
      </c>
      <c r="B2" s="28" t="s">
        <v>40</v>
      </c>
      <c r="C2" s="28" t="s">
        <v>41</v>
      </c>
    </row>
    <row r="3" spans="1:5" ht="11.25" customHeight="1" thickBot="1" x14ac:dyDescent="0.4">
      <c r="A3" s="29">
        <v>1</v>
      </c>
      <c r="B3" s="30">
        <v>2</v>
      </c>
      <c r="C3" s="30">
        <v>3</v>
      </c>
    </row>
    <row r="4" spans="1:5" ht="30.75" customHeight="1" thickBot="1" x14ac:dyDescent="0.4">
      <c r="A4" s="21" t="str">
        <f>'PI skaičiuoklė'!B6</f>
        <v>12 straipsnis 2. Biomedicininio tyrimo (išskyrus klinikinį tyrimą su medicinos priemone ir veiksmingumo tyrimą), kuriame dalyvaujančiam asmeniui tyrimo tikslais taikomi intervenciniai tyrimo metodai kelia riziką tiriamojo sveikatai, taip pat klinikinio vaistinio preparato tyrimo užsakovas ir pagrindinis tyrėjas privalo drausti savo civilinę atsakomybę dėl galimos turtinės ir neturtinės žalos, atsiradusios dėl tiriamojo sveikatos sužalojimo ar tiriamojo mirties, atlyginimo, sudarydami biomedicininio tyrimo užsakovo ir pagrindinio tyrėjo civilinės atsakomybės privalomojo draudimo sutartis su draudikais, išskyrus šio straipsnio 3 dalyje nurodytus atvejus, kai biomedicininius tyrimus leidžiama atlikti ir neturint biomedicininio tyrimo užsakovo ir pagrindinio tyrėjo civilinės atsakomybės privalomojo draudimo. &lt;...&gt;</v>
      </c>
      <c r="B4" s="4"/>
      <c r="C4" s="4"/>
    </row>
    <row r="5" spans="1:5" ht="20.5" thickBot="1" x14ac:dyDescent="0.4">
      <c r="A5" s="8" t="str">
        <f>'PI skaičiuoklė'!C7</f>
        <v xml:space="preserve">Derinama ir  pasirašoma civilinės atsakomybės draudimo sutartis </v>
      </c>
      <c r="B5" s="4"/>
      <c r="C5" s="4"/>
    </row>
    <row r="6" spans="1:5" ht="10.5" thickBot="1" x14ac:dyDescent="0.4">
      <c r="A6" s="11">
        <f>'PI skaičiuoklė'!D42</f>
        <v>1804.6092436974791</v>
      </c>
      <c r="B6" s="5">
        <v>143</v>
      </c>
      <c r="C6" s="42">
        <f>+A6*B6</f>
        <v>258059.12184873951</v>
      </c>
      <c r="E6" s="75"/>
    </row>
    <row r="7" spans="1:5" ht="10.5" thickBot="1" x14ac:dyDescent="0.4">
      <c r="A7" s="11"/>
      <c r="B7" s="5"/>
      <c r="C7" s="42"/>
      <c r="E7" s="75"/>
    </row>
    <row r="8" spans="1:5" ht="12" customHeight="1" thickBot="1" x14ac:dyDescent="0.4">
      <c r="A8" s="96" t="s">
        <v>42</v>
      </c>
      <c r="B8" s="98"/>
      <c r="C8" s="42">
        <f>SUM(C6:C7)</f>
        <v>258059.12184873951</v>
      </c>
    </row>
    <row r="9" spans="1:5" ht="10.5" thickBot="1" x14ac:dyDescent="0.4">
      <c r="A9" s="8">
        <f>'PI skaičiuoklė'!C8</f>
        <v>0</v>
      </c>
      <c r="B9" s="4"/>
      <c r="C9" s="4"/>
    </row>
    <row r="10" spans="1:5" ht="10.5" thickBot="1" x14ac:dyDescent="0.4">
      <c r="A10" s="11"/>
      <c r="B10" s="5" t="s">
        <v>21</v>
      </c>
      <c r="C10" s="5">
        <v>0</v>
      </c>
    </row>
    <row r="11" spans="1:5" ht="10.5" thickBot="1" x14ac:dyDescent="0.4">
      <c r="A11" s="11"/>
      <c r="B11" s="5" t="s">
        <v>22</v>
      </c>
      <c r="C11" s="5">
        <v>0</v>
      </c>
    </row>
    <row r="12" spans="1:5" ht="18.899999999999999" customHeight="1" thickBot="1" x14ac:dyDescent="0.4">
      <c r="A12" s="96" t="s">
        <v>43</v>
      </c>
      <c r="B12" s="98"/>
      <c r="C12" s="5">
        <f>SUM(C10:C11)</f>
        <v>0</v>
      </c>
    </row>
    <row r="13" spans="1:5" ht="10.5" thickBot="1" x14ac:dyDescent="0.4">
      <c r="A13" s="11"/>
      <c r="B13" s="5" t="s">
        <v>9</v>
      </c>
      <c r="C13" s="5"/>
    </row>
    <row r="14" spans="1:5" ht="15" customHeight="1" thickBot="1" x14ac:dyDescent="0.4">
      <c r="A14" s="102" t="s">
        <v>44</v>
      </c>
      <c r="B14" s="104"/>
      <c r="C14" s="45">
        <f>SUM(C8,C12)</f>
        <v>258059.12184873951</v>
      </c>
    </row>
    <row r="15" spans="1:5" ht="11.4" customHeight="1" thickBot="1" x14ac:dyDescent="0.4">
      <c r="A15" s="21">
        <f>'PI skaičiuoklė'!B11</f>
        <v>0</v>
      </c>
      <c r="B15" s="4"/>
      <c r="C15" s="42"/>
    </row>
    <row r="16" spans="1:5" ht="10.5" thickBot="1" x14ac:dyDescent="0.4">
      <c r="A16" s="8" t="str">
        <f>'PI skaičiuoklė'!C12</f>
        <v>Veiksmas B1</v>
      </c>
      <c r="B16" s="4"/>
      <c r="C16" s="42"/>
    </row>
    <row r="17" spans="1:3" ht="10.5" thickBot="1" x14ac:dyDescent="0.4">
      <c r="A17" s="33"/>
      <c r="B17" s="5" t="s">
        <v>23</v>
      </c>
      <c r="C17" s="5">
        <v>0</v>
      </c>
    </row>
    <row r="18" spans="1:3" ht="10.5" thickBot="1" x14ac:dyDescent="0.4">
      <c r="A18" s="11"/>
      <c r="B18" s="5" t="s">
        <v>24</v>
      </c>
      <c r="C18" s="5">
        <v>0</v>
      </c>
    </row>
    <row r="19" spans="1:3" ht="15" customHeight="1" thickBot="1" x14ac:dyDescent="0.4">
      <c r="A19" s="96" t="s">
        <v>45</v>
      </c>
      <c r="B19" s="98"/>
      <c r="C19" s="5">
        <f>SUM(C17:C18)</f>
        <v>0</v>
      </c>
    </row>
    <row r="20" spans="1:3" ht="10.5" thickBot="1" x14ac:dyDescent="0.4">
      <c r="A20" s="8" t="str">
        <f>'PI skaičiuoklė'!C13</f>
        <v>Veiksmas B2</v>
      </c>
      <c r="B20" s="4"/>
      <c r="C20" s="4"/>
    </row>
    <row r="21" spans="1:3" ht="10.5" thickBot="1" x14ac:dyDescent="0.4">
      <c r="A21" s="11"/>
      <c r="B21" s="5" t="s">
        <v>25</v>
      </c>
      <c r="C21" s="5">
        <v>0</v>
      </c>
    </row>
    <row r="22" spans="1:3" ht="10.5" thickBot="1" x14ac:dyDescent="0.4">
      <c r="A22" s="11"/>
      <c r="B22" s="5" t="s">
        <v>26</v>
      </c>
      <c r="C22" s="5">
        <v>0</v>
      </c>
    </row>
    <row r="23" spans="1:3" ht="16.5" customHeight="1" thickBot="1" x14ac:dyDescent="0.4">
      <c r="A23" s="96" t="s">
        <v>46</v>
      </c>
      <c r="B23" s="98"/>
      <c r="C23" s="5">
        <f>SUM(C21:C22)</f>
        <v>0</v>
      </c>
    </row>
    <row r="24" spans="1:3" ht="10.5" thickBot="1" x14ac:dyDescent="0.4">
      <c r="A24" s="11"/>
      <c r="B24" s="5" t="s">
        <v>9</v>
      </c>
      <c r="C24" s="5" t="s">
        <v>9</v>
      </c>
    </row>
    <row r="25" spans="1:3" ht="15" customHeight="1" thickBot="1" x14ac:dyDescent="0.4">
      <c r="A25" s="102" t="s">
        <v>47</v>
      </c>
      <c r="B25" s="104"/>
      <c r="C25" s="32">
        <f>SUM(C19,C23)</f>
        <v>0</v>
      </c>
    </row>
    <row r="26" spans="1:3" ht="15" customHeight="1" x14ac:dyDescent="0.35">
      <c r="A26" s="25"/>
      <c r="B26" s="25"/>
      <c r="C26" s="34"/>
    </row>
    <row r="27" spans="1:3" ht="15" customHeight="1" x14ac:dyDescent="0.35">
      <c r="A27" s="25"/>
      <c r="B27" s="25"/>
      <c r="C27" s="34"/>
    </row>
    <row r="28" spans="1:3" ht="15" customHeight="1" x14ac:dyDescent="0.35">
      <c r="A28" s="25"/>
      <c r="B28" s="25"/>
      <c r="C28" s="34"/>
    </row>
    <row r="29" spans="1:3" ht="15" customHeight="1" x14ac:dyDescent="0.35">
      <c r="A29" s="25"/>
      <c r="B29" s="25"/>
      <c r="C29" s="34"/>
    </row>
    <row r="30" spans="1:3" ht="1.5" customHeight="1" x14ac:dyDescent="0.35"/>
    <row r="31" spans="1:3" ht="10.5" thickBot="1" x14ac:dyDescent="0.4"/>
    <row r="32" spans="1:3" ht="17.25" customHeight="1" thickBot="1" x14ac:dyDescent="0.4">
      <c r="A32" s="126" t="s">
        <v>91</v>
      </c>
      <c r="B32" s="127"/>
      <c r="C32" s="128"/>
    </row>
    <row r="33" spans="1:5" ht="30" customHeight="1" thickBot="1" x14ac:dyDescent="0.4">
      <c r="A33" s="27" t="s">
        <v>86</v>
      </c>
      <c r="B33" s="28" t="s">
        <v>40</v>
      </c>
      <c r="C33" s="28" t="s">
        <v>41</v>
      </c>
    </row>
    <row r="34" spans="1:5" ht="10.5" thickBot="1" x14ac:dyDescent="0.4">
      <c r="A34" s="29">
        <v>1</v>
      </c>
      <c r="B34" s="30">
        <v>2</v>
      </c>
      <c r="C34" s="30">
        <v>3</v>
      </c>
    </row>
    <row r="35" spans="1:5" ht="27.75" customHeight="1" thickBot="1" x14ac:dyDescent="0.4">
      <c r="A35" s="21" t="str">
        <f>'PI skaičiuoklė'!B19</f>
        <v>BMTEĮ projektas                                                                                                                                                                            7 straipsnis. 12 straipsnio pakeitimas 
Pakeisti 12 straipsnį ir jį išdėstyti taip:
„12 straipsnis. Turtinės ir neturtinės žalos, padarytos tiriamajam, atlyginimas                                                          Biomedicininio tyrimo, nurodyto šio įstatymo 11-1 straipsnio 1 dalyje, metu padaryta turtinė ir neturtinė žala tiriamojo sveikatai atlyginama Pacientų teisių ir žalos sveikatai atlyginimo įstatymo nustatyta tvarka.“                                                                                                                                                            Pacientų įstatymo projektas                                                                                                                                                                           4 straipsnis. V skyriaus pakeitimas
Pakeisti V skyrių ir jį išdėstyti taip:
"&lt;...&gt; 28 straipsnis. Sąskaita
1. Įmokas į sąskaitą moka visos asmens sveikatos priežiūros įstaigos."</v>
      </c>
      <c r="B35" s="4"/>
      <c r="C35" s="4"/>
    </row>
    <row r="36" spans="1:5" ht="42.75" customHeight="1" thickBot="1" x14ac:dyDescent="0.4">
      <c r="A36" s="8" t="str">
        <f>'PI skaičiuoklė'!C20</f>
        <v>Draudimo sutartis nebereikalinga</v>
      </c>
      <c r="B36" s="4"/>
      <c r="C36" s="4"/>
    </row>
    <row r="37" spans="1:5" ht="10.5" thickBot="1" x14ac:dyDescent="0.4">
      <c r="A37" s="42"/>
      <c r="B37" s="44"/>
      <c r="C37" s="42">
        <f>+A37*B37</f>
        <v>0</v>
      </c>
      <c r="E37" s="75"/>
    </row>
    <row r="38" spans="1:5" ht="10.5" thickBot="1" x14ac:dyDescent="0.4">
      <c r="A38" s="11"/>
      <c r="B38" s="5" t="s">
        <v>20</v>
      </c>
      <c r="C38" s="5">
        <v>0</v>
      </c>
    </row>
    <row r="39" spans="1:5" ht="10.5" thickBot="1" x14ac:dyDescent="0.4">
      <c r="A39" s="96" t="s">
        <v>42</v>
      </c>
      <c r="B39" s="98"/>
      <c r="C39" s="45">
        <f>SUM(C37:C38)</f>
        <v>0</v>
      </c>
    </row>
    <row r="40" spans="1:5" ht="10.5" thickBot="1" x14ac:dyDescent="0.4">
      <c r="A40" s="8">
        <f>'PI skaičiuoklė'!C21</f>
        <v>0</v>
      </c>
      <c r="B40" s="4"/>
      <c r="C40" s="4"/>
    </row>
    <row r="41" spans="1:5" ht="10.5" thickBot="1" x14ac:dyDescent="0.4">
      <c r="A41" s="11"/>
      <c r="B41" s="5" t="s">
        <v>21</v>
      </c>
      <c r="C41" s="5">
        <v>0</v>
      </c>
    </row>
    <row r="42" spans="1:5" ht="10.5" thickBot="1" x14ac:dyDescent="0.4">
      <c r="A42" s="11"/>
      <c r="B42" s="5" t="s">
        <v>22</v>
      </c>
      <c r="C42" s="5">
        <v>0</v>
      </c>
    </row>
    <row r="43" spans="1:5" ht="10.5" thickBot="1" x14ac:dyDescent="0.4">
      <c r="A43" s="96" t="s">
        <v>43</v>
      </c>
      <c r="B43" s="98"/>
      <c r="C43" s="5">
        <f>SUM(C41:C42)</f>
        <v>0</v>
      </c>
    </row>
    <row r="44" spans="1:5" ht="10.5" thickBot="1" x14ac:dyDescent="0.4">
      <c r="A44" s="11"/>
      <c r="B44" s="5" t="s">
        <v>9</v>
      </c>
      <c r="C44" s="5"/>
    </row>
    <row r="45" spans="1:5" ht="10.5" thickBot="1" x14ac:dyDescent="0.4">
      <c r="A45" s="102" t="s">
        <v>44</v>
      </c>
      <c r="B45" s="104"/>
      <c r="C45" s="45">
        <f>SUM(C39,C43)</f>
        <v>0</v>
      </c>
    </row>
    <row r="46" spans="1:5" ht="10.5" thickBot="1" x14ac:dyDescent="0.4">
      <c r="A46" s="21">
        <f>'PI skaičiuoklė'!B25</f>
        <v>0</v>
      </c>
      <c r="B46" s="4"/>
      <c r="C46" s="4"/>
    </row>
    <row r="47" spans="1:5" ht="10.5" thickBot="1" x14ac:dyDescent="0.4">
      <c r="A47" s="8" t="str">
        <f>'PI skaičiuoklė'!C26</f>
        <v>Veiksmas B1</v>
      </c>
      <c r="B47" s="4"/>
      <c r="C47" s="4"/>
    </row>
    <row r="48" spans="1:5" ht="10.5" thickBot="1" x14ac:dyDescent="0.4">
      <c r="A48" s="33"/>
      <c r="B48" s="5" t="s">
        <v>23</v>
      </c>
      <c r="C48" s="5">
        <v>0</v>
      </c>
    </row>
    <row r="49" spans="1:3" ht="10.5" thickBot="1" x14ac:dyDescent="0.4">
      <c r="A49" s="11"/>
      <c r="B49" s="5" t="s">
        <v>24</v>
      </c>
      <c r="C49" s="5">
        <v>0</v>
      </c>
    </row>
    <row r="50" spans="1:3" ht="10.5" thickBot="1" x14ac:dyDescent="0.4">
      <c r="A50" s="96" t="s">
        <v>45</v>
      </c>
      <c r="B50" s="98"/>
      <c r="C50" s="5">
        <f>SUM(C48:C49)</f>
        <v>0</v>
      </c>
    </row>
    <row r="51" spans="1:3" ht="10.5" thickBot="1" x14ac:dyDescent="0.4">
      <c r="A51" s="8" t="str">
        <f>'PI skaičiuoklė'!C27</f>
        <v>Veiksmas B2</v>
      </c>
      <c r="B51" s="4"/>
      <c r="C51" s="4"/>
    </row>
    <row r="52" spans="1:3" ht="10.5" thickBot="1" x14ac:dyDescent="0.4">
      <c r="A52" s="11"/>
      <c r="B52" s="5" t="s">
        <v>25</v>
      </c>
      <c r="C52" s="5">
        <v>0</v>
      </c>
    </row>
    <row r="53" spans="1:3" ht="10.5" thickBot="1" x14ac:dyDescent="0.4">
      <c r="A53" s="11"/>
      <c r="B53" s="5" t="s">
        <v>26</v>
      </c>
      <c r="C53" s="5">
        <v>0</v>
      </c>
    </row>
    <row r="54" spans="1:3" ht="10.5" thickBot="1" x14ac:dyDescent="0.4">
      <c r="A54" s="96" t="s">
        <v>46</v>
      </c>
      <c r="B54" s="98"/>
      <c r="C54" s="5">
        <f>SUM(C52:C53)</f>
        <v>0</v>
      </c>
    </row>
    <row r="55" spans="1:3" ht="10.5" thickBot="1" x14ac:dyDescent="0.4">
      <c r="A55" s="11"/>
      <c r="B55" s="5" t="s">
        <v>9</v>
      </c>
      <c r="C55" s="5" t="s">
        <v>9</v>
      </c>
    </row>
    <row r="56" spans="1:3" ht="10.5" thickBot="1" x14ac:dyDescent="0.4">
      <c r="A56" s="102" t="s">
        <v>47</v>
      </c>
      <c r="B56" s="104"/>
      <c r="C56" s="32">
        <f>SUM(C50,C54)</f>
        <v>0</v>
      </c>
    </row>
  </sheetData>
  <mergeCells count="14">
    <mergeCell ref="A50:B50"/>
    <mergeCell ref="A54:B54"/>
    <mergeCell ref="A56:B56"/>
    <mergeCell ref="A1:C1"/>
    <mergeCell ref="A32:C32"/>
    <mergeCell ref="A39:B39"/>
    <mergeCell ref="A43:B43"/>
    <mergeCell ref="A45:B45"/>
    <mergeCell ref="A25:B25"/>
    <mergeCell ref="A8:B8"/>
    <mergeCell ref="A12:B12"/>
    <mergeCell ref="A14:B14"/>
    <mergeCell ref="A19:B19"/>
    <mergeCell ref="A23:B2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02F31A8F31CD2D458B1820EC8E9439A8" ma:contentTypeVersion="4" ma:contentTypeDescription="Kurkite naują dokumentą." ma:contentTypeScope="" ma:versionID="0b8e69b05e37bb016ce66936420bb9f9">
  <xsd:schema xmlns:xsd="http://www.w3.org/2001/XMLSchema" xmlns:xs="http://www.w3.org/2001/XMLSchema" xmlns:p="http://schemas.microsoft.com/office/2006/metadata/properties" xmlns:ns3="2e073065-020e-4dce-99c7-95e5c43123bb" targetNamespace="http://schemas.microsoft.com/office/2006/metadata/properties" ma:root="true" ma:fieldsID="e3781e86f90e9808efb857dffe9517c8" ns3:_="">
    <xsd:import namespace="2e073065-020e-4dce-99c7-95e5c43123bb"/>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073065-020e-4dce-99c7-95e5c43123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5079EF-3808-467A-9E62-6FF5AE093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073065-020e-4dce-99c7-95e5c43123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49A1B8-5C13-4E29-B3DA-24B0C0F80DFE}">
  <ds:schemaRefs>
    <ds:schemaRef ds:uri="http://schemas.microsoft.com/office/2006/documentManagement/types"/>
    <ds:schemaRef ds:uri="http://purl.org/dc/terms/"/>
    <ds:schemaRef ds:uri="http://purl.org/dc/elements/1.1/"/>
    <ds:schemaRef ds:uri="http://schemas.openxmlformats.org/package/2006/metadata/core-properties"/>
    <ds:schemaRef ds:uri="http://schemas.microsoft.com/office/infopath/2007/PartnerControls"/>
    <ds:schemaRef ds:uri="http://purl.org/dc/dcmitype/"/>
    <ds:schemaRef ds:uri="http://www.w3.org/XML/1998/namespace"/>
    <ds:schemaRef ds:uri="http://schemas.microsoft.com/office/2006/metadata/properties"/>
    <ds:schemaRef ds:uri="2e073065-020e-4dce-99c7-95e5c43123bb"/>
  </ds:schemaRefs>
</ds:datastoreItem>
</file>

<file path=customXml/itemProps3.xml><?xml version="1.0" encoding="utf-8"?>
<ds:datastoreItem xmlns:ds="http://schemas.openxmlformats.org/officeDocument/2006/customXml" ds:itemID="{7DC1A6D7-905F-475A-B17F-3B15D109AA66}">
  <ds:schemaRefs>
    <ds:schemaRef ds:uri="http://schemas.microsoft.com/sharepoint/v3/contenttype/forms"/>
  </ds:schemaRefs>
</ds:datastoreItem>
</file>

<file path=docMetadata/LabelInfo.xml><?xml version="1.0" encoding="utf-8"?>
<clbl:labelList xmlns:clbl="http://schemas.microsoft.com/office/2020/mipLabelMetadata">
  <clbl:label id="{7bce49ad-6e13-4667-9698-89b6274ba9f6}" enabled="0" method="" siteId="{7bce49ad-6e13-4667-9698-89b6274ba9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5</vt:i4>
      </vt:variant>
      <vt:variant>
        <vt:lpstr>Įvardytieji diapazonai</vt:lpstr>
      </vt:variant>
      <vt:variant>
        <vt:i4>3</vt:i4>
      </vt:variant>
    </vt:vector>
  </HeadingPairs>
  <TitlesOfParts>
    <vt:vector size="8" baseType="lpstr">
      <vt:lpstr>PI skaičiuoklė</vt:lpstr>
      <vt:lpstr>Išlaidos darbuotojams</vt:lpstr>
      <vt:lpstr>Išlaidos investicijoms</vt:lpstr>
      <vt:lpstr>Išlaidos medžiagoms</vt:lpstr>
      <vt:lpstr>Išlaidos paslaugoms</vt:lpstr>
      <vt:lpstr>'Išlaidos darbuotojams'!Print_Area</vt:lpstr>
      <vt:lpstr>'Išlaidos investicijoms'!Print_Area</vt:lpstr>
      <vt:lpstr>'PI skaičiuoklė'!Print_Area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Danguolė Salžiūnienė</dc:creator>
  <cp:lastModifiedBy>Regina Kiselienė</cp:lastModifiedBy>
  <cp:lastPrinted>2025-10-07T13:54:34Z</cp:lastPrinted>
  <dcterms:created xsi:type="dcterms:W3CDTF">2017-11-29T09:20:31Z</dcterms:created>
  <dcterms:modified xsi:type="dcterms:W3CDTF">2026-09-23T07:33:40Z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0x01010002F31A8F31CD2D458B1820EC8E9439A8</vt:lpwstr>
  </property>
</Properties>
</file>